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ale\ipython_file\data_kho\"/>
    </mc:Choice>
  </mc:AlternateContent>
  <xr:revisionPtr revIDLastSave="0" documentId="13_ncr:1_{7F506C7B-EBB9-4A49-B5E0-A73FC5A94B97}" xr6:coauthVersionLast="47" xr6:coauthVersionMax="47" xr10:uidLastSave="{00000000-0000-0000-0000-000000000000}"/>
  <bookViews>
    <workbookView xWindow="-108" yWindow="-108" windowWidth="23256" windowHeight="12576" activeTab="1" xr2:uid="{B75D9B59-4B4B-4837-8650-F97558FDCD70}"/>
  </bookViews>
  <sheets>
    <sheet name="04.01" sheetId="2" r:id="rId1"/>
    <sheet name="05.01" sheetId="3" r:id="rId2"/>
    <sheet name="06.01" sheetId="4" r:id="rId3"/>
    <sheet name="07.01" sheetId="5" r:id="rId4"/>
    <sheet name="08.01" sheetId="6" r:id="rId5"/>
    <sheet name="10.01" sheetId="7" r:id="rId6"/>
    <sheet name="11.01" sheetId="8" r:id="rId7"/>
    <sheet name="12.01" sheetId="9" r:id="rId8"/>
    <sheet name="13.01" sheetId="10" r:id="rId9"/>
    <sheet name="14.01" sheetId="11" r:id="rId10"/>
    <sheet name="15.01" sheetId="12" r:id="rId11"/>
  </sheets>
  <definedNames>
    <definedName name="_xlnm._FilterDatabase" localSheetId="0" hidden="1">'04.01'!$B$1:$CA$98</definedName>
    <definedName name="_xlnm._FilterDatabase" localSheetId="1" hidden="1">'05.01'!$B$1:$CA$97</definedName>
    <definedName name="_xlnm._FilterDatabase" localSheetId="2" hidden="1">'06.01'!$B$1:$CA$81</definedName>
    <definedName name="_xlnm._FilterDatabase" localSheetId="3" hidden="1">'07.01'!$B$1:$CA$97</definedName>
    <definedName name="_xlnm._FilterDatabase" localSheetId="4" hidden="1">'08.01'!$B$1:$CA$97</definedName>
    <definedName name="_xlnm._FilterDatabase" localSheetId="5" hidden="1">'10.01'!$A$1:$CH$97</definedName>
    <definedName name="_xlnm._FilterDatabase" localSheetId="6" hidden="1">'11.01'!$A$1:$CA$97</definedName>
    <definedName name="_xlnm._FilterDatabase" localSheetId="7" hidden="1">'12.01'!$A$1:$CA$97</definedName>
    <definedName name="_xlnm._FilterDatabase" localSheetId="8" hidden="1">'13.01'!$A$1:$CA$97</definedName>
    <definedName name="_xlnm._FilterDatabase" localSheetId="9" hidden="1">'14.01'!$A$1:$CA$97</definedName>
    <definedName name="_xlnm._FilterDatabase" localSheetId="10" hidden="1">'15.01'!$A$1:$CA$97</definedName>
  </definedNames>
  <calcPr calcId="191029" iterateCount="1" iterateDelta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81" i="12" l="1"/>
  <c r="BV81" i="12"/>
  <c r="BY81" i="12"/>
  <c r="BX81" i="12"/>
  <c r="BJ81" i="12"/>
  <c r="BL81" i="12"/>
  <c r="BO81" i="12"/>
  <c r="BN81" i="12"/>
  <c r="AZ81" i="12"/>
  <c r="BB81" i="12"/>
  <c r="BE81" i="12"/>
  <c r="BD81" i="12"/>
  <c r="AP81" i="12"/>
  <c r="AR81" i="12"/>
  <c r="AU81" i="12"/>
  <c r="AT81" i="12"/>
  <c r="AF81" i="12"/>
  <c r="AH81" i="12"/>
  <c r="AK81" i="12"/>
  <c r="AJ81" i="12"/>
  <c r="U81" i="12"/>
  <c r="W81" i="12"/>
  <c r="Z81" i="12"/>
  <c r="J81" i="12"/>
  <c r="L81" i="12"/>
  <c r="O81" i="12"/>
  <c r="BT80" i="12"/>
  <c r="BV80" i="12"/>
  <c r="BY80" i="12"/>
  <c r="BX80" i="12"/>
  <c r="BJ80" i="12"/>
  <c r="BL80" i="12"/>
  <c r="BO80" i="12"/>
  <c r="BN80" i="12"/>
  <c r="AZ80" i="12"/>
  <c r="BB80" i="12"/>
  <c r="BE80" i="12"/>
  <c r="BD80" i="12"/>
  <c r="AP80" i="12"/>
  <c r="AR80" i="12"/>
  <c r="AU80" i="12"/>
  <c r="AT80" i="12"/>
  <c r="AF80" i="12"/>
  <c r="AH80" i="12"/>
  <c r="AK80" i="12"/>
  <c r="AJ80" i="12"/>
  <c r="U80" i="12"/>
  <c r="W80" i="12"/>
  <c r="Z80" i="12"/>
  <c r="J80" i="12"/>
  <c r="L80" i="12"/>
  <c r="O80" i="12"/>
  <c r="BT79" i="12"/>
  <c r="BV79" i="12"/>
  <c r="BY79" i="12"/>
  <c r="BX79" i="12"/>
  <c r="BJ79" i="12"/>
  <c r="BL79" i="12"/>
  <c r="BO79" i="12"/>
  <c r="AZ79" i="12"/>
  <c r="BB79" i="12"/>
  <c r="BE79" i="12"/>
  <c r="BD79" i="12"/>
  <c r="AP79" i="12"/>
  <c r="AR79" i="12"/>
  <c r="AU79" i="12"/>
  <c r="AT79" i="12"/>
  <c r="AF79" i="12"/>
  <c r="AH79" i="12"/>
  <c r="AK79" i="12"/>
  <c r="AJ79" i="12"/>
  <c r="U79" i="12"/>
  <c r="W79" i="12"/>
  <c r="Z79" i="12"/>
  <c r="J79" i="12"/>
  <c r="L79" i="12"/>
  <c r="O79" i="12"/>
  <c r="BT78" i="12"/>
  <c r="BV78" i="12"/>
  <c r="BY78" i="12"/>
  <c r="BX78" i="12"/>
  <c r="BJ78" i="12"/>
  <c r="BL78" i="12"/>
  <c r="BO78" i="12"/>
  <c r="BN78" i="12"/>
  <c r="AZ78" i="12"/>
  <c r="BB78" i="12"/>
  <c r="BE78" i="12"/>
  <c r="BD78" i="12"/>
  <c r="AP78" i="12"/>
  <c r="AR78" i="12"/>
  <c r="AU78" i="12"/>
  <c r="AT78" i="12"/>
  <c r="AF78" i="12"/>
  <c r="AH78" i="12"/>
  <c r="AK78" i="12"/>
  <c r="AJ78" i="12"/>
  <c r="U78" i="12"/>
  <c r="W78" i="12"/>
  <c r="Z78" i="12"/>
  <c r="J78" i="12"/>
  <c r="L78" i="12"/>
  <c r="O78" i="12"/>
  <c r="BT77" i="12"/>
  <c r="BV77" i="12"/>
  <c r="BY77" i="12"/>
  <c r="BX77" i="12"/>
  <c r="BJ77" i="12"/>
  <c r="BL77" i="12"/>
  <c r="BO77" i="12"/>
  <c r="BN77" i="12"/>
  <c r="AZ77" i="12"/>
  <c r="BB77" i="12"/>
  <c r="BE77" i="12"/>
  <c r="BD77" i="12"/>
  <c r="AP77" i="12"/>
  <c r="AR77" i="12"/>
  <c r="AU77" i="12"/>
  <c r="AT77" i="12"/>
  <c r="AF77" i="12"/>
  <c r="AH77" i="12"/>
  <c r="AK77" i="12"/>
  <c r="AJ77" i="12"/>
  <c r="U77" i="12"/>
  <c r="W77" i="12"/>
  <c r="Z77" i="12"/>
  <c r="J77" i="12"/>
  <c r="L77" i="12"/>
  <c r="O77" i="12"/>
  <c r="BT76" i="12"/>
  <c r="BV76" i="12"/>
  <c r="BY76" i="12"/>
  <c r="BX76" i="12"/>
  <c r="BJ76" i="12"/>
  <c r="BL76" i="12"/>
  <c r="BO76" i="12"/>
  <c r="BN76" i="12"/>
  <c r="AZ76" i="12"/>
  <c r="BB76" i="12"/>
  <c r="BE76" i="12"/>
  <c r="BD76" i="12"/>
  <c r="AP76" i="12"/>
  <c r="AR76" i="12"/>
  <c r="AU76" i="12"/>
  <c r="AT76" i="12"/>
  <c r="AF76" i="12"/>
  <c r="AH76" i="12"/>
  <c r="AK76" i="12"/>
  <c r="AJ76" i="12"/>
  <c r="U76" i="12"/>
  <c r="W76" i="12"/>
  <c r="Z76" i="12"/>
  <c r="J76" i="12"/>
  <c r="L76" i="12"/>
  <c r="O76" i="12"/>
  <c r="BT75" i="12"/>
  <c r="BV75" i="12"/>
  <c r="BY75" i="12"/>
  <c r="BX75" i="12"/>
  <c r="BJ75" i="12"/>
  <c r="BL75" i="12"/>
  <c r="BO75" i="12"/>
  <c r="BN75" i="12"/>
  <c r="AZ75" i="12"/>
  <c r="BB75" i="12"/>
  <c r="BE75" i="12"/>
  <c r="BD75" i="12"/>
  <c r="AP75" i="12"/>
  <c r="AR75" i="12"/>
  <c r="AU75" i="12"/>
  <c r="AT75" i="12"/>
  <c r="AF75" i="12"/>
  <c r="AH75" i="12"/>
  <c r="AK75" i="12"/>
  <c r="AJ75" i="12"/>
  <c r="U75" i="12"/>
  <c r="W75" i="12"/>
  <c r="Z75" i="12"/>
  <c r="J75" i="12"/>
  <c r="L75" i="12"/>
  <c r="O75" i="12"/>
  <c r="BT74" i="12"/>
  <c r="BV74" i="12"/>
  <c r="BY74" i="12"/>
  <c r="BX74" i="12"/>
  <c r="BJ74" i="12"/>
  <c r="BL74" i="12"/>
  <c r="BO74" i="12"/>
  <c r="BN74" i="12"/>
  <c r="AZ74" i="12"/>
  <c r="BB74" i="12"/>
  <c r="BE74" i="12"/>
  <c r="BD74" i="12"/>
  <c r="AP74" i="12"/>
  <c r="AR74" i="12"/>
  <c r="AU74" i="12"/>
  <c r="AT74" i="12"/>
  <c r="AF74" i="12"/>
  <c r="AH74" i="12"/>
  <c r="AK74" i="12"/>
  <c r="AJ74" i="12"/>
  <c r="U74" i="12"/>
  <c r="W74" i="12"/>
  <c r="Z74" i="12"/>
  <c r="J74" i="12"/>
  <c r="L74" i="12"/>
  <c r="O74" i="12"/>
  <c r="BT73" i="12"/>
  <c r="BV73" i="12"/>
  <c r="BY73" i="12"/>
  <c r="BX73" i="12"/>
  <c r="BJ73" i="12"/>
  <c r="BL73" i="12"/>
  <c r="BO73" i="12"/>
  <c r="BN73" i="12"/>
  <c r="AZ73" i="12"/>
  <c r="BB73" i="12"/>
  <c r="BE73" i="12"/>
  <c r="BD73" i="12"/>
  <c r="AP73" i="12"/>
  <c r="AR73" i="12"/>
  <c r="AU73" i="12"/>
  <c r="AT73" i="12"/>
  <c r="AF73" i="12"/>
  <c r="AH73" i="12"/>
  <c r="AK73" i="12"/>
  <c r="AJ73" i="12"/>
  <c r="U73" i="12"/>
  <c r="W73" i="12"/>
  <c r="Z73" i="12"/>
  <c r="J73" i="12"/>
  <c r="L73" i="12"/>
  <c r="O73" i="12"/>
  <c r="BT72" i="12"/>
  <c r="BV72" i="12"/>
  <c r="BY72" i="12"/>
  <c r="BX72" i="12"/>
  <c r="BJ72" i="12"/>
  <c r="BL72" i="12"/>
  <c r="BO72" i="12"/>
  <c r="BN72" i="12"/>
  <c r="AZ72" i="12"/>
  <c r="BB72" i="12"/>
  <c r="BE72" i="12"/>
  <c r="BD72" i="12"/>
  <c r="AP72" i="12"/>
  <c r="AR72" i="12"/>
  <c r="AU72" i="12"/>
  <c r="AT72" i="12"/>
  <c r="AF72" i="12"/>
  <c r="AH72" i="12"/>
  <c r="AK72" i="12"/>
  <c r="AJ72" i="12"/>
  <c r="U72" i="12"/>
  <c r="W72" i="12"/>
  <c r="Z72" i="12"/>
  <c r="J72" i="12"/>
  <c r="L72" i="12"/>
  <c r="O72" i="12"/>
  <c r="BT71" i="12"/>
  <c r="BV71" i="12"/>
  <c r="BY71" i="12"/>
  <c r="BX71" i="12"/>
  <c r="BJ71" i="12"/>
  <c r="BL71" i="12"/>
  <c r="BO71" i="12"/>
  <c r="BN71" i="12"/>
  <c r="AZ71" i="12"/>
  <c r="BB71" i="12"/>
  <c r="BE71" i="12"/>
  <c r="BD71" i="12"/>
  <c r="AP71" i="12"/>
  <c r="AR71" i="12"/>
  <c r="AU71" i="12"/>
  <c r="AT71" i="12"/>
  <c r="AF71" i="12"/>
  <c r="AH71" i="12"/>
  <c r="AK71" i="12"/>
  <c r="AJ71" i="12"/>
  <c r="U71" i="12"/>
  <c r="W71" i="12"/>
  <c r="Z71" i="12"/>
  <c r="J71" i="12"/>
  <c r="L71" i="12"/>
  <c r="O71" i="12"/>
  <c r="BT70" i="12"/>
  <c r="BV70" i="12"/>
  <c r="BY70" i="12"/>
  <c r="BX70" i="12"/>
  <c r="BJ70" i="12"/>
  <c r="BL70" i="12"/>
  <c r="BO70" i="12"/>
  <c r="BN70" i="12"/>
  <c r="AZ70" i="12"/>
  <c r="BB70" i="12"/>
  <c r="BE70" i="12"/>
  <c r="BD70" i="12"/>
  <c r="AP70" i="12"/>
  <c r="AR70" i="12"/>
  <c r="AU70" i="12"/>
  <c r="AT70" i="12"/>
  <c r="AF70" i="12"/>
  <c r="AH70" i="12"/>
  <c r="AK70" i="12"/>
  <c r="AJ70" i="12"/>
  <c r="U70" i="12"/>
  <c r="W70" i="12"/>
  <c r="Z70" i="12"/>
  <c r="J70" i="12"/>
  <c r="L70" i="12"/>
  <c r="O70" i="12"/>
  <c r="BT69" i="12"/>
  <c r="BV69" i="12"/>
  <c r="BY69" i="12"/>
  <c r="BX69" i="12"/>
  <c r="BJ69" i="12"/>
  <c r="BL69" i="12"/>
  <c r="BO69" i="12"/>
  <c r="BN69" i="12"/>
  <c r="AZ69" i="12"/>
  <c r="BB69" i="12"/>
  <c r="BE69" i="12"/>
  <c r="BD69" i="12"/>
  <c r="AP69" i="12"/>
  <c r="AR69" i="12"/>
  <c r="AU69" i="12"/>
  <c r="AT69" i="12"/>
  <c r="AF69" i="12"/>
  <c r="AH69" i="12"/>
  <c r="AK69" i="12"/>
  <c r="AJ69" i="12"/>
  <c r="U69" i="12"/>
  <c r="W69" i="12"/>
  <c r="Z69" i="12"/>
  <c r="J69" i="12"/>
  <c r="L69" i="12"/>
  <c r="O69" i="12"/>
  <c r="BT68" i="12"/>
  <c r="BV68" i="12"/>
  <c r="BY68" i="12"/>
  <c r="BX68" i="12"/>
  <c r="BJ68" i="12"/>
  <c r="BL68" i="12"/>
  <c r="BO68" i="12"/>
  <c r="BN68" i="12"/>
  <c r="AZ68" i="12"/>
  <c r="BB68" i="12"/>
  <c r="BE68" i="12"/>
  <c r="BD68" i="12"/>
  <c r="AP68" i="12"/>
  <c r="AR68" i="12"/>
  <c r="AU68" i="12"/>
  <c r="AT68" i="12"/>
  <c r="AF68" i="12"/>
  <c r="AH68" i="12"/>
  <c r="AK68" i="12"/>
  <c r="AJ68" i="12"/>
  <c r="U68" i="12"/>
  <c r="W68" i="12"/>
  <c r="Z68" i="12"/>
  <c r="J68" i="12"/>
  <c r="L68" i="12"/>
  <c r="O68" i="12"/>
  <c r="BT67" i="12"/>
  <c r="BV67" i="12"/>
  <c r="BY67" i="12"/>
  <c r="BX67" i="12"/>
  <c r="BJ67" i="12"/>
  <c r="BL67" i="12"/>
  <c r="BO67" i="12"/>
  <c r="BN67" i="12"/>
  <c r="AZ67" i="12"/>
  <c r="BB67" i="12"/>
  <c r="BE67" i="12"/>
  <c r="BD67" i="12"/>
  <c r="AP67" i="12"/>
  <c r="AR67" i="12"/>
  <c r="AU67" i="12"/>
  <c r="AT67" i="12"/>
  <c r="AF67" i="12"/>
  <c r="AH67" i="12"/>
  <c r="AK67" i="12"/>
  <c r="AJ67" i="12"/>
  <c r="U67" i="12"/>
  <c r="W67" i="12"/>
  <c r="Z67" i="12"/>
  <c r="J67" i="12"/>
  <c r="L67" i="12"/>
  <c r="O67" i="12"/>
  <c r="BT66" i="12"/>
  <c r="BV66" i="12"/>
  <c r="BY66" i="12"/>
  <c r="BX66" i="12"/>
  <c r="BJ66" i="12"/>
  <c r="BL66" i="12"/>
  <c r="BO66" i="12"/>
  <c r="BN66" i="12"/>
  <c r="AZ66" i="12"/>
  <c r="BB66" i="12"/>
  <c r="BE66" i="12"/>
  <c r="BD66" i="12"/>
  <c r="AP66" i="12"/>
  <c r="AR66" i="12"/>
  <c r="AU66" i="12"/>
  <c r="AT66" i="12"/>
  <c r="AF66" i="12"/>
  <c r="AH66" i="12"/>
  <c r="AK66" i="12"/>
  <c r="AJ66" i="12"/>
  <c r="U66" i="12"/>
  <c r="W66" i="12"/>
  <c r="Z66" i="12"/>
  <c r="J66" i="12"/>
  <c r="L66" i="12"/>
  <c r="O66" i="12"/>
  <c r="BT65" i="12"/>
  <c r="BV65" i="12"/>
  <c r="BY65" i="12"/>
  <c r="BX65" i="12"/>
  <c r="BJ65" i="12"/>
  <c r="BL65" i="12"/>
  <c r="BO65" i="12"/>
  <c r="BN65" i="12"/>
  <c r="AZ65" i="12"/>
  <c r="BB65" i="12"/>
  <c r="BE65" i="12"/>
  <c r="BD65" i="12"/>
  <c r="AP65" i="12"/>
  <c r="AR65" i="12"/>
  <c r="AU65" i="12"/>
  <c r="AT65" i="12"/>
  <c r="AF65" i="12"/>
  <c r="AH65" i="12"/>
  <c r="AK65" i="12"/>
  <c r="AJ65" i="12"/>
  <c r="U65" i="12"/>
  <c r="W65" i="12"/>
  <c r="Z65" i="12"/>
  <c r="J65" i="12"/>
  <c r="L65" i="12"/>
  <c r="O65" i="12"/>
  <c r="BT64" i="12"/>
  <c r="BV64" i="12"/>
  <c r="BY64" i="12"/>
  <c r="BX64" i="12"/>
  <c r="BJ64" i="12"/>
  <c r="BL64" i="12"/>
  <c r="BO64" i="12"/>
  <c r="BN64" i="12"/>
  <c r="AZ64" i="12"/>
  <c r="BB64" i="12"/>
  <c r="BE64" i="12"/>
  <c r="BD64" i="12"/>
  <c r="AP64" i="12"/>
  <c r="AR64" i="12"/>
  <c r="AU64" i="12"/>
  <c r="AT64" i="12"/>
  <c r="AF64" i="12"/>
  <c r="AH64" i="12"/>
  <c r="AK64" i="12"/>
  <c r="AJ64" i="12"/>
  <c r="U64" i="12"/>
  <c r="W64" i="12"/>
  <c r="Z64" i="12"/>
  <c r="J64" i="12"/>
  <c r="L64" i="12"/>
  <c r="O64" i="12"/>
  <c r="BT63" i="12"/>
  <c r="BV63" i="12"/>
  <c r="BY63" i="12"/>
  <c r="BX63" i="12"/>
  <c r="BJ63" i="12"/>
  <c r="BL63" i="12"/>
  <c r="BO63" i="12"/>
  <c r="BN63" i="12"/>
  <c r="AZ63" i="12"/>
  <c r="BB63" i="12"/>
  <c r="BE63" i="12"/>
  <c r="BD63" i="12"/>
  <c r="AP63" i="12"/>
  <c r="AR63" i="12"/>
  <c r="AU63" i="12"/>
  <c r="AT63" i="12"/>
  <c r="AF63" i="12"/>
  <c r="AH63" i="12"/>
  <c r="AK63" i="12"/>
  <c r="AJ63" i="12"/>
  <c r="U63" i="12"/>
  <c r="W63" i="12"/>
  <c r="Z63" i="12"/>
  <c r="J63" i="12"/>
  <c r="L63" i="12"/>
  <c r="O63" i="12"/>
  <c r="BT62" i="12"/>
  <c r="BV62" i="12"/>
  <c r="BY62" i="12"/>
  <c r="BX62" i="12"/>
  <c r="BJ62" i="12"/>
  <c r="BL62" i="12"/>
  <c r="BO62" i="12"/>
  <c r="BN62" i="12"/>
  <c r="AZ62" i="12"/>
  <c r="BB62" i="12"/>
  <c r="BE62" i="12"/>
  <c r="BD62" i="12"/>
  <c r="AP62" i="12"/>
  <c r="AR62" i="12"/>
  <c r="AU62" i="12"/>
  <c r="AT62" i="12"/>
  <c r="AF62" i="12"/>
  <c r="AH62" i="12"/>
  <c r="AK62" i="12"/>
  <c r="AJ62" i="12"/>
  <c r="U62" i="12"/>
  <c r="W62" i="12"/>
  <c r="Z62" i="12"/>
  <c r="J62" i="12"/>
  <c r="L62" i="12"/>
  <c r="O62" i="12"/>
  <c r="BT61" i="12"/>
  <c r="BV61" i="12"/>
  <c r="BY61" i="12"/>
  <c r="BX61" i="12"/>
  <c r="BJ61" i="12"/>
  <c r="BL61" i="12"/>
  <c r="BO61" i="12"/>
  <c r="BN61" i="12"/>
  <c r="AZ61" i="12"/>
  <c r="BB61" i="12"/>
  <c r="BE61" i="12"/>
  <c r="BD61" i="12"/>
  <c r="AP61" i="12"/>
  <c r="AR61" i="12"/>
  <c r="AU61" i="12"/>
  <c r="AT61" i="12"/>
  <c r="AF61" i="12"/>
  <c r="AH61" i="12"/>
  <c r="AK61" i="12"/>
  <c r="AJ61" i="12"/>
  <c r="U61" i="12"/>
  <c r="W61" i="12"/>
  <c r="Z61" i="12"/>
  <c r="J61" i="12"/>
  <c r="L61" i="12"/>
  <c r="O61" i="12"/>
  <c r="BT60" i="12"/>
  <c r="BV60" i="12"/>
  <c r="BY60" i="12"/>
  <c r="BX60" i="12"/>
  <c r="BJ60" i="12"/>
  <c r="BL60" i="12"/>
  <c r="BO60" i="12"/>
  <c r="BN60" i="12"/>
  <c r="AZ60" i="12"/>
  <c r="BB60" i="12"/>
  <c r="BE60" i="12"/>
  <c r="BD60" i="12"/>
  <c r="AP60" i="12"/>
  <c r="AR60" i="12"/>
  <c r="AU60" i="12"/>
  <c r="AT60" i="12"/>
  <c r="AF60" i="12"/>
  <c r="AH60" i="12"/>
  <c r="AK60" i="12"/>
  <c r="AJ60" i="12"/>
  <c r="U60" i="12"/>
  <c r="W60" i="12"/>
  <c r="Z60" i="12"/>
  <c r="J60" i="12"/>
  <c r="L60" i="12"/>
  <c r="O60" i="12"/>
  <c r="BT59" i="12"/>
  <c r="BV59" i="12"/>
  <c r="BY59" i="12"/>
  <c r="BX59" i="12"/>
  <c r="BJ59" i="12"/>
  <c r="BL59" i="12"/>
  <c r="BO59" i="12"/>
  <c r="BN59" i="12"/>
  <c r="AZ59" i="12"/>
  <c r="BB59" i="12"/>
  <c r="BE59" i="12"/>
  <c r="BD59" i="12"/>
  <c r="AP59" i="12"/>
  <c r="AR59" i="12"/>
  <c r="AU59" i="12"/>
  <c r="AT59" i="12"/>
  <c r="AF59" i="12"/>
  <c r="AH59" i="12"/>
  <c r="AK59" i="12"/>
  <c r="AJ59" i="12"/>
  <c r="U59" i="12"/>
  <c r="W59" i="12"/>
  <c r="Z59" i="12"/>
  <c r="J59" i="12"/>
  <c r="L59" i="12"/>
  <c r="O59" i="12"/>
  <c r="BT58" i="12"/>
  <c r="BV58" i="12"/>
  <c r="BY58" i="12"/>
  <c r="BX58" i="12"/>
  <c r="BJ58" i="12"/>
  <c r="BL58" i="12"/>
  <c r="BO58" i="12"/>
  <c r="BN58" i="12"/>
  <c r="AZ58" i="12"/>
  <c r="BB58" i="12"/>
  <c r="BE58" i="12"/>
  <c r="BD58" i="12"/>
  <c r="AP58" i="12"/>
  <c r="AR58" i="12"/>
  <c r="AU58" i="12"/>
  <c r="AT58" i="12"/>
  <c r="AF58" i="12"/>
  <c r="AH58" i="12"/>
  <c r="AK58" i="12"/>
  <c r="AJ58" i="12"/>
  <c r="U58" i="12"/>
  <c r="W58" i="12"/>
  <c r="Z58" i="12"/>
  <c r="J58" i="12"/>
  <c r="L58" i="12"/>
  <c r="O58" i="12"/>
  <c r="BT57" i="12"/>
  <c r="BU57" i="12"/>
  <c r="BV57" i="12"/>
  <c r="BY57" i="12"/>
  <c r="BX57" i="12"/>
  <c r="BJ57" i="12"/>
  <c r="BL57" i="12"/>
  <c r="BO57" i="12"/>
  <c r="BN57" i="12"/>
  <c r="AZ57" i="12"/>
  <c r="BA57" i="12"/>
  <c r="BB57" i="12"/>
  <c r="BE57" i="12"/>
  <c r="BD57" i="12"/>
  <c r="AP57" i="12"/>
  <c r="AR57" i="12"/>
  <c r="AU57" i="12"/>
  <c r="AT57" i="12"/>
  <c r="AF57" i="12"/>
  <c r="AH57" i="12"/>
  <c r="AK57" i="12"/>
  <c r="AJ57" i="12"/>
  <c r="U57" i="12"/>
  <c r="W57" i="12"/>
  <c r="Z57" i="12"/>
  <c r="J57" i="12"/>
  <c r="L57" i="12"/>
  <c r="O57" i="12"/>
  <c r="BT56" i="12"/>
  <c r="BV56" i="12"/>
  <c r="BY56" i="12"/>
  <c r="BX56" i="12"/>
  <c r="BJ56" i="12"/>
  <c r="BL56" i="12"/>
  <c r="BO56" i="12"/>
  <c r="BN56" i="12"/>
  <c r="AZ56" i="12"/>
  <c r="BB56" i="12"/>
  <c r="BE56" i="12"/>
  <c r="BD56" i="12"/>
  <c r="AP56" i="12"/>
  <c r="AR56" i="12"/>
  <c r="AU56" i="12"/>
  <c r="AT56" i="12"/>
  <c r="AF56" i="12"/>
  <c r="AH56" i="12"/>
  <c r="AK56" i="12"/>
  <c r="AJ56" i="12"/>
  <c r="U56" i="12"/>
  <c r="W56" i="12"/>
  <c r="Z56" i="12"/>
  <c r="J56" i="12"/>
  <c r="L56" i="12"/>
  <c r="O56" i="12"/>
  <c r="BT55" i="12"/>
  <c r="BV55" i="12"/>
  <c r="BY55" i="12"/>
  <c r="BX55" i="12"/>
  <c r="BJ55" i="12"/>
  <c r="BL55" i="12"/>
  <c r="BO55" i="12"/>
  <c r="BN55" i="12"/>
  <c r="AZ55" i="12"/>
  <c r="BB55" i="12"/>
  <c r="BE55" i="12"/>
  <c r="BD55" i="12"/>
  <c r="AP55" i="12"/>
  <c r="AR55" i="12"/>
  <c r="AU55" i="12"/>
  <c r="AT55" i="12"/>
  <c r="AF55" i="12"/>
  <c r="AH55" i="12"/>
  <c r="AK55" i="12"/>
  <c r="AJ55" i="12"/>
  <c r="U55" i="12"/>
  <c r="W55" i="12"/>
  <c r="Z55" i="12"/>
  <c r="J55" i="12"/>
  <c r="L55" i="12"/>
  <c r="O55" i="12"/>
  <c r="BT54" i="12"/>
  <c r="BV54" i="12"/>
  <c r="BY54" i="12"/>
  <c r="BX54" i="12"/>
  <c r="BJ54" i="12"/>
  <c r="BL54" i="12"/>
  <c r="BO54" i="12"/>
  <c r="BN54" i="12"/>
  <c r="AZ54" i="12"/>
  <c r="BB54" i="12"/>
  <c r="BE54" i="12"/>
  <c r="BD54" i="12"/>
  <c r="AP54" i="12"/>
  <c r="AR54" i="12"/>
  <c r="AU54" i="12"/>
  <c r="AT54" i="12"/>
  <c r="AF54" i="12"/>
  <c r="AH54" i="12"/>
  <c r="AK54" i="12"/>
  <c r="AJ54" i="12"/>
  <c r="U54" i="12"/>
  <c r="W54" i="12"/>
  <c r="Z54" i="12"/>
  <c r="J54" i="12"/>
  <c r="L54" i="12"/>
  <c r="O54" i="12"/>
  <c r="BT53" i="12"/>
  <c r="BV53" i="12"/>
  <c r="BY53" i="12"/>
  <c r="BX53" i="12"/>
  <c r="BJ53" i="12"/>
  <c r="BL53" i="12"/>
  <c r="BO53" i="12"/>
  <c r="BN53" i="12"/>
  <c r="AZ53" i="12"/>
  <c r="BB53" i="12"/>
  <c r="BE53" i="12"/>
  <c r="BD53" i="12"/>
  <c r="AP53" i="12"/>
  <c r="AR53" i="12"/>
  <c r="AU53" i="12"/>
  <c r="AT53" i="12"/>
  <c r="AF53" i="12"/>
  <c r="AH53" i="12"/>
  <c r="AK53" i="12"/>
  <c r="AJ53" i="12"/>
  <c r="U53" i="12"/>
  <c r="W53" i="12"/>
  <c r="Z53" i="12"/>
  <c r="J53" i="12"/>
  <c r="L53" i="12"/>
  <c r="O53" i="12"/>
  <c r="BT52" i="12"/>
  <c r="BV52" i="12"/>
  <c r="BY52" i="12"/>
  <c r="BX52" i="12"/>
  <c r="BJ52" i="12"/>
  <c r="BL52" i="12"/>
  <c r="BO52" i="12"/>
  <c r="BN52" i="12"/>
  <c r="AZ52" i="12"/>
  <c r="BB52" i="12"/>
  <c r="BE52" i="12"/>
  <c r="BD52" i="12"/>
  <c r="AP52" i="12"/>
  <c r="AR52" i="12"/>
  <c r="AU52" i="12"/>
  <c r="AT52" i="12"/>
  <c r="AF52" i="12"/>
  <c r="AH52" i="12"/>
  <c r="AK52" i="12"/>
  <c r="AJ52" i="12"/>
  <c r="U52" i="12"/>
  <c r="W52" i="12"/>
  <c r="Z52" i="12"/>
  <c r="J52" i="12"/>
  <c r="L52" i="12"/>
  <c r="O52" i="12"/>
  <c r="BT51" i="12"/>
  <c r="BV51" i="12"/>
  <c r="BY51" i="12"/>
  <c r="BX51" i="12"/>
  <c r="BJ51" i="12"/>
  <c r="BL51" i="12"/>
  <c r="BO51" i="12"/>
  <c r="BN51" i="12"/>
  <c r="AZ51" i="12"/>
  <c r="BB51" i="12"/>
  <c r="BE51" i="12"/>
  <c r="BD51" i="12"/>
  <c r="AP51" i="12"/>
  <c r="AR51" i="12"/>
  <c r="AU51" i="12"/>
  <c r="AT51" i="12"/>
  <c r="AF51" i="12"/>
  <c r="AH51" i="12"/>
  <c r="AK51" i="12"/>
  <c r="AJ51" i="12"/>
  <c r="U51" i="12"/>
  <c r="W51" i="12"/>
  <c r="Z51" i="12"/>
  <c r="J51" i="12"/>
  <c r="L51" i="12"/>
  <c r="O51" i="12"/>
  <c r="BT50" i="12"/>
  <c r="BV50" i="12"/>
  <c r="BY50" i="12"/>
  <c r="BX50" i="12"/>
  <c r="BJ50" i="12"/>
  <c r="BL50" i="12"/>
  <c r="BO50" i="12"/>
  <c r="BN50" i="12"/>
  <c r="AZ50" i="12"/>
  <c r="BB50" i="12"/>
  <c r="BE50" i="12"/>
  <c r="BD50" i="12"/>
  <c r="AP50" i="12"/>
  <c r="AR50" i="12"/>
  <c r="AU50" i="12"/>
  <c r="AT50" i="12"/>
  <c r="AF50" i="12"/>
  <c r="AH50" i="12"/>
  <c r="AK50" i="12"/>
  <c r="AJ50" i="12"/>
  <c r="U50" i="12"/>
  <c r="W50" i="12"/>
  <c r="Z50" i="12"/>
  <c r="J50" i="12"/>
  <c r="L50" i="12"/>
  <c r="O50" i="12"/>
  <c r="BT49" i="12"/>
  <c r="BV49" i="12"/>
  <c r="BY49" i="12"/>
  <c r="BX49" i="12"/>
  <c r="BJ49" i="12"/>
  <c r="BL49" i="12"/>
  <c r="BO49" i="12"/>
  <c r="BN49" i="12"/>
  <c r="AZ49" i="12"/>
  <c r="BB49" i="12"/>
  <c r="BE49" i="12"/>
  <c r="BD49" i="12"/>
  <c r="AP49" i="12"/>
  <c r="AR49" i="12"/>
  <c r="AU49" i="12"/>
  <c r="AT49" i="12"/>
  <c r="AF49" i="12"/>
  <c r="AH49" i="12"/>
  <c r="AK49" i="12"/>
  <c r="AJ49" i="12"/>
  <c r="U49" i="12"/>
  <c r="W49" i="12"/>
  <c r="Z49" i="12"/>
  <c r="J49" i="12"/>
  <c r="L49" i="12"/>
  <c r="O49" i="12"/>
  <c r="BT48" i="12"/>
  <c r="BV48" i="12"/>
  <c r="BY48" i="12"/>
  <c r="BX48" i="12"/>
  <c r="BJ48" i="12"/>
  <c r="BL48" i="12"/>
  <c r="BO48" i="12"/>
  <c r="BN48" i="12"/>
  <c r="AZ48" i="12"/>
  <c r="BB48" i="12"/>
  <c r="BE48" i="12"/>
  <c r="BD48" i="12"/>
  <c r="AP48" i="12"/>
  <c r="AR48" i="12"/>
  <c r="AU48" i="12"/>
  <c r="AT48" i="12"/>
  <c r="AF48" i="12"/>
  <c r="AH48" i="12"/>
  <c r="AK48" i="12"/>
  <c r="AJ48" i="12"/>
  <c r="U48" i="12"/>
  <c r="W48" i="12"/>
  <c r="Z48" i="12"/>
  <c r="J48" i="12"/>
  <c r="L48" i="12"/>
  <c r="O48" i="12"/>
  <c r="BT47" i="12"/>
  <c r="BV47" i="12"/>
  <c r="BY47" i="12"/>
  <c r="BX47" i="12"/>
  <c r="BJ47" i="12"/>
  <c r="BL47" i="12"/>
  <c r="BO47" i="12"/>
  <c r="BN47" i="12"/>
  <c r="AZ47" i="12"/>
  <c r="BB47" i="12"/>
  <c r="BE47" i="12"/>
  <c r="BD47" i="12"/>
  <c r="AP47" i="12"/>
  <c r="AR47" i="12"/>
  <c r="AU47" i="12"/>
  <c r="AT47" i="12"/>
  <c r="AF47" i="12"/>
  <c r="AH47" i="12"/>
  <c r="AK47" i="12"/>
  <c r="AJ47" i="12"/>
  <c r="U47" i="12"/>
  <c r="W47" i="12"/>
  <c r="Z47" i="12"/>
  <c r="J47" i="12"/>
  <c r="L47" i="12"/>
  <c r="O47" i="12"/>
  <c r="BT46" i="12"/>
  <c r="BV46" i="12"/>
  <c r="BY46" i="12"/>
  <c r="BX46" i="12"/>
  <c r="BJ46" i="12"/>
  <c r="BL46" i="12"/>
  <c r="BO46" i="12"/>
  <c r="BN46" i="12"/>
  <c r="AZ46" i="12"/>
  <c r="BB46" i="12"/>
  <c r="BE46" i="12"/>
  <c r="BD46" i="12"/>
  <c r="AP46" i="12"/>
  <c r="AR46" i="12"/>
  <c r="AU46" i="12"/>
  <c r="AT46" i="12"/>
  <c r="AF46" i="12"/>
  <c r="AH46" i="12"/>
  <c r="AK46" i="12"/>
  <c r="AJ46" i="12"/>
  <c r="U46" i="12"/>
  <c r="W46" i="12"/>
  <c r="Z46" i="12"/>
  <c r="J46" i="12"/>
  <c r="L46" i="12"/>
  <c r="O46" i="12"/>
  <c r="BT45" i="12"/>
  <c r="BV45" i="12"/>
  <c r="BY45" i="12"/>
  <c r="BX45" i="12"/>
  <c r="BJ45" i="12"/>
  <c r="BL45" i="12"/>
  <c r="BO45" i="12"/>
  <c r="BN45" i="12"/>
  <c r="AZ45" i="12"/>
  <c r="BB45" i="12"/>
  <c r="BE45" i="12"/>
  <c r="BD45" i="12"/>
  <c r="AP45" i="12"/>
  <c r="AR45" i="12"/>
  <c r="AU45" i="12"/>
  <c r="AT45" i="12"/>
  <c r="AF45" i="12"/>
  <c r="AH45" i="12"/>
  <c r="AK45" i="12"/>
  <c r="AJ45" i="12"/>
  <c r="U45" i="12"/>
  <c r="W45" i="12"/>
  <c r="Z45" i="12"/>
  <c r="J45" i="12"/>
  <c r="L45" i="12"/>
  <c r="O45" i="12"/>
  <c r="BT44" i="12"/>
  <c r="BV44" i="12"/>
  <c r="BY44" i="12"/>
  <c r="BX44" i="12"/>
  <c r="BJ44" i="12"/>
  <c r="BL44" i="12"/>
  <c r="BO44" i="12"/>
  <c r="BN44" i="12"/>
  <c r="AZ44" i="12"/>
  <c r="BB44" i="12"/>
  <c r="BE44" i="12"/>
  <c r="BD44" i="12"/>
  <c r="AP44" i="12"/>
  <c r="AR44" i="12"/>
  <c r="AU44" i="12"/>
  <c r="AT44" i="12"/>
  <c r="AF44" i="12"/>
  <c r="AH44" i="12"/>
  <c r="AK44" i="12"/>
  <c r="AJ44" i="12"/>
  <c r="U44" i="12"/>
  <c r="W44" i="12"/>
  <c r="Z44" i="12"/>
  <c r="J44" i="12"/>
  <c r="L44" i="12"/>
  <c r="O44" i="12"/>
  <c r="BT43" i="12"/>
  <c r="BV43" i="12"/>
  <c r="BY43" i="12"/>
  <c r="BX43" i="12"/>
  <c r="BJ43" i="12"/>
  <c r="BL43" i="12"/>
  <c r="BO43" i="12"/>
  <c r="BN43" i="12"/>
  <c r="AZ43" i="12"/>
  <c r="BB43" i="12"/>
  <c r="BE43" i="12"/>
  <c r="BD43" i="12"/>
  <c r="AP43" i="12"/>
  <c r="AR43" i="12"/>
  <c r="AU43" i="12"/>
  <c r="AT43" i="12"/>
  <c r="AF43" i="12"/>
  <c r="AH43" i="12"/>
  <c r="AK43" i="12"/>
  <c r="AJ43" i="12"/>
  <c r="U43" i="12"/>
  <c r="W43" i="12"/>
  <c r="Z43" i="12"/>
  <c r="J43" i="12"/>
  <c r="L43" i="12"/>
  <c r="O43" i="12"/>
  <c r="BT42" i="12"/>
  <c r="BV42" i="12"/>
  <c r="BY42" i="12"/>
  <c r="BX42" i="12"/>
  <c r="BJ42" i="12"/>
  <c r="BL42" i="12"/>
  <c r="BO42" i="12"/>
  <c r="BN42" i="12"/>
  <c r="AZ42" i="12"/>
  <c r="BB42" i="12"/>
  <c r="BE42" i="12"/>
  <c r="BD42" i="12"/>
  <c r="AP42" i="12"/>
  <c r="AR42" i="12"/>
  <c r="AU42" i="12"/>
  <c r="AT42" i="12"/>
  <c r="AF42" i="12"/>
  <c r="AH42" i="12"/>
  <c r="AK42" i="12"/>
  <c r="AJ42" i="12"/>
  <c r="U42" i="12"/>
  <c r="W42" i="12"/>
  <c r="Z42" i="12"/>
  <c r="J42" i="12"/>
  <c r="L42" i="12"/>
  <c r="O42" i="12"/>
  <c r="BT41" i="12"/>
  <c r="BV41" i="12"/>
  <c r="BY41" i="12"/>
  <c r="BX41" i="12"/>
  <c r="BJ41" i="12"/>
  <c r="BL41" i="12"/>
  <c r="BO41" i="12"/>
  <c r="BN41" i="12"/>
  <c r="AZ41" i="12"/>
  <c r="BB41" i="12"/>
  <c r="BE41" i="12"/>
  <c r="BD41" i="12"/>
  <c r="AP41" i="12"/>
  <c r="AR41" i="12"/>
  <c r="AU41" i="12"/>
  <c r="AT41" i="12"/>
  <c r="AF41" i="12"/>
  <c r="AH41" i="12"/>
  <c r="AK41" i="12"/>
  <c r="AJ41" i="12"/>
  <c r="U41" i="12"/>
  <c r="W41" i="12"/>
  <c r="Z41" i="12"/>
  <c r="J41" i="12"/>
  <c r="L41" i="12"/>
  <c r="O41" i="12"/>
  <c r="BT40" i="12"/>
  <c r="BV40" i="12"/>
  <c r="BY40" i="12"/>
  <c r="BX40" i="12"/>
  <c r="BJ40" i="12"/>
  <c r="BL40" i="12"/>
  <c r="BO40" i="12"/>
  <c r="BN40" i="12"/>
  <c r="AZ40" i="12"/>
  <c r="BB40" i="12"/>
  <c r="BE40" i="12"/>
  <c r="BD40" i="12"/>
  <c r="AP40" i="12"/>
  <c r="AR40" i="12"/>
  <c r="AU40" i="12"/>
  <c r="AT40" i="12"/>
  <c r="AF40" i="12"/>
  <c r="AH40" i="12"/>
  <c r="AK40" i="12"/>
  <c r="AJ40" i="12"/>
  <c r="U40" i="12"/>
  <c r="W40" i="12"/>
  <c r="Z40" i="12"/>
  <c r="J40" i="12"/>
  <c r="L40" i="12"/>
  <c r="O40" i="12"/>
  <c r="BT39" i="12"/>
  <c r="BV39" i="12"/>
  <c r="BY39" i="12"/>
  <c r="BX39" i="12"/>
  <c r="BJ39" i="12"/>
  <c r="BL39" i="12"/>
  <c r="BO39" i="12"/>
  <c r="BN39" i="12"/>
  <c r="AZ39" i="12"/>
  <c r="BB39" i="12"/>
  <c r="BE39" i="12"/>
  <c r="BD39" i="12"/>
  <c r="AP39" i="12"/>
  <c r="AR39" i="12"/>
  <c r="AU39" i="12"/>
  <c r="AT39" i="12"/>
  <c r="AF39" i="12"/>
  <c r="AH39" i="12"/>
  <c r="AK39" i="12"/>
  <c r="AJ39" i="12"/>
  <c r="U39" i="12"/>
  <c r="W39" i="12"/>
  <c r="Z39" i="12"/>
  <c r="J39" i="12"/>
  <c r="L39" i="12"/>
  <c r="O39" i="12"/>
  <c r="BT38" i="12"/>
  <c r="BU38" i="12"/>
  <c r="BV38" i="12"/>
  <c r="BY38" i="12"/>
  <c r="BX38" i="12"/>
  <c r="BJ38" i="12"/>
  <c r="BL38" i="12"/>
  <c r="BO38" i="12"/>
  <c r="BN38" i="12"/>
  <c r="AZ38" i="12"/>
  <c r="BB38" i="12"/>
  <c r="BE38" i="12"/>
  <c r="BD38" i="12"/>
  <c r="AP38" i="12"/>
  <c r="AR38" i="12"/>
  <c r="AU38" i="12"/>
  <c r="AT38" i="12"/>
  <c r="AF38" i="12"/>
  <c r="AH38" i="12"/>
  <c r="AK38" i="12"/>
  <c r="AJ38" i="12"/>
  <c r="U38" i="12"/>
  <c r="W38" i="12"/>
  <c r="Z38" i="12"/>
  <c r="J38" i="12"/>
  <c r="L38" i="12"/>
  <c r="O38" i="12"/>
  <c r="BT37" i="12"/>
  <c r="BV37" i="12"/>
  <c r="BY37" i="12"/>
  <c r="BX37" i="12"/>
  <c r="BJ37" i="12"/>
  <c r="BL37" i="12"/>
  <c r="BO37" i="12"/>
  <c r="BN37" i="12"/>
  <c r="AZ37" i="12"/>
  <c r="BB37" i="12"/>
  <c r="BE37" i="12"/>
  <c r="BD37" i="12"/>
  <c r="AP37" i="12"/>
  <c r="AR37" i="12"/>
  <c r="AU37" i="12"/>
  <c r="AT37" i="12"/>
  <c r="AF37" i="12"/>
  <c r="AH37" i="12"/>
  <c r="AK37" i="12"/>
  <c r="AJ37" i="12"/>
  <c r="U37" i="12"/>
  <c r="W37" i="12"/>
  <c r="Z37" i="12"/>
  <c r="J37" i="12"/>
  <c r="L37" i="12"/>
  <c r="O37" i="12"/>
  <c r="BT36" i="12"/>
  <c r="BV36" i="12"/>
  <c r="BY36" i="12"/>
  <c r="BX36" i="12"/>
  <c r="BJ36" i="12"/>
  <c r="BL36" i="12"/>
  <c r="BO36" i="12"/>
  <c r="BN36" i="12"/>
  <c r="AZ36" i="12"/>
  <c r="BA36" i="12"/>
  <c r="BB36" i="12"/>
  <c r="BE36" i="12"/>
  <c r="BD36" i="12"/>
  <c r="AP36" i="12"/>
  <c r="AQ36" i="12"/>
  <c r="AR36" i="12"/>
  <c r="AU36" i="12"/>
  <c r="AT36" i="12"/>
  <c r="AF36" i="12"/>
  <c r="AG36" i="12"/>
  <c r="AH36" i="12"/>
  <c r="AK36" i="12"/>
  <c r="AJ36" i="12"/>
  <c r="U36" i="12"/>
  <c r="W36" i="12"/>
  <c r="Z36" i="12"/>
  <c r="J36" i="12"/>
  <c r="L36" i="12"/>
  <c r="O36" i="12"/>
  <c r="BT35" i="12"/>
  <c r="BV35" i="12"/>
  <c r="BY35" i="12"/>
  <c r="BX35" i="12"/>
  <c r="BJ35" i="12"/>
  <c r="BL35" i="12"/>
  <c r="BO35" i="12"/>
  <c r="BN35" i="12"/>
  <c r="AZ35" i="12"/>
  <c r="BB35" i="12"/>
  <c r="BE35" i="12"/>
  <c r="BD35" i="12"/>
  <c r="AP35" i="12"/>
  <c r="AR35" i="12"/>
  <c r="AU35" i="12"/>
  <c r="AT35" i="12"/>
  <c r="AF35" i="12"/>
  <c r="AH35" i="12"/>
  <c r="AK35" i="12"/>
  <c r="AJ35" i="12"/>
  <c r="U35" i="12"/>
  <c r="W35" i="12"/>
  <c r="Z35" i="12"/>
  <c r="J35" i="12"/>
  <c r="L35" i="12"/>
  <c r="O35" i="12"/>
  <c r="BT34" i="12"/>
  <c r="BV34" i="12"/>
  <c r="BY34" i="12"/>
  <c r="BX34" i="12"/>
  <c r="BJ34" i="12"/>
  <c r="BL34" i="12"/>
  <c r="BO34" i="12"/>
  <c r="BN34" i="12"/>
  <c r="AZ34" i="12"/>
  <c r="BB34" i="12"/>
  <c r="BE34" i="12"/>
  <c r="BD34" i="12"/>
  <c r="AP34" i="12"/>
  <c r="AR34" i="12"/>
  <c r="AU34" i="12"/>
  <c r="AT34" i="12"/>
  <c r="AF34" i="12"/>
  <c r="AH34" i="12"/>
  <c r="AK34" i="12"/>
  <c r="AJ34" i="12"/>
  <c r="U34" i="12"/>
  <c r="W34" i="12"/>
  <c r="Z34" i="12"/>
  <c r="J34" i="12"/>
  <c r="L34" i="12"/>
  <c r="O34" i="12"/>
  <c r="BT33" i="12"/>
  <c r="BV33" i="12"/>
  <c r="BY33" i="12"/>
  <c r="BX33" i="12"/>
  <c r="BJ33" i="12"/>
  <c r="BL33" i="12"/>
  <c r="BO33" i="12"/>
  <c r="BN33" i="12"/>
  <c r="AZ33" i="12"/>
  <c r="BB33" i="12"/>
  <c r="BE33" i="12"/>
  <c r="BD33" i="12"/>
  <c r="AP33" i="12"/>
  <c r="AR33" i="12"/>
  <c r="AU33" i="12"/>
  <c r="AT33" i="12"/>
  <c r="AF33" i="12"/>
  <c r="AH33" i="12"/>
  <c r="AK33" i="12"/>
  <c r="AJ33" i="12"/>
  <c r="U33" i="12"/>
  <c r="W33" i="12"/>
  <c r="Z33" i="12"/>
  <c r="J33" i="12"/>
  <c r="L33" i="12"/>
  <c r="O33" i="12"/>
  <c r="BT32" i="12"/>
  <c r="BV32" i="12"/>
  <c r="BY32" i="12"/>
  <c r="BX32" i="12"/>
  <c r="BJ32" i="12"/>
  <c r="BL32" i="12"/>
  <c r="BO32" i="12"/>
  <c r="BN32" i="12"/>
  <c r="AZ32" i="12"/>
  <c r="BB32" i="12"/>
  <c r="BE32" i="12"/>
  <c r="BD32" i="12"/>
  <c r="AP32" i="12"/>
  <c r="AR32" i="12"/>
  <c r="AU32" i="12"/>
  <c r="AT32" i="12"/>
  <c r="AF32" i="12"/>
  <c r="AH32" i="12"/>
  <c r="AK32" i="12"/>
  <c r="AJ32" i="12"/>
  <c r="U32" i="12"/>
  <c r="W32" i="12"/>
  <c r="Z32" i="12"/>
  <c r="J32" i="12"/>
  <c r="L32" i="12"/>
  <c r="O32" i="12"/>
  <c r="BT31" i="12"/>
  <c r="BV31" i="12"/>
  <c r="BY31" i="12"/>
  <c r="BX31" i="12"/>
  <c r="BJ31" i="12"/>
  <c r="BL31" i="12"/>
  <c r="BO31" i="12"/>
  <c r="BN31" i="12"/>
  <c r="AZ31" i="12"/>
  <c r="BB31" i="12"/>
  <c r="BE31" i="12"/>
  <c r="BD31" i="12"/>
  <c r="AP31" i="12"/>
  <c r="AR31" i="12"/>
  <c r="AU31" i="12"/>
  <c r="AT31" i="12"/>
  <c r="AF31" i="12"/>
  <c r="AH31" i="12"/>
  <c r="AK31" i="12"/>
  <c r="AJ31" i="12"/>
  <c r="U31" i="12"/>
  <c r="W31" i="12"/>
  <c r="Z31" i="12"/>
  <c r="J31" i="12"/>
  <c r="L31" i="12"/>
  <c r="O31" i="12"/>
  <c r="BT30" i="12"/>
  <c r="BV30" i="12"/>
  <c r="BY30" i="12"/>
  <c r="BX30" i="12"/>
  <c r="BJ30" i="12"/>
  <c r="BL30" i="12"/>
  <c r="BO30" i="12"/>
  <c r="BN30" i="12"/>
  <c r="AZ30" i="12"/>
  <c r="BB30" i="12"/>
  <c r="BE30" i="12"/>
  <c r="BD30" i="12"/>
  <c r="AP30" i="12"/>
  <c r="AR30" i="12"/>
  <c r="AU30" i="12"/>
  <c r="AT30" i="12"/>
  <c r="AF30" i="12"/>
  <c r="AH30" i="12"/>
  <c r="AK30" i="12"/>
  <c r="AJ30" i="12"/>
  <c r="U30" i="12"/>
  <c r="W30" i="12"/>
  <c r="Z30" i="12"/>
  <c r="J30" i="12"/>
  <c r="L30" i="12"/>
  <c r="O30" i="12"/>
  <c r="BT29" i="12"/>
  <c r="BV29" i="12"/>
  <c r="BY29" i="12"/>
  <c r="BX29" i="12"/>
  <c r="BJ29" i="12"/>
  <c r="BL29" i="12"/>
  <c r="BO29" i="12"/>
  <c r="BN29" i="12"/>
  <c r="AZ29" i="12"/>
  <c r="BB29" i="12"/>
  <c r="BE29" i="12"/>
  <c r="BD29" i="12"/>
  <c r="AP29" i="12"/>
  <c r="AR29" i="12"/>
  <c r="AU29" i="12"/>
  <c r="AT29" i="12"/>
  <c r="AF29" i="12"/>
  <c r="AH29" i="12"/>
  <c r="AK29" i="12"/>
  <c r="AJ29" i="12"/>
  <c r="U29" i="12"/>
  <c r="W29" i="12"/>
  <c r="Z29" i="12"/>
  <c r="J29" i="12"/>
  <c r="L29" i="12"/>
  <c r="O29" i="12"/>
  <c r="BT28" i="12"/>
  <c r="BV28" i="12"/>
  <c r="BY28" i="12"/>
  <c r="BX28" i="12"/>
  <c r="BJ28" i="12"/>
  <c r="BL28" i="12"/>
  <c r="BO28" i="12"/>
  <c r="BN28" i="12"/>
  <c r="AZ28" i="12"/>
  <c r="BB28" i="12"/>
  <c r="BE28" i="12"/>
  <c r="BD28" i="12"/>
  <c r="AP28" i="12"/>
  <c r="AR28" i="12"/>
  <c r="AU28" i="12"/>
  <c r="AT28" i="12"/>
  <c r="AF28" i="12"/>
  <c r="AH28" i="12"/>
  <c r="AK28" i="12"/>
  <c r="AJ28" i="12"/>
  <c r="U28" i="12"/>
  <c r="W28" i="12"/>
  <c r="Z28" i="12"/>
  <c r="J28" i="12"/>
  <c r="L28" i="12"/>
  <c r="O28" i="12"/>
  <c r="BT27" i="12"/>
  <c r="BV27" i="12"/>
  <c r="BY27" i="12"/>
  <c r="BX27" i="12"/>
  <c r="BJ27" i="12"/>
  <c r="BL27" i="12"/>
  <c r="BO27" i="12"/>
  <c r="BN27" i="12"/>
  <c r="AZ27" i="12"/>
  <c r="BB27" i="12"/>
  <c r="BE27" i="12"/>
  <c r="BD27" i="12"/>
  <c r="AP27" i="12"/>
  <c r="AR27" i="12"/>
  <c r="AU27" i="12"/>
  <c r="AT27" i="12"/>
  <c r="AF27" i="12"/>
  <c r="AH27" i="12"/>
  <c r="AK27" i="12"/>
  <c r="AJ27" i="12"/>
  <c r="U27" i="12"/>
  <c r="W27" i="12"/>
  <c r="Z27" i="12"/>
  <c r="J27" i="12"/>
  <c r="L27" i="12"/>
  <c r="O27" i="12"/>
  <c r="BT26" i="12"/>
  <c r="BV26" i="12"/>
  <c r="BY26" i="12"/>
  <c r="BX26" i="12"/>
  <c r="BJ26" i="12"/>
  <c r="BL26" i="12"/>
  <c r="BO26" i="12"/>
  <c r="BN26" i="12"/>
  <c r="AZ26" i="12"/>
  <c r="BB26" i="12"/>
  <c r="BE26" i="12"/>
  <c r="BD26" i="12"/>
  <c r="AP26" i="12"/>
  <c r="AR26" i="12"/>
  <c r="AU26" i="12"/>
  <c r="AT26" i="12"/>
  <c r="AF26" i="12"/>
  <c r="AH26" i="12"/>
  <c r="AK26" i="12"/>
  <c r="AJ26" i="12"/>
  <c r="U26" i="12"/>
  <c r="W26" i="12"/>
  <c r="Z26" i="12"/>
  <c r="J26" i="12"/>
  <c r="L26" i="12"/>
  <c r="O26" i="12"/>
  <c r="BT25" i="12"/>
  <c r="BV25" i="12"/>
  <c r="BY25" i="12"/>
  <c r="BX25" i="12"/>
  <c r="BJ25" i="12"/>
  <c r="BL25" i="12"/>
  <c r="BO25" i="12"/>
  <c r="BN25" i="12"/>
  <c r="AZ25" i="12"/>
  <c r="BB25" i="12"/>
  <c r="BE25" i="12"/>
  <c r="BD25" i="12"/>
  <c r="AP25" i="12"/>
  <c r="AR25" i="12"/>
  <c r="AU25" i="12"/>
  <c r="AT25" i="12"/>
  <c r="AF25" i="12"/>
  <c r="AH25" i="12"/>
  <c r="AK25" i="12"/>
  <c r="AJ25" i="12"/>
  <c r="U25" i="12"/>
  <c r="W25" i="12"/>
  <c r="Z25" i="12"/>
  <c r="J25" i="12"/>
  <c r="L25" i="12"/>
  <c r="O25" i="12"/>
  <c r="BT24" i="12"/>
  <c r="BV24" i="12"/>
  <c r="BY24" i="12"/>
  <c r="BX24" i="12"/>
  <c r="BJ24" i="12"/>
  <c r="BL24" i="12"/>
  <c r="BO24" i="12"/>
  <c r="BN24" i="12"/>
  <c r="AZ24" i="12"/>
  <c r="BB24" i="12"/>
  <c r="BE24" i="12"/>
  <c r="BD24" i="12"/>
  <c r="AP24" i="12"/>
  <c r="AR24" i="12"/>
  <c r="AU24" i="12"/>
  <c r="AT24" i="12"/>
  <c r="AF24" i="12"/>
  <c r="AH24" i="12"/>
  <c r="AK24" i="12"/>
  <c r="AJ24" i="12"/>
  <c r="U24" i="12"/>
  <c r="W24" i="12"/>
  <c r="Z24" i="12"/>
  <c r="J24" i="12"/>
  <c r="L24" i="12"/>
  <c r="O24" i="12"/>
  <c r="BT23" i="12"/>
  <c r="BV23" i="12"/>
  <c r="BY23" i="12"/>
  <c r="BX23" i="12"/>
  <c r="BJ23" i="12"/>
  <c r="BL23" i="12"/>
  <c r="BO23" i="12"/>
  <c r="BN23" i="12"/>
  <c r="AZ23" i="12"/>
  <c r="BB23" i="12"/>
  <c r="BE23" i="12"/>
  <c r="BD23" i="12"/>
  <c r="AP23" i="12"/>
  <c r="AR23" i="12"/>
  <c r="AU23" i="12"/>
  <c r="AT23" i="12"/>
  <c r="AF23" i="12"/>
  <c r="AH23" i="12"/>
  <c r="AK23" i="12"/>
  <c r="AJ23" i="12"/>
  <c r="U23" i="12"/>
  <c r="W23" i="12"/>
  <c r="Z23" i="12"/>
  <c r="J23" i="12"/>
  <c r="L23" i="12"/>
  <c r="O23" i="12"/>
  <c r="BT22" i="12"/>
  <c r="BV22" i="12"/>
  <c r="BY22" i="12"/>
  <c r="BX22" i="12"/>
  <c r="BJ22" i="12"/>
  <c r="BL22" i="12"/>
  <c r="BO22" i="12"/>
  <c r="BN22" i="12"/>
  <c r="AZ22" i="12"/>
  <c r="BB22" i="12"/>
  <c r="BE22" i="12"/>
  <c r="BD22" i="12"/>
  <c r="AP22" i="12"/>
  <c r="AR22" i="12"/>
  <c r="AU22" i="12"/>
  <c r="AT22" i="12"/>
  <c r="AF22" i="12"/>
  <c r="AH22" i="12"/>
  <c r="AK22" i="12"/>
  <c r="AJ22" i="12"/>
  <c r="U22" i="12"/>
  <c r="W22" i="12"/>
  <c r="Z22" i="12"/>
  <c r="J22" i="12"/>
  <c r="L22" i="12"/>
  <c r="O22" i="12"/>
  <c r="BT21" i="12"/>
  <c r="BV21" i="12"/>
  <c r="BY21" i="12"/>
  <c r="BX21" i="12"/>
  <c r="BJ21" i="12"/>
  <c r="BL21" i="12"/>
  <c r="BO21" i="12"/>
  <c r="BN21" i="12"/>
  <c r="AZ21" i="12"/>
  <c r="BB21" i="12"/>
  <c r="BE21" i="12"/>
  <c r="BD21" i="12"/>
  <c r="AP21" i="12"/>
  <c r="AR21" i="12"/>
  <c r="AU21" i="12"/>
  <c r="AT21" i="12"/>
  <c r="AF21" i="12"/>
  <c r="AH21" i="12"/>
  <c r="AK21" i="12"/>
  <c r="AJ21" i="12"/>
  <c r="U21" i="12"/>
  <c r="W21" i="12"/>
  <c r="Z21" i="12"/>
  <c r="J21" i="12"/>
  <c r="L21" i="12"/>
  <c r="O21" i="12"/>
  <c r="BT20" i="12"/>
  <c r="BV20" i="12"/>
  <c r="BY20" i="12"/>
  <c r="BX20" i="12"/>
  <c r="BJ20" i="12"/>
  <c r="BL20" i="12"/>
  <c r="BO20" i="12"/>
  <c r="BN20" i="12"/>
  <c r="AZ20" i="12"/>
  <c r="BB20" i="12"/>
  <c r="BE20" i="12"/>
  <c r="BD20" i="12"/>
  <c r="AP20" i="12"/>
  <c r="AR20" i="12"/>
  <c r="AU20" i="12"/>
  <c r="AT20" i="12"/>
  <c r="AF20" i="12"/>
  <c r="AH20" i="12"/>
  <c r="AK20" i="12"/>
  <c r="AJ20" i="12"/>
  <c r="U20" i="12"/>
  <c r="W20" i="12"/>
  <c r="Z20" i="12"/>
  <c r="J20" i="12"/>
  <c r="L20" i="12"/>
  <c r="O20" i="12"/>
  <c r="BT19" i="12"/>
  <c r="BV19" i="12"/>
  <c r="BY19" i="12"/>
  <c r="BX19" i="12"/>
  <c r="BJ19" i="12"/>
  <c r="BL19" i="12"/>
  <c r="BO19" i="12"/>
  <c r="BN19" i="12"/>
  <c r="AZ19" i="12"/>
  <c r="BB19" i="12"/>
  <c r="BE19" i="12"/>
  <c r="BD19" i="12"/>
  <c r="AP19" i="12"/>
  <c r="AR19" i="12"/>
  <c r="AU19" i="12"/>
  <c r="AT19" i="12"/>
  <c r="AF19" i="12"/>
  <c r="AH19" i="12"/>
  <c r="AK19" i="12"/>
  <c r="AJ19" i="12"/>
  <c r="U19" i="12"/>
  <c r="W19" i="12"/>
  <c r="Z19" i="12"/>
  <c r="J19" i="12"/>
  <c r="L19" i="12"/>
  <c r="O19" i="12"/>
  <c r="BT18" i="12"/>
  <c r="BV18" i="12"/>
  <c r="BY18" i="12"/>
  <c r="BX18" i="12"/>
  <c r="BJ18" i="12"/>
  <c r="BL18" i="12"/>
  <c r="BO18" i="12"/>
  <c r="BN18" i="12"/>
  <c r="AZ18" i="12"/>
  <c r="BB18" i="12"/>
  <c r="BE18" i="12"/>
  <c r="BD18" i="12"/>
  <c r="AP18" i="12"/>
  <c r="AR18" i="12"/>
  <c r="AU18" i="12"/>
  <c r="AT18" i="12"/>
  <c r="AF18" i="12"/>
  <c r="AH18" i="12"/>
  <c r="AK18" i="12"/>
  <c r="AJ18" i="12"/>
  <c r="U18" i="12"/>
  <c r="W18" i="12"/>
  <c r="Z18" i="12"/>
  <c r="J18" i="12"/>
  <c r="L18" i="12"/>
  <c r="O18" i="12"/>
  <c r="BT17" i="12"/>
  <c r="BV17" i="12"/>
  <c r="BY17" i="12"/>
  <c r="BX17" i="12"/>
  <c r="BJ17" i="12"/>
  <c r="BL17" i="12"/>
  <c r="BO17" i="12"/>
  <c r="BN17" i="12"/>
  <c r="AZ17" i="12"/>
  <c r="BB17" i="12"/>
  <c r="BE17" i="12"/>
  <c r="BD17" i="12"/>
  <c r="AP17" i="12"/>
  <c r="AR17" i="12"/>
  <c r="AU17" i="12"/>
  <c r="AT17" i="12"/>
  <c r="AF17" i="12"/>
  <c r="AH17" i="12"/>
  <c r="AK17" i="12"/>
  <c r="AJ17" i="12"/>
  <c r="U17" i="12"/>
  <c r="W17" i="12"/>
  <c r="Z17" i="12"/>
  <c r="J17" i="12"/>
  <c r="L17" i="12"/>
  <c r="O17" i="12"/>
  <c r="BT16" i="12"/>
  <c r="BV16" i="12"/>
  <c r="BY16" i="12"/>
  <c r="BX16" i="12"/>
  <c r="BJ16" i="12"/>
  <c r="BL16" i="12"/>
  <c r="BO16" i="12"/>
  <c r="BN16" i="12"/>
  <c r="AZ16" i="12"/>
  <c r="BB16" i="12"/>
  <c r="BE16" i="12"/>
  <c r="BD16" i="12"/>
  <c r="AP16" i="12"/>
  <c r="AR16" i="12"/>
  <c r="AU16" i="12"/>
  <c r="AT16" i="12"/>
  <c r="AF16" i="12"/>
  <c r="AH16" i="12"/>
  <c r="AK16" i="12"/>
  <c r="AJ16" i="12"/>
  <c r="U16" i="12"/>
  <c r="W16" i="12"/>
  <c r="Z16" i="12"/>
  <c r="J16" i="12"/>
  <c r="L16" i="12"/>
  <c r="O16" i="12"/>
  <c r="BT15" i="12"/>
  <c r="BV15" i="12"/>
  <c r="BY15" i="12"/>
  <c r="BX15" i="12"/>
  <c r="BJ15" i="12"/>
  <c r="BL15" i="12"/>
  <c r="BO15" i="12"/>
  <c r="BN15" i="12"/>
  <c r="AZ15" i="12"/>
  <c r="BB15" i="12"/>
  <c r="BE15" i="12"/>
  <c r="BD15" i="12"/>
  <c r="AP15" i="12"/>
  <c r="AR15" i="12"/>
  <c r="AU15" i="12"/>
  <c r="AT15" i="12"/>
  <c r="AF15" i="12"/>
  <c r="AH15" i="12"/>
  <c r="AK15" i="12"/>
  <c r="AJ15" i="12"/>
  <c r="U15" i="12"/>
  <c r="W15" i="12"/>
  <c r="Z15" i="12"/>
  <c r="J15" i="12"/>
  <c r="L15" i="12"/>
  <c r="O15" i="12"/>
  <c r="BT14" i="12"/>
  <c r="BV14" i="12"/>
  <c r="BY14" i="12"/>
  <c r="BX14" i="12"/>
  <c r="BJ14" i="12"/>
  <c r="BL14" i="12"/>
  <c r="BO14" i="12"/>
  <c r="BN14" i="12"/>
  <c r="AZ14" i="12"/>
  <c r="BB14" i="12"/>
  <c r="BE14" i="12"/>
  <c r="BD14" i="12"/>
  <c r="AP14" i="12"/>
  <c r="AR14" i="12"/>
  <c r="AU14" i="12"/>
  <c r="AT14" i="12"/>
  <c r="AF14" i="12"/>
  <c r="AH14" i="12"/>
  <c r="AK14" i="12"/>
  <c r="AJ14" i="12"/>
  <c r="U14" i="12"/>
  <c r="W14" i="12"/>
  <c r="Z14" i="12"/>
  <c r="J14" i="12"/>
  <c r="L14" i="12"/>
  <c r="O14" i="12"/>
  <c r="BT13" i="12"/>
  <c r="BV13" i="12"/>
  <c r="BY13" i="12"/>
  <c r="BX13" i="12"/>
  <c r="BJ13" i="12"/>
  <c r="BL13" i="12"/>
  <c r="BO13" i="12"/>
  <c r="BN13" i="12"/>
  <c r="AZ13" i="12"/>
  <c r="BB13" i="12"/>
  <c r="BE13" i="12"/>
  <c r="BD13" i="12"/>
  <c r="AP13" i="12"/>
  <c r="AR13" i="12"/>
  <c r="AU13" i="12"/>
  <c r="AT13" i="12"/>
  <c r="AF13" i="12"/>
  <c r="AH13" i="12"/>
  <c r="AK13" i="12"/>
  <c r="AJ13" i="12"/>
  <c r="U13" i="12"/>
  <c r="W13" i="12"/>
  <c r="Z13" i="12"/>
  <c r="J13" i="12"/>
  <c r="L13" i="12"/>
  <c r="O13" i="12"/>
  <c r="BT12" i="12"/>
  <c r="BV12" i="12"/>
  <c r="BY12" i="12"/>
  <c r="BX12" i="12"/>
  <c r="BJ12" i="12"/>
  <c r="BL12" i="12"/>
  <c r="BO12" i="12"/>
  <c r="BN12" i="12"/>
  <c r="AZ12" i="12"/>
  <c r="BB12" i="12"/>
  <c r="BE12" i="12"/>
  <c r="BD12" i="12"/>
  <c r="AP12" i="12"/>
  <c r="AR12" i="12"/>
  <c r="AU12" i="12"/>
  <c r="AT12" i="12"/>
  <c r="AF12" i="12"/>
  <c r="AH12" i="12"/>
  <c r="AK12" i="12"/>
  <c r="AJ12" i="12"/>
  <c r="U12" i="12"/>
  <c r="W12" i="12"/>
  <c r="Z12" i="12"/>
  <c r="J12" i="12"/>
  <c r="L12" i="12"/>
  <c r="O12" i="12"/>
  <c r="BT11" i="12"/>
  <c r="BV11" i="12"/>
  <c r="BY11" i="12"/>
  <c r="BX11" i="12"/>
  <c r="BJ11" i="12"/>
  <c r="BL11" i="12"/>
  <c r="BO11" i="12"/>
  <c r="BN11" i="12"/>
  <c r="AZ11" i="12"/>
  <c r="BB11" i="12"/>
  <c r="BE11" i="12"/>
  <c r="BD11" i="12"/>
  <c r="AP11" i="12"/>
  <c r="AR11" i="12"/>
  <c r="AU11" i="12"/>
  <c r="AT11" i="12"/>
  <c r="AF11" i="12"/>
  <c r="AH11" i="12"/>
  <c r="AK11" i="12"/>
  <c r="AJ11" i="12"/>
  <c r="U11" i="12"/>
  <c r="W11" i="12"/>
  <c r="Z11" i="12"/>
  <c r="J11" i="12"/>
  <c r="L11" i="12"/>
  <c r="O11" i="12"/>
  <c r="BT10" i="12"/>
  <c r="BV10" i="12"/>
  <c r="BY10" i="12"/>
  <c r="BX10" i="12"/>
  <c r="BJ10" i="12"/>
  <c r="BL10" i="12"/>
  <c r="BO10" i="12"/>
  <c r="BN10" i="12"/>
  <c r="AZ10" i="12"/>
  <c r="BB10" i="12"/>
  <c r="BE10" i="12"/>
  <c r="BD10" i="12"/>
  <c r="AP10" i="12"/>
  <c r="AR10" i="12"/>
  <c r="AU10" i="12"/>
  <c r="AT10" i="12"/>
  <c r="AF10" i="12"/>
  <c r="AH10" i="12"/>
  <c r="AK10" i="12"/>
  <c r="AJ10" i="12"/>
  <c r="U10" i="12"/>
  <c r="W10" i="12"/>
  <c r="Z10" i="12"/>
  <c r="J10" i="12"/>
  <c r="L10" i="12"/>
  <c r="O10" i="12"/>
  <c r="BT9" i="12"/>
  <c r="BV9" i="12"/>
  <c r="BY9" i="12"/>
  <c r="BX9" i="12"/>
  <c r="BJ9" i="12"/>
  <c r="BL9" i="12"/>
  <c r="BO9" i="12"/>
  <c r="BN9" i="12"/>
  <c r="AZ9" i="12"/>
  <c r="BB9" i="12"/>
  <c r="BE9" i="12"/>
  <c r="BD9" i="12"/>
  <c r="AP9" i="12"/>
  <c r="AR9" i="12"/>
  <c r="AU9" i="12"/>
  <c r="AT9" i="12"/>
  <c r="AF9" i="12"/>
  <c r="AH9" i="12"/>
  <c r="AK9" i="12"/>
  <c r="AJ9" i="12"/>
  <c r="U9" i="12"/>
  <c r="W9" i="12"/>
  <c r="Z9" i="12"/>
  <c r="J9" i="12"/>
  <c r="L9" i="12"/>
  <c r="O9" i="12"/>
  <c r="BT8" i="12"/>
  <c r="BV8" i="12"/>
  <c r="BY8" i="12"/>
  <c r="BX8" i="12"/>
  <c r="BJ8" i="12"/>
  <c r="BL8" i="12"/>
  <c r="BO8" i="12"/>
  <c r="BN8" i="12"/>
  <c r="AZ8" i="12"/>
  <c r="BB8" i="12"/>
  <c r="BE8" i="12"/>
  <c r="BD8" i="12"/>
  <c r="AP8" i="12"/>
  <c r="AR8" i="12"/>
  <c r="AU8" i="12"/>
  <c r="AT8" i="12"/>
  <c r="AF8" i="12"/>
  <c r="AH8" i="12"/>
  <c r="AK8" i="12"/>
  <c r="AJ8" i="12"/>
  <c r="U8" i="12"/>
  <c r="W8" i="12"/>
  <c r="Z8" i="12"/>
  <c r="J8" i="12"/>
  <c r="L8" i="12"/>
  <c r="BT7" i="12"/>
  <c r="BV7" i="12"/>
  <c r="BY7" i="12"/>
  <c r="BX7" i="12"/>
  <c r="BJ7" i="12"/>
  <c r="BL7" i="12"/>
  <c r="BO7" i="12"/>
  <c r="BN7" i="12"/>
  <c r="AZ7" i="12"/>
  <c r="BB7" i="12"/>
  <c r="BE7" i="12"/>
  <c r="BD7" i="12"/>
  <c r="AP7" i="12"/>
  <c r="AR7" i="12"/>
  <c r="AU7" i="12"/>
  <c r="AT7" i="12"/>
  <c r="AF7" i="12"/>
  <c r="AH7" i="12"/>
  <c r="AK7" i="12"/>
  <c r="AJ7" i="12"/>
  <c r="U7" i="12"/>
  <c r="W7" i="12"/>
  <c r="Z7" i="12"/>
  <c r="J7" i="12"/>
  <c r="L7" i="12"/>
  <c r="O7" i="12"/>
  <c r="BT6" i="12"/>
  <c r="BV6" i="12"/>
  <c r="BY6" i="12"/>
  <c r="BX6" i="12"/>
  <c r="BJ6" i="12"/>
  <c r="BL6" i="12"/>
  <c r="BO6" i="12"/>
  <c r="BN6" i="12"/>
  <c r="AZ6" i="12"/>
  <c r="BB6" i="12"/>
  <c r="BE6" i="12"/>
  <c r="BD6" i="12"/>
  <c r="AP6" i="12"/>
  <c r="AR6" i="12"/>
  <c r="AU6" i="12"/>
  <c r="AT6" i="12"/>
  <c r="AF6" i="12"/>
  <c r="AH6" i="12"/>
  <c r="AK6" i="12"/>
  <c r="AJ6" i="12"/>
  <c r="U6" i="12"/>
  <c r="W6" i="12"/>
  <c r="Z6" i="12"/>
  <c r="J6" i="12"/>
  <c r="L6" i="12"/>
  <c r="O6" i="12"/>
  <c r="BT5" i="12"/>
  <c r="BV5" i="12"/>
  <c r="BY5" i="12"/>
  <c r="BX5" i="12"/>
  <c r="BJ5" i="12"/>
  <c r="BL5" i="12"/>
  <c r="BO5" i="12"/>
  <c r="BN5" i="12"/>
  <c r="AZ5" i="12"/>
  <c r="BB5" i="12"/>
  <c r="BE5" i="12"/>
  <c r="BD5" i="12"/>
  <c r="AP5" i="12"/>
  <c r="AR5" i="12"/>
  <c r="AU5" i="12"/>
  <c r="AT5" i="12"/>
  <c r="AF5" i="12"/>
  <c r="AH5" i="12"/>
  <c r="AK5" i="12"/>
  <c r="AJ5" i="12"/>
  <c r="U5" i="12"/>
  <c r="W5" i="12"/>
  <c r="Z5" i="12"/>
  <c r="J5" i="12"/>
  <c r="L5" i="12"/>
  <c r="O5" i="12"/>
  <c r="BT4" i="12"/>
  <c r="BV4" i="12"/>
  <c r="BY4" i="12"/>
  <c r="BX4" i="12"/>
  <c r="BJ4" i="12"/>
  <c r="BL4" i="12"/>
  <c r="BO4" i="12"/>
  <c r="BN4" i="12"/>
  <c r="AZ4" i="12"/>
  <c r="BB4" i="12"/>
  <c r="BE4" i="12"/>
  <c r="BD4" i="12"/>
  <c r="AP4" i="12"/>
  <c r="AR4" i="12"/>
  <c r="AU4" i="12"/>
  <c r="AT4" i="12"/>
  <c r="AF4" i="12"/>
  <c r="AH4" i="12"/>
  <c r="AK4" i="12"/>
  <c r="AJ4" i="12"/>
  <c r="U4" i="12"/>
  <c r="W4" i="12"/>
  <c r="Z4" i="12"/>
  <c r="J4" i="12"/>
  <c r="L4" i="12"/>
  <c r="O4" i="12"/>
  <c r="BT3" i="12"/>
  <c r="BV3" i="12"/>
  <c r="BY3" i="12"/>
  <c r="BX3" i="12"/>
  <c r="BJ3" i="12"/>
  <c r="BL3" i="12"/>
  <c r="BO3" i="12"/>
  <c r="BN3" i="12"/>
  <c r="AZ3" i="12"/>
  <c r="BB3" i="12"/>
  <c r="BE3" i="12"/>
  <c r="BD3" i="12"/>
  <c r="AP3" i="12"/>
  <c r="AR3" i="12"/>
  <c r="AU3" i="12"/>
  <c r="AT3" i="12"/>
  <c r="AF3" i="12"/>
  <c r="AH3" i="12"/>
  <c r="AK3" i="12"/>
  <c r="AJ3" i="12"/>
  <c r="U3" i="12"/>
  <c r="W3" i="12"/>
  <c r="Z3" i="12"/>
  <c r="J3" i="12"/>
  <c r="L3" i="12"/>
  <c r="O3" i="12"/>
  <c r="BT2" i="12"/>
  <c r="BV2" i="12"/>
  <c r="BY2" i="12"/>
  <c r="BX2" i="12"/>
  <c r="BJ2" i="12"/>
  <c r="BL2" i="12"/>
  <c r="BO2" i="12"/>
  <c r="BN2" i="12"/>
  <c r="AZ2" i="12"/>
  <c r="BB2" i="12"/>
  <c r="BE2" i="12"/>
  <c r="BD2" i="12"/>
  <c r="AP2" i="12"/>
  <c r="AR2" i="12"/>
  <c r="AU2" i="12"/>
  <c r="AT2" i="12"/>
  <c r="AF2" i="12"/>
  <c r="AH2" i="12"/>
  <c r="AK2" i="12"/>
  <c r="AJ2" i="12"/>
  <c r="U2" i="12"/>
  <c r="W2" i="12"/>
  <c r="Z2" i="12"/>
  <c r="J2" i="12"/>
  <c r="L2" i="12"/>
  <c r="O2" i="12"/>
  <c r="BT81" i="11"/>
  <c r="BV81" i="11"/>
  <c r="BJ81" i="11"/>
  <c r="BL81" i="11"/>
  <c r="AZ81" i="11"/>
  <c r="BB81" i="11"/>
  <c r="AP81" i="11"/>
  <c r="AR81" i="11"/>
  <c r="AF81" i="11"/>
  <c r="AH81" i="11"/>
  <c r="U81" i="11"/>
  <c r="W81" i="11"/>
  <c r="J81" i="11"/>
  <c r="L81" i="11"/>
  <c r="BZ81" i="11"/>
  <c r="BY81" i="11"/>
  <c r="BX81" i="11"/>
  <c r="BO81" i="11"/>
  <c r="BN81" i="11"/>
  <c r="BE81" i="11"/>
  <c r="BD81" i="11"/>
  <c r="AU81" i="11"/>
  <c r="AT81" i="11"/>
  <c r="AK81" i="11"/>
  <c r="AJ81" i="11"/>
  <c r="Z81" i="11"/>
  <c r="O81" i="11"/>
  <c r="BT80" i="11"/>
  <c r="BV80" i="11"/>
  <c r="BJ80" i="11"/>
  <c r="BL80" i="11"/>
  <c r="AZ80" i="11"/>
  <c r="BB80" i="11"/>
  <c r="AP80" i="11"/>
  <c r="AR80" i="11"/>
  <c r="AF80" i="11"/>
  <c r="AH80" i="11"/>
  <c r="U80" i="11"/>
  <c r="W80" i="11"/>
  <c r="J80" i="11"/>
  <c r="L80" i="11"/>
  <c r="BZ80" i="11"/>
  <c r="BY80" i="11"/>
  <c r="BX80" i="11"/>
  <c r="BO80" i="11"/>
  <c r="BN80" i="11"/>
  <c r="BE80" i="11"/>
  <c r="BD80" i="11"/>
  <c r="AU80" i="11"/>
  <c r="AT80" i="11"/>
  <c r="AK80" i="11"/>
  <c r="AJ80" i="11"/>
  <c r="Z80" i="11"/>
  <c r="O80" i="11"/>
  <c r="BT79" i="11"/>
  <c r="BV79" i="11"/>
  <c r="BJ79" i="11"/>
  <c r="BL79" i="11"/>
  <c r="AZ79" i="11"/>
  <c r="BB79" i="11"/>
  <c r="AP79" i="11"/>
  <c r="AR79" i="11"/>
  <c r="AF79" i="11"/>
  <c r="AH79" i="11"/>
  <c r="U79" i="11"/>
  <c r="W79" i="11"/>
  <c r="J79" i="11"/>
  <c r="L79" i="11"/>
  <c r="BZ79" i="11"/>
  <c r="BY79" i="11"/>
  <c r="BX79" i="11"/>
  <c r="BO79" i="11"/>
  <c r="BE79" i="11"/>
  <c r="BD79" i="11"/>
  <c r="AU79" i="11"/>
  <c r="AT79" i="11"/>
  <c r="AK79" i="11"/>
  <c r="AJ79" i="11"/>
  <c r="Z79" i="11"/>
  <c r="O79" i="11"/>
  <c r="BT78" i="11"/>
  <c r="BV78" i="11"/>
  <c r="BJ78" i="11"/>
  <c r="BL78" i="11"/>
  <c r="AZ78" i="11"/>
  <c r="BB78" i="11"/>
  <c r="AP78" i="11"/>
  <c r="AR78" i="11"/>
  <c r="AF78" i="11"/>
  <c r="AH78" i="11"/>
  <c r="U78" i="11"/>
  <c r="W78" i="11"/>
  <c r="J78" i="11"/>
  <c r="L78" i="11"/>
  <c r="BZ78" i="11"/>
  <c r="BY78" i="11"/>
  <c r="BX78" i="11"/>
  <c r="BO78" i="11"/>
  <c r="BN78" i="11"/>
  <c r="BE78" i="11"/>
  <c r="BD78" i="11"/>
  <c r="AU78" i="11"/>
  <c r="AT78" i="11"/>
  <c r="AK78" i="11"/>
  <c r="AJ78" i="11"/>
  <c r="Z78" i="11"/>
  <c r="O78" i="11"/>
  <c r="BT77" i="11"/>
  <c r="BV77" i="11"/>
  <c r="BJ77" i="11"/>
  <c r="BL77" i="11"/>
  <c r="AZ77" i="11"/>
  <c r="BB77" i="11"/>
  <c r="AP77" i="11"/>
  <c r="AR77" i="11"/>
  <c r="AF77" i="11"/>
  <c r="AH77" i="11"/>
  <c r="U77" i="11"/>
  <c r="W77" i="11"/>
  <c r="J77" i="11"/>
  <c r="L77" i="11"/>
  <c r="BZ77" i="11"/>
  <c r="BY77" i="11"/>
  <c r="BX77" i="11"/>
  <c r="BO77" i="11"/>
  <c r="BN77" i="11"/>
  <c r="BE77" i="11"/>
  <c r="BD77" i="11"/>
  <c r="AU77" i="11"/>
  <c r="AT77" i="11"/>
  <c r="AK77" i="11"/>
  <c r="AJ77" i="11"/>
  <c r="Z77" i="11"/>
  <c r="O77" i="11"/>
  <c r="BT76" i="11"/>
  <c r="BV76" i="11"/>
  <c r="BJ76" i="11"/>
  <c r="BL76" i="11"/>
  <c r="AZ76" i="11"/>
  <c r="BB76" i="11"/>
  <c r="AP76" i="11"/>
  <c r="AR76" i="11"/>
  <c r="AF76" i="11"/>
  <c r="AH76" i="11"/>
  <c r="U76" i="11"/>
  <c r="W76" i="11"/>
  <c r="J76" i="11"/>
  <c r="L76" i="11"/>
  <c r="BZ76" i="11"/>
  <c r="BY76" i="11"/>
  <c r="BX76" i="11"/>
  <c r="BO76" i="11"/>
  <c r="BN76" i="11"/>
  <c r="BE76" i="11"/>
  <c r="BD76" i="11"/>
  <c r="AU76" i="11"/>
  <c r="AT76" i="11"/>
  <c r="AK76" i="11"/>
  <c r="AJ76" i="11"/>
  <c r="Z76" i="11"/>
  <c r="O76" i="11"/>
  <c r="BT75" i="11"/>
  <c r="BV75" i="11"/>
  <c r="BJ75" i="11"/>
  <c r="BL75" i="11"/>
  <c r="AZ75" i="11"/>
  <c r="BB75" i="11"/>
  <c r="AP75" i="11"/>
  <c r="AR75" i="11"/>
  <c r="AF75" i="11"/>
  <c r="AH75" i="11"/>
  <c r="U75" i="11"/>
  <c r="W75" i="11"/>
  <c r="J75" i="11"/>
  <c r="L75" i="11"/>
  <c r="BZ75" i="11"/>
  <c r="BY75" i="11"/>
  <c r="BX75" i="11"/>
  <c r="BO75" i="11"/>
  <c r="BN75" i="11"/>
  <c r="BE75" i="11"/>
  <c r="BD75" i="11"/>
  <c r="AU75" i="11"/>
  <c r="AT75" i="11"/>
  <c r="AK75" i="11"/>
  <c r="AJ75" i="11"/>
  <c r="Z75" i="11"/>
  <c r="O75" i="11"/>
  <c r="BT74" i="11"/>
  <c r="BV74" i="11"/>
  <c r="BJ74" i="11"/>
  <c r="BL74" i="11"/>
  <c r="AZ74" i="11"/>
  <c r="BB74" i="11"/>
  <c r="AP74" i="11"/>
  <c r="AR74" i="11"/>
  <c r="AF74" i="11"/>
  <c r="AH74" i="11"/>
  <c r="U74" i="11"/>
  <c r="W74" i="11"/>
  <c r="J74" i="11"/>
  <c r="L74" i="11"/>
  <c r="BZ74" i="11"/>
  <c r="BY74" i="11"/>
  <c r="BX74" i="11"/>
  <c r="BO74" i="11"/>
  <c r="BN74" i="11"/>
  <c r="BE74" i="11"/>
  <c r="BD74" i="11"/>
  <c r="AU74" i="11"/>
  <c r="AT74" i="11"/>
  <c r="AK74" i="11"/>
  <c r="AJ74" i="11"/>
  <c r="Z74" i="11"/>
  <c r="O74" i="11"/>
  <c r="BT73" i="11"/>
  <c r="BV73" i="11"/>
  <c r="BJ73" i="11"/>
  <c r="BL73" i="11"/>
  <c r="AZ73" i="11"/>
  <c r="BB73" i="11"/>
  <c r="AP73" i="11"/>
  <c r="AR73" i="11"/>
  <c r="AF73" i="11"/>
  <c r="AH73" i="11"/>
  <c r="U73" i="11"/>
  <c r="W73" i="11"/>
  <c r="J73" i="11"/>
  <c r="L73" i="11"/>
  <c r="BZ73" i="11"/>
  <c r="BY73" i="11"/>
  <c r="BX73" i="11"/>
  <c r="BO73" i="11"/>
  <c r="BN73" i="11"/>
  <c r="BE73" i="11"/>
  <c r="BD73" i="11"/>
  <c r="AU73" i="11"/>
  <c r="AT73" i="11"/>
  <c r="AK73" i="11"/>
  <c r="AJ73" i="11"/>
  <c r="Z73" i="11"/>
  <c r="O73" i="11"/>
  <c r="BT72" i="11"/>
  <c r="BV72" i="11"/>
  <c r="BJ72" i="11"/>
  <c r="BL72" i="11"/>
  <c r="AZ72" i="11"/>
  <c r="BB72" i="11"/>
  <c r="AP72" i="11"/>
  <c r="AR72" i="11"/>
  <c r="AF72" i="11"/>
  <c r="AH72" i="11"/>
  <c r="U72" i="11"/>
  <c r="W72" i="11"/>
  <c r="J72" i="11"/>
  <c r="L72" i="11"/>
  <c r="BZ72" i="11"/>
  <c r="BY72" i="11"/>
  <c r="BX72" i="11"/>
  <c r="BO72" i="11"/>
  <c r="BN72" i="11"/>
  <c r="BE72" i="11"/>
  <c r="BD72" i="11"/>
  <c r="AU72" i="11"/>
  <c r="AT72" i="11"/>
  <c r="AK72" i="11"/>
  <c r="AJ72" i="11"/>
  <c r="Z72" i="11"/>
  <c r="O72" i="11"/>
  <c r="BT71" i="11"/>
  <c r="BV71" i="11"/>
  <c r="BJ71" i="11"/>
  <c r="BL71" i="11"/>
  <c r="AZ71" i="11"/>
  <c r="BB71" i="11"/>
  <c r="AP71" i="11"/>
  <c r="AR71" i="11"/>
  <c r="AF71" i="11"/>
  <c r="AH71" i="11"/>
  <c r="U71" i="11"/>
  <c r="W71" i="11"/>
  <c r="J71" i="11"/>
  <c r="L71" i="11"/>
  <c r="BZ71" i="11"/>
  <c r="BY71" i="11"/>
  <c r="BX71" i="11"/>
  <c r="BO71" i="11"/>
  <c r="BN71" i="11"/>
  <c r="BE71" i="11"/>
  <c r="BD71" i="11"/>
  <c r="AU71" i="11"/>
  <c r="AT71" i="11"/>
  <c r="AK71" i="11"/>
  <c r="AJ71" i="11"/>
  <c r="Z71" i="11"/>
  <c r="O71" i="11"/>
  <c r="BT70" i="11"/>
  <c r="BV70" i="11"/>
  <c r="BJ70" i="11"/>
  <c r="BL70" i="11"/>
  <c r="AZ70" i="11"/>
  <c r="BB70" i="11"/>
  <c r="AP70" i="11"/>
  <c r="AR70" i="11"/>
  <c r="AF70" i="11"/>
  <c r="AH70" i="11"/>
  <c r="U70" i="11"/>
  <c r="W70" i="11"/>
  <c r="J70" i="11"/>
  <c r="L70" i="11"/>
  <c r="BZ70" i="11"/>
  <c r="BY70" i="11"/>
  <c r="BX70" i="11"/>
  <c r="BO70" i="11"/>
  <c r="BN70" i="11"/>
  <c r="BE70" i="11"/>
  <c r="BD70" i="11"/>
  <c r="AU70" i="11"/>
  <c r="AT70" i="11"/>
  <c r="AK70" i="11"/>
  <c r="AJ70" i="11"/>
  <c r="Z70" i="11"/>
  <c r="O70" i="11"/>
  <c r="BT69" i="11"/>
  <c r="BV69" i="11"/>
  <c r="BJ69" i="11"/>
  <c r="BL69" i="11"/>
  <c r="AZ69" i="11"/>
  <c r="BB69" i="11"/>
  <c r="AP69" i="11"/>
  <c r="AR69" i="11"/>
  <c r="AF69" i="11"/>
  <c r="AH69" i="11"/>
  <c r="U69" i="11"/>
  <c r="W69" i="11"/>
  <c r="J69" i="11"/>
  <c r="L69" i="11"/>
  <c r="BZ69" i="11"/>
  <c r="BY69" i="11"/>
  <c r="BX69" i="11"/>
  <c r="BO69" i="11"/>
  <c r="BN69" i="11"/>
  <c r="BE69" i="11"/>
  <c r="BD69" i="11"/>
  <c r="AU69" i="11"/>
  <c r="AT69" i="11"/>
  <c r="AK69" i="11"/>
  <c r="AJ69" i="11"/>
  <c r="Z69" i="11"/>
  <c r="O69" i="11"/>
  <c r="BT68" i="11"/>
  <c r="BV68" i="11"/>
  <c r="BJ68" i="11"/>
  <c r="BL68" i="11"/>
  <c r="AZ68" i="11"/>
  <c r="BB68" i="11"/>
  <c r="AP68" i="11"/>
  <c r="AR68" i="11"/>
  <c r="AF68" i="11"/>
  <c r="AH68" i="11"/>
  <c r="U68" i="11"/>
  <c r="W68" i="11"/>
  <c r="J68" i="11"/>
  <c r="L68" i="11"/>
  <c r="BZ68" i="11"/>
  <c r="BY68" i="11"/>
  <c r="BX68" i="11"/>
  <c r="BO68" i="11"/>
  <c r="BN68" i="11"/>
  <c r="BE68" i="11"/>
  <c r="BD68" i="11"/>
  <c r="AU68" i="11"/>
  <c r="AT68" i="11"/>
  <c r="AK68" i="11"/>
  <c r="AJ68" i="11"/>
  <c r="Z68" i="11"/>
  <c r="O68" i="11"/>
  <c r="BT67" i="11"/>
  <c r="BV67" i="11"/>
  <c r="BJ67" i="11"/>
  <c r="BL67" i="11"/>
  <c r="AZ67" i="11"/>
  <c r="BB67" i="11"/>
  <c r="AP67" i="11"/>
  <c r="AR67" i="11"/>
  <c r="AF67" i="11"/>
  <c r="AH67" i="11"/>
  <c r="U67" i="11"/>
  <c r="W67" i="11"/>
  <c r="J67" i="11"/>
  <c r="L67" i="11"/>
  <c r="BZ67" i="11"/>
  <c r="BY67" i="11"/>
  <c r="BX67" i="11"/>
  <c r="BO67" i="11"/>
  <c r="BN67" i="11"/>
  <c r="BE67" i="11"/>
  <c r="BD67" i="11"/>
  <c r="AU67" i="11"/>
  <c r="AT67" i="11"/>
  <c r="AK67" i="11"/>
  <c r="AJ67" i="11"/>
  <c r="Z67" i="11"/>
  <c r="O67" i="11"/>
  <c r="BT66" i="11"/>
  <c r="BV66" i="11"/>
  <c r="BJ66" i="11"/>
  <c r="BL66" i="11"/>
  <c r="AZ66" i="11"/>
  <c r="BB66" i="11"/>
  <c r="AP66" i="11"/>
  <c r="AR66" i="11"/>
  <c r="AF66" i="11"/>
  <c r="AH66" i="11"/>
  <c r="U66" i="11"/>
  <c r="W66" i="11"/>
  <c r="J66" i="11"/>
  <c r="L66" i="11"/>
  <c r="BZ66" i="11"/>
  <c r="BY66" i="11"/>
  <c r="BX66" i="11"/>
  <c r="BO66" i="11"/>
  <c r="BN66" i="11"/>
  <c r="BE66" i="11"/>
  <c r="BD66" i="11"/>
  <c r="AU66" i="11"/>
  <c r="AT66" i="11"/>
  <c r="AK66" i="11"/>
  <c r="AJ66" i="11"/>
  <c r="Z66" i="11"/>
  <c r="O66" i="11"/>
  <c r="BT65" i="11"/>
  <c r="BV65" i="11"/>
  <c r="BJ65" i="11"/>
  <c r="BL65" i="11"/>
  <c r="AZ65" i="11"/>
  <c r="BB65" i="11"/>
  <c r="AP65" i="11"/>
  <c r="AR65" i="11"/>
  <c r="AF65" i="11"/>
  <c r="AH65" i="11"/>
  <c r="U65" i="11"/>
  <c r="W65" i="11"/>
  <c r="J65" i="11"/>
  <c r="L65" i="11"/>
  <c r="BZ65" i="11"/>
  <c r="BY65" i="11"/>
  <c r="BX65" i="11"/>
  <c r="BO65" i="11"/>
  <c r="BN65" i="11"/>
  <c r="BE65" i="11"/>
  <c r="BD65" i="11"/>
  <c r="AU65" i="11"/>
  <c r="AT65" i="11"/>
  <c r="AK65" i="11"/>
  <c r="AJ65" i="11"/>
  <c r="Z65" i="11"/>
  <c r="O65" i="11"/>
  <c r="BT64" i="11"/>
  <c r="BV64" i="11"/>
  <c r="BJ64" i="11"/>
  <c r="BL64" i="11"/>
  <c r="AZ64" i="11"/>
  <c r="BB64" i="11"/>
  <c r="AP64" i="11"/>
  <c r="AR64" i="11"/>
  <c r="AF64" i="11"/>
  <c r="AH64" i="11"/>
  <c r="U64" i="11"/>
  <c r="W64" i="11"/>
  <c r="J64" i="11"/>
  <c r="L64" i="11"/>
  <c r="BZ64" i="11"/>
  <c r="BY64" i="11"/>
  <c r="BX64" i="11"/>
  <c r="BO64" i="11"/>
  <c r="BN64" i="11"/>
  <c r="BE64" i="11"/>
  <c r="BD64" i="11"/>
  <c r="AU64" i="11"/>
  <c r="AT64" i="11"/>
  <c r="AK64" i="11"/>
  <c r="AJ64" i="11"/>
  <c r="Z64" i="11"/>
  <c r="O64" i="11"/>
  <c r="BT63" i="11"/>
  <c r="BV63" i="11"/>
  <c r="BJ63" i="11"/>
  <c r="BL63" i="11"/>
  <c r="AZ63" i="11"/>
  <c r="BB63" i="11"/>
  <c r="AP63" i="11"/>
  <c r="AR63" i="11"/>
  <c r="AF63" i="11"/>
  <c r="AH63" i="11"/>
  <c r="U63" i="11"/>
  <c r="W63" i="11"/>
  <c r="J63" i="11"/>
  <c r="L63" i="11"/>
  <c r="BZ63" i="11"/>
  <c r="BY63" i="11"/>
  <c r="BX63" i="11"/>
  <c r="BO63" i="11"/>
  <c r="BN63" i="11"/>
  <c r="BE63" i="11"/>
  <c r="BD63" i="11"/>
  <c r="AU63" i="11"/>
  <c r="AT63" i="11"/>
  <c r="AK63" i="11"/>
  <c r="AJ63" i="11"/>
  <c r="Z63" i="11"/>
  <c r="O63" i="11"/>
  <c r="BT62" i="11"/>
  <c r="BV62" i="11"/>
  <c r="BJ62" i="11"/>
  <c r="BL62" i="11"/>
  <c r="AZ62" i="11"/>
  <c r="BB62" i="11"/>
  <c r="AP62" i="11"/>
  <c r="AR62" i="11"/>
  <c r="AF62" i="11"/>
  <c r="AH62" i="11"/>
  <c r="U62" i="11"/>
  <c r="W62" i="11"/>
  <c r="J62" i="11"/>
  <c r="L62" i="11"/>
  <c r="BZ62" i="11"/>
  <c r="BY62" i="11"/>
  <c r="BX62" i="11"/>
  <c r="BO62" i="11"/>
  <c r="BN62" i="11"/>
  <c r="BE62" i="11"/>
  <c r="BD62" i="11"/>
  <c r="AU62" i="11"/>
  <c r="AT62" i="11"/>
  <c r="AK62" i="11"/>
  <c r="AJ62" i="11"/>
  <c r="Z62" i="11"/>
  <c r="O62" i="11"/>
  <c r="BT61" i="11"/>
  <c r="BV61" i="11"/>
  <c r="BJ61" i="11"/>
  <c r="BL61" i="11"/>
  <c r="AZ61" i="11"/>
  <c r="BB61" i="11"/>
  <c r="AP61" i="11"/>
  <c r="AR61" i="11"/>
  <c r="AF61" i="11"/>
  <c r="AH61" i="11"/>
  <c r="U61" i="11"/>
  <c r="W61" i="11"/>
  <c r="J61" i="11"/>
  <c r="L61" i="11"/>
  <c r="BZ61" i="11"/>
  <c r="BY61" i="11"/>
  <c r="BX61" i="11"/>
  <c r="BO61" i="11"/>
  <c r="BN61" i="11"/>
  <c r="BE61" i="11"/>
  <c r="BD61" i="11"/>
  <c r="AU61" i="11"/>
  <c r="AT61" i="11"/>
  <c r="AK61" i="11"/>
  <c r="AJ61" i="11"/>
  <c r="Z61" i="11"/>
  <c r="O61" i="11"/>
  <c r="BT60" i="11"/>
  <c r="BV60" i="11"/>
  <c r="BJ60" i="11"/>
  <c r="BL60" i="11"/>
  <c r="AZ60" i="11"/>
  <c r="BB60" i="11"/>
  <c r="AP60" i="11"/>
  <c r="AR60" i="11"/>
  <c r="AF60" i="11"/>
  <c r="AH60" i="11"/>
  <c r="U60" i="11"/>
  <c r="W60" i="11"/>
  <c r="J60" i="11"/>
  <c r="L60" i="11"/>
  <c r="BZ60" i="11"/>
  <c r="BY60" i="11"/>
  <c r="BX60" i="11"/>
  <c r="BO60" i="11"/>
  <c r="BN60" i="11"/>
  <c r="BE60" i="11"/>
  <c r="BD60" i="11"/>
  <c r="AU60" i="11"/>
  <c r="AT60" i="11"/>
  <c r="AK60" i="11"/>
  <c r="AJ60" i="11"/>
  <c r="Z60" i="11"/>
  <c r="O60" i="11"/>
  <c r="BT59" i="11"/>
  <c r="BV59" i="11"/>
  <c r="BJ59" i="11"/>
  <c r="BL59" i="11"/>
  <c r="AZ59" i="11"/>
  <c r="BB59" i="11"/>
  <c r="AP59" i="11"/>
  <c r="AR59" i="11"/>
  <c r="AF59" i="11"/>
  <c r="AH59" i="11"/>
  <c r="U59" i="11"/>
  <c r="W59" i="11"/>
  <c r="J59" i="11"/>
  <c r="L59" i="11"/>
  <c r="BZ59" i="11"/>
  <c r="BY59" i="11"/>
  <c r="BX59" i="11"/>
  <c r="BO59" i="11"/>
  <c r="BN59" i="11"/>
  <c r="BE59" i="11"/>
  <c r="BD59" i="11"/>
  <c r="AU59" i="11"/>
  <c r="AT59" i="11"/>
  <c r="AK59" i="11"/>
  <c r="AJ59" i="11"/>
  <c r="Z59" i="11"/>
  <c r="O59" i="11"/>
  <c r="BT58" i="11"/>
  <c r="BV58" i="11"/>
  <c r="BJ58" i="11"/>
  <c r="BL58" i="11"/>
  <c r="AZ58" i="11"/>
  <c r="BB58" i="11"/>
  <c r="AP58" i="11"/>
  <c r="AR58" i="11"/>
  <c r="AF58" i="11"/>
  <c r="AH58" i="11"/>
  <c r="U58" i="11"/>
  <c r="W58" i="11"/>
  <c r="J58" i="11"/>
  <c r="L58" i="11"/>
  <c r="BZ58" i="11"/>
  <c r="BY58" i="11"/>
  <c r="BX58" i="11"/>
  <c r="BO58" i="11"/>
  <c r="BN58" i="11"/>
  <c r="BE58" i="11"/>
  <c r="BD58" i="11"/>
  <c r="AU58" i="11"/>
  <c r="AT58" i="11"/>
  <c r="AK58" i="11"/>
  <c r="AJ58" i="11"/>
  <c r="Z58" i="11"/>
  <c r="O58" i="11"/>
  <c r="BT57" i="11"/>
  <c r="BU57" i="11"/>
  <c r="BV57" i="11"/>
  <c r="BJ57" i="11"/>
  <c r="BL57" i="11"/>
  <c r="AZ57" i="11"/>
  <c r="BB57" i="11"/>
  <c r="AP57" i="11"/>
  <c r="AR57" i="11"/>
  <c r="AF57" i="11"/>
  <c r="AH57" i="11"/>
  <c r="U57" i="11"/>
  <c r="W57" i="11"/>
  <c r="J57" i="11"/>
  <c r="L57" i="11"/>
  <c r="BZ57" i="11"/>
  <c r="BY57" i="11"/>
  <c r="BX57" i="11"/>
  <c r="BO57" i="11"/>
  <c r="BN57" i="11"/>
  <c r="BE57" i="11"/>
  <c r="BD57" i="11"/>
  <c r="AU57" i="11"/>
  <c r="AT57" i="11"/>
  <c r="AK57" i="11"/>
  <c r="AJ57" i="11"/>
  <c r="Z57" i="11"/>
  <c r="O57" i="11"/>
  <c r="BT56" i="11"/>
  <c r="BV56" i="11"/>
  <c r="BJ56" i="11"/>
  <c r="BL56" i="11"/>
  <c r="AZ56" i="11"/>
  <c r="BB56" i="11"/>
  <c r="AP56" i="11"/>
  <c r="AR56" i="11"/>
  <c r="AF56" i="11"/>
  <c r="AH56" i="11"/>
  <c r="U56" i="11"/>
  <c r="W56" i="11"/>
  <c r="J56" i="11"/>
  <c r="L56" i="11"/>
  <c r="BZ56" i="11"/>
  <c r="BY56" i="11"/>
  <c r="BX56" i="11"/>
  <c r="BO56" i="11"/>
  <c r="BN56" i="11"/>
  <c r="BE56" i="11"/>
  <c r="BD56" i="11"/>
  <c r="AU56" i="11"/>
  <c r="AT56" i="11"/>
  <c r="AK56" i="11"/>
  <c r="AJ56" i="11"/>
  <c r="Z56" i="11"/>
  <c r="O56" i="11"/>
  <c r="BT55" i="11"/>
  <c r="BV55" i="11"/>
  <c r="BJ55" i="11"/>
  <c r="BL55" i="11"/>
  <c r="AZ55" i="11"/>
  <c r="BB55" i="11"/>
  <c r="AP55" i="11"/>
  <c r="AR55" i="11"/>
  <c r="AF55" i="11"/>
  <c r="AH55" i="11"/>
  <c r="U55" i="11"/>
  <c r="W55" i="11"/>
  <c r="J55" i="11"/>
  <c r="L55" i="11"/>
  <c r="BZ55" i="11"/>
  <c r="BY55" i="11"/>
  <c r="BX55" i="11"/>
  <c r="BO55" i="11"/>
  <c r="BN55" i="11"/>
  <c r="BE55" i="11"/>
  <c r="BD55" i="11"/>
  <c r="AU55" i="11"/>
  <c r="AT55" i="11"/>
  <c r="AK55" i="11"/>
  <c r="AJ55" i="11"/>
  <c r="Z55" i="11"/>
  <c r="O55" i="11"/>
  <c r="BT54" i="11"/>
  <c r="BV54" i="11"/>
  <c r="BJ54" i="11"/>
  <c r="BL54" i="11"/>
  <c r="AZ54" i="11"/>
  <c r="BB54" i="11"/>
  <c r="AP54" i="11"/>
  <c r="AR54" i="11"/>
  <c r="AF54" i="11"/>
  <c r="AH54" i="11"/>
  <c r="U54" i="11"/>
  <c r="W54" i="11"/>
  <c r="J54" i="11"/>
  <c r="L54" i="11"/>
  <c r="BZ54" i="11"/>
  <c r="BY54" i="11"/>
  <c r="BX54" i="11"/>
  <c r="BO54" i="11"/>
  <c r="BN54" i="11"/>
  <c r="BE54" i="11"/>
  <c r="BD54" i="11"/>
  <c r="AU54" i="11"/>
  <c r="AT54" i="11"/>
  <c r="AK54" i="11"/>
  <c r="AJ54" i="11"/>
  <c r="Z54" i="11"/>
  <c r="O54" i="11"/>
  <c r="BT53" i="11"/>
  <c r="BV53" i="11"/>
  <c r="BJ53" i="11"/>
  <c r="BL53" i="11"/>
  <c r="AZ53" i="11"/>
  <c r="BB53" i="11"/>
  <c r="AP53" i="11"/>
  <c r="AR53" i="11"/>
  <c r="AF53" i="11"/>
  <c r="AH53" i="11"/>
  <c r="U53" i="11"/>
  <c r="W53" i="11"/>
  <c r="J53" i="11"/>
  <c r="L53" i="11"/>
  <c r="BZ53" i="11"/>
  <c r="BY53" i="11"/>
  <c r="BX53" i="11"/>
  <c r="BO53" i="11"/>
  <c r="BN53" i="11"/>
  <c r="BE53" i="11"/>
  <c r="BD53" i="11"/>
  <c r="AU53" i="11"/>
  <c r="AT53" i="11"/>
  <c r="AK53" i="11"/>
  <c r="AJ53" i="11"/>
  <c r="Z53" i="11"/>
  <c r="O53" i="11"/>
  <c r="BT52" i="11"/>
  <c r="BV52" i="11"/>
  <c r="BJ52" i="11"/>
  <c r="BL52" i="11"/>
  <c r="AZ52" i="11"/>
  <c r="BB52" i="11"/>
  <c r="AP52" i="11"/>
  <c r="AR52" i="11"/>
  <c r="AF52" i="11"/>
  <c r="AH52" i="11"/>
  <c r="U52" i="11"/>
  <c r="W52" i="11"/>
  <c r="J52" i="11"/>
  <c r="L52" i="11"/>
  <c r="BZ52" i="11"/>
  <c r="BY52" i="11"/>
  <c r="BX52" i="11"/>
  <c r="BO52" i="11"/>
  <c r="BN52" i="11"/>
  <c r="BE52" i="11"/>
  <c r="BD52" i="11"/>
  <c r="AU52" i="11"/>
  <c r="AT52" i="11"/>
  <c r="AK52" i="11"/>
  <c r="AJ52" i="11"/>
  <c r="Z52" i="11"/>
  <c r="O52" i="11"/>
  <c r="BT51" i="11"/>
  <c r="BV51" i="11"/>
  <c r="BJ51" i="11"/>
  <c r="BL51" i="11"/>
  <c r="AZ51" i="11"/>
  <c r="BB51" i="11"/>
  <c r="AP51" i="11"/>
  <c r="AR51" i="11"/>
  <c r="AF51" i="11"/>
  <c r="AH51" i="11"/>
  <c r="U51" i="11"/>
  <c r="W51" i="11"/>
  <c r="J51" i="11"/>
  <c r="L51" i="11"/>
  <c r="BZ51" i="11"/>
  <c r="BY51" i="11"/>
  <c r="BX51" i="11"/>
  <c r="BO51" i="11"/>
  <c r="BN51" i="11"/>
  <c r="BE51" i="11"/>
  <c r="BD51" i="11"/>
  <c r="AU51" i="11"/>
  <c r="AT51" i="11"/>
  <c r="AK51" i="11"/>
  <c r="AJ51" i="11"/>
  <c r="Z51" i="11"/>
  <c r="O51" i="11"/>
  <c r="BT50" i="11"/>
  <c r="BV50" i="11"/>
  <c r="BJ50" i="11"/>
  <c r="BL50" i="11"/>
  <c r="AZ50" i="11"/>
  <c r="BB50" i="11"/>
  <c r="AP50" i="11"/>
  <c r="AR50" i="11"/>
  <c r="AF50" i="11"/>
  <c r="AH50" i="11"/>
  <c r="U50" i="11"/>
  <c r="W50" i="11"/>
  <c r="J50" i="11"/>
  <c r="L50" i="11"/>
  <c r="BZ50" i="11"/>
  <c r="BY50" i="11"/>
  <c r="BX50" i="11"/>
  <c r="BO50" i="11"/>
  <c r="BN50" i="11"/>
  <c r="BE50" i="11"/>
  <c r="BD50" i="11"/>
  <c r="AU50" i="11"/>
  <c r="AT50" i="11"/>
  <c r="AK50" i="11"/>
  <c r="AJ50" i="11"/>
  <c r="Z50" i="11"/>
  <c r="O50" i="11"/>
  <c r="BT49" i="11"/>
  <c r="BV49" i="11"/>
  <c r="BJ49" i="11"/>
  <c r="BL49" i="11"/>
  <c r="AZ49" i="11"/>
  <c r="BB49" i="11"/>
  <c r="AP49" i="11"/>
  <c r="AR49" i="11"/>
  <c r="AF49" i="11"/>
  <c r="AH49" i="11"/>
  <c r="U49" i="11"/>
  <c r="W49" i="11"/>
  <c r="J49" i="11"/>
  <c r="L49" i="11"/>
  <c r="BZ49" i="11"/>
  <c r="BY49" i="11"/>
  <c r="BX49" i="11"/>
  <c r="BO49" i="11"/>
  <c r="BN49" i="11"/>
  <c r="BE49" i="11"/>
  <c r="BD49" i="11"/>
  <c r="AU49" i="11"/>
  <c r="AT49" i="11"/>
  <c r="AK49" i="11"/>
  <c r="AJ49" i="11"/>
  <c r="Z49" i="11"/>
  <c r="O49" i="11"/>
  <c r="BT48" i="11"/>
  <c r="BV48" i="11"/>
  <c r="BJ48" i="11"/>
  <c r="BL48" i="11"/>
  <c r="AZ48" i="11"/>
  <c r="BB48" i="11"/>
  <c r="AP48" i="11"/>
  <c r="AR48" i="11"/>
  <c r="AF48" i="11"/>
  <c r="AH48" i="11"/>
  <c r="U48" i="11"/>
  <c r="W48" i="11"/>
  <c r="J48" i="11"/>
  <c r="L48" i="11"/>
  <c r="BZ48" i="11"/>
  <c r="BY48" i="11"/>
  <c r="BX48" i="11"/>
  <c r="BO48" i="11"/>
  <c r="BN48" i="11"/>
  <c r="BE48" i="11"/>
  <c r="BD48" i="11"/>
  <c r="AU48" i="11"/>
  <c r="AT48" i="11"/>
  <c r="AK48" i="11"/>
  <c r="AJ48" i="11"/>
  <c r="Z48" i="11"/>
  <c r="O48" i="11"/>
  <c r="BT47" i="11"/>
  <c r="BV47" i="11"/>
  <c r="BJ47" i="11"/>
  <c r="BL47" i="11"/>
  <c r="AZ47" i="11"/>
  <c r="BB47" i="11"/>
  <c r="AP47" i="11"/>
  <c r="AR47" i="11"/>
  <c r="AF47" i="11"/>
  <c r="AH47" i="11"/>
  <c r="U47" i="11"/>
  <c r="W47" i="11"/>
  <c r="J47" i="11"/>
  <c r="L47" i="11"/>
  <c r="BZ47" i="11"/>
  <c r="BY47" i="11"/>
  <c r="BX47" i="11"/>
  <c r="BO47" i="11"/>
  <c r="BN47" i="11"/>
  <c r="BE47" i="11"/>
  <c r="BD47" i="11"/>
  <c r="AU47" i="11"/>
  <c r="AT47" i="11"/>
  <c r="AK47" i="11"/>
  <c r="AJ47" i="11"/>
  <c r="Z47" i="11"/>
  <c r="O47" i="11"/>
  <c r="BT46" i="11"/>
  <c r="BV46" i="11"/>
  <c r="BJ46" i="11"/>
  <c r="BL46" i="11"/>
  <c r="AZ46" i="11"/>
  <c r="BB46" i="11"/>
  <c r="AP46" i="11"/>
  <c r="AR46" i="11"/>
  <c r="AF46" i="11"/>
  <c r="AH46" i="11"/>
  <c r="U46" i="11"/>
  <c r="W46" i="11"/>
  <c r="J46" i="11"/>
  <c r="L46" i="11"/>
  <c r="BZ46" i="11"/>
  <c r="BY46" i="11"/>
  <c r="BX46" i="11"/>
  <c r="BO46" i="11"/>
  <c r="BN46" i="11"/>
  <c r="BE46" i="11"/>
  <c r="BD46" i="11"/>
  <c r="AU46" i="11"/>
  <c r="AT46" i="11"/>
  <c r="AK46" i="11"/>
  <c r="AJ46" i="11"/>
  <c r="Z46" i="11"/>
  <c r="O46" i="11"/>
  <c r="BT45" i="11"/>
  <c r="BV45" i="11"/>
  <c r="BJ45" i="11"/>
  <c r="BL45" i="11"/>
  <c r="AZ45" i="11"/>
  <c r="BB45" i="11"/>
  <c r="AP45" i="11"/>
  <c r="AR45" i="11"/>
  <c r="AF45" i="11"/>
  <c r="AH45" i="11"/>
  <c r="U45" i="11"/>
  <c r="W45" i="11"/>
  <c r="J45" i="11"/>
  <c r="L45" i="11"/>
  <c r="BZ45" i="11"/>
  <c r="BY45" i="11"/>
  <c r="BX45" i="11"/>
  <c r="BO45" i="11"/>
  <c r="BN45" i="11"/>
  <c r="BE45" i="11"/>
  <c r="BD45" i="11"/>
  <c r="AU45" i="11"/>
  <c r="AT45" i="11"/>
  <c r="AK45" i="11"/>
  <c r="AJ45" i="11"/>
  <c r="Z45" i="11"/>
  <c r="O45" i="11"/>
  <c r="BT44" i="11"/>
  <c r="BV44" i="11"/>
  <c r="BJ44" i="11"/>
  <c r="BL44" i="11"/>
  <c r="AZ44" i="11"/>
  <c r="BB44" i="11"/>
  <c r="AP44" i="11"/>
  <c r="AR44" i="11"/>
  <c r="AF44" i="11"/>
  <c r="AH44" i="11"/>
  <c r="U44" i="11"/>
  <c r="W44" i="11"/>
  <c r="J44" i="11"/>
  <c r="L44" i="11"/>
  <c r="BZ44" i="11"/>
  <c r="BY44" i="11"/>
  <c r="BX44" i="11"/>
  <c r="BO44" i="11"/>
  <c r="BN44" i="11"/>
  <c r="BE44" i="11"/>
  <c r="BD44" i="11"/>
  <c r="AU44" i="11"/>
  <c r="AT44" i="11"/>
  <c r="AK44" i="11"/>
  <c r="AJ44" i="11"/>
  <c r="Z44" i="11"/>
  <c r="O44" i="11"/>
  <c r="BT43" i="11"/>
  <c r="BV43" i="11"/>
  <c r="BJ43" i="11"/>
  <c r="BL43" i="11"/>
  <c r="AZ43" i="11"/>
  <c r="BB43" i="11"/>
  <c r="AP43" i="11"/>
  <c r="AR43" i="11"/>
  <c r="AF43" i="11"/>
  <c r="AH43" i="11"/>
  <c r="U43" i="11"/>
  <c r="W43" i="11"/>
  <c r="J43" i="11"/>
  <c r="L43" i="11"/>
  <c r="BZ43" i="11"/>
  <c r="BY43" i="11"/>
  <c r="BX43" i="11"/>
  <c r="BO43" i="11"/>
  <c r="BN43" i="11"/>
  <c r="BE43" i="11"/>
  <c r="BD43" i="11"/>
  <c r="AU43" i="11"/>
  <c r="AT43" i="11"/>
  <c r="AK43" i="11"/>
  <c r="AJ43" i="11"/>
  <c r="Z43" i="11"/>
  <c r="O43" i="11"/>
  <c r="BT42" i="11"/>
  <c r="BV42" i="11"/>
  <c r="BJ42" i="11"/>
  <c r="BL42" i="11"/>
  <c r="AZ42" i="11"/>
  <c r="BB42" i="11"/>
  <c r="AP42" i="11"/>
  <c r="AR42" i="11"/>
  <c r="AF42" i="11"/>
  <c r="AH42" i="11"/>
  <c r="U42" i="11"/>
  <c r="W42" i="11"/>
  <c r="J42" i="11"/>
  <c r="L42" i="11"/>
  <c r="BZ42" i="11"/>
  <c r="BY42" i="11"/>
  <c r="BX42" i="11"/>
  <c r="BO42" i="11"/>
  <c r="BN42" i="11"/>
  <c r="BE42" i="11"/>
  <c r="BD42" i="11"/>
  <c r="AU42" i="11"/>
  <c r="AT42" i="11"/>
  <c r="AK42" i="11"/>
  <c r="AJ42" i="11"/>
  <c r="Z42" i="11"/>
  <c r="O42" i="11"/>
  <c r="BT41" i="11"/>
  <c r="BV41" i="11"/>
  <c r="BJ41" i="11"/>
  <c r="BL41" i="11"/>
  <c r="AZ41" i="11"/>
  <c r="BB41" i="11"/>
  <c r="AP41" i="11"/>
  <c r="AR41" i="11"/>
  <c r="AF41" i="11"/>
  <c r="AH41" i="11"/>
  <c r="U41" i="11"/>
  <c r="W41" i="11"/>
  <c r="J41" i="11"/>
  <c r="L41" i="11"/>
  <c r="BZ41" i="11"/>
  <c r="BY41" i="11"/>
  <c r="BX41" i="11"/>
  <c r="BO41" i="11"/>
  <c r="BN41" i="11"/>
  <c r="BE41" i="11"/>
  <c r="BD41" i="11"/>
  <c r="AU41" i="11"/>
  <c r="AT41" i="11"/>
  <c r="AK41" i="11"/>
  <c r="AJ41" i="11"/>
  <c r="Z41" i="11"/>
  <c r="O41" i="11"/>
  <c r="BT40" i="11"/>
  <c r="BV40" i="11"/>
  <c r="BJ40" i="11"/>
  <c r="BL40" i="11"/>
  <c r="AZ40" i="11"/>
  <c r="BB40" i="11"/>
  <c r="AP40" i="11"/>
  <c r="AR40" i="11"/>
  <c r="AF40" i="11"/>
  <c r="AH40" i="11"/>
  <c r="U40" i="11"/>
  <c r="W40" i="11"/>
  <c r="J40" i="11"/>
  <c r="L40" i="11"/>
  <c r="BZ40" i="11"/>
  <c r="BY40" i="11"/>
  <c r="BX40" i="11"/>
  <c r="BO40" i="11"/>
  <c r="BN40" i="11"/>
  <c r="BE40" i="11"/>
  <c r="BD40" i="11"/>
  <c r="AU40" i="11"/>
  <c r="AT40" i="11"/>
  <c r="AK40" i="11"/>
  <c r="AJ40" i="11"/>
  <c r="Z40" i="11"/>
  <c r="O40" i="11"/>
  <c r="BT39" i="11"/>
  <c r="BV39" i="11"/>
  <c r="BJ39" i="11"/>
  <c r="BL39" i="11"/>
  <c r="AZ39" i="11"/>
  <c r="BB39" i="11"/>
  <c r="AP39" i="11"/>
  <c r="AR39" i="11"/>
  <c r="AF39" i="11"/>
  <c r="AH39" i="11"/>
  <c r="U39" i="11"/>
  <c r="W39" i="11"/>
  <c r="J39" i="11"/>
  <c r="L39" i="11"/>
  <c r="BZ39" i="11"/>
  <c r="BY39" i="11"/>
  <c r="BX39" i="11"/>
  <c r="BO39" i="11"/>
  <c r="BN39" i="11"/>
  <c r="BE39" i="11"/>
  <c r="BD39" i="11"/>
  <c r="AU39" i="11"/>
  <c r="AT39" i="11"/>
  <c r="AK39" i="11"/>
  <c r="AJ39" i="11"/>
  <c r="Z39" i="11"/>
  <c r="O39" i="11"/>
  <c r="BT38" i="11"/>
  <c r="BU38" i="11"/>
  <c r="BV38" i="11"/>
  <c r="BJ38" i="11"/>
  <c r="BL38" i="11"/>
  <c r="AZ38" i="11"/>
  <c r="BB38" i="11"/>
  <c r="AP38" i="11"/>
  <c r="AQ38" i="11"/>
  <c r="AR38" i="11"/>
  <c r="AF38" i="11"/>
  <c r="AH38" i="11"/>
  <c r="U38" i="11"/>
  <c r="W38" i="11"/>
  <c r="J38" i="11"/>
  <c r="L38" i="11"/>
  <c r="BZ38" i="11"/>
  <c r="BY38" i="11"/>
  <c r="BX38" i="11"/>
  <c r="BO38" i="11"/>
  <c r="BN38" i="11"/>
  <c r="BE38" i="11"/>
  <c r="BD38" i="11"/>
  <c r="AU38" i="11"/>
  <c r="AT38" i="11"/>
  <c r="AK38" i="11"/>
  <c r="AJ38" i="11"/>
  <c r="Z38" i="11"/>
  <c r="O38" i="11"/>
  <c r="BT37" i="11"/>
  <c r="BV37" i="11"/>
  <c r="BJ37" i="11"/>
  <c r="BL37" i="11"/>
  <c r="AZ37" i="11"/>
  <c r="BB37" i="11"/>
  <c r="AP37" i="11"/>
  <c r="AR37" i="11"/>
  <c r="AF37" i="11"/>
  <c r="AH37" i="11"/>
  <c r="U37" i="11"/>
  <c r="W37" i="11"/>
  <c r="J37" i="11"/>
  <c r="L37" i="11"/>
  <c r="BZ37" i="11"/>
  <c r="BY37" i="11"/>
  <c r="BX37" i="11"/>
  <c r="BO37" i="11"/>
  <c r="BN37" i="11"/>
  <c r="BE37" i="11"/>
  <c r="BD37" i="11"/>
  <c r="AU37" i="11"/>
  <c r="AT37" i="11"/>
  <c r="AK37" i="11"/>
  <c r="AJ37" i="11"/>
  <c r="Z37" i="11"/>
  <c r="O37" i="11"/>
  <c r="BT36" i="11"/>
  <c r="BV36" i="11"/>
  <c r="BJ36" i="11"/>
  <c r="BL36" i="11"/>
  <c r="AZ36" i="11"/>
  <c r="BB36" i="11"/>
  <c r="AP36" i="11"/>
  <c r="AR36" i="11"/>
  <c r="AF36" i="11"/>
  <c r="AH36" i="11"/>
  <c r="U36" i="11"/>
  <c r="W36" i="11"/>
  <c r="J36" i="11"/>
  <c r="L36" i="11"/>
  <c r="BZ36" i="11"/>
  <c r="BY36" i="11"/>
  <c r="BX36" i="11"/>
  <c r="BO36" i="11"/>
  <c r="BN36" i="11"/>
  <c r="BE36" i="11"/>
  <c r="BD36" i="11"/>
  <c r="AU36" i="11"/>
  <c r="AT36" i="11"/>
  <c r="AK36" i="11"/>
  <c r="AJ36" i="11"/>
  <c r="Z36" i="11"/>
  <c r="O36" i="11"/>
  <c r="BT35" i="11"/>
  <c r="BV35" i="11"/>
  <c r="BJ35" i="11"/>
  <c r="BL35" i="11"/>
  <c r="AZ35" i="11"/>
  <c r="BB35" i="11"/>
  <c r="AP35" i="11"/>
  <c r="AR35" i="11"/>
  <c r="AF35" i="11"/>
  <c r="AH35" i="11"/>
  <c r="U35" i="11"/>
  <c r="W35" i="11"/>
  <c r="J35" i="11"/>
  <c r="L35" i="11"/>
  <c r="BZ35" i="11"/>
  <c r="BY35" i="11"/>
  <c r="BX35" i="11"/>
  <c r="BO35" i="11"/>
  <c r="BN35" i="11"/>
  <c r="BE35" i="11"/>
  <c r="BD35" i="11"/>
  <c r="AU35" i="11"/>
  <c r="AT35" i="11"/>
  <c r="AK35" i="11"/>
  <c r="AJ35" i="11"/>
  <c r="Z35" i="11"/>
  <c r="O35" i="11"/>
  <c r="BT34" i="11"/>
  <c r="BV34" i="11"/>
  <c r="BJ34" i="11"/>
  <c r="BL34" i="11"/>
  <c r="AZ34" i="11"/>
  <c r="BB34" i="11"/>
  <c r="AP34" i="11"/>
  <c r="AR34" i="11"/>
  <c r="AF34" i="11"/>
  <c r="AH34" i="11"/>
  <c r="U34" i="11"/>
  <c r="W34" i="11"/>
  <c r="J34" i="11"/>
  <c r="L34" i="11"/>
  <c r="BZ34" i="11"/>
  <c r="BY34" i="11"/>
  <c r="BX34" i="11"/>
  <c r="BO34" i="11"/>
  <c r="BN34" i="11"/>
  <c r="BE34" i="11"/>
  <c r="BD34" i="11"/>
  <c r="AU34" i="11"/>
  <c r="AT34" i="11"/>
  <c r="AK34" i="11"/>
  <c r="AJ34" i="11"/>
  <c r="Z34" i="11"/>
  <c r="O34" i="11"/>
  <c r="BT33" i="11"/>
  <c r="BV33" i="11"/>
  <c r="BJ33" i="11"/>
  <c r="BL33" i="11"/>
  <c r="AZ33" i="11"/>
  <c r="BB33" i="11"/>
  <c r="AP33" i="11"/>
  <c r="AR33" i="11"/>
  <c r="AF33" i="11"/>
  <c r="AH33" i="11"/>
  <c r="U33" i="11"/>
  <c r="W33" i="11"/>
  <c r="J33" i="11"/>
  <c r="L33" i="11"/>
  <c r="BZ33" i="11"/>
  <c r="BY33" i="11"/>
  <c r="BX33" i="11"/>
  <c r="BO33" i="11"/>
  <c r="BN33" i="11"/>
  <c r="BE33" i="11"/>
  <c r="BD33" i="11"/>
  <c r="AU33" i="11"/>
  <c r="AT33" i="11"/>
  <c r="AK33" i="11"/>
  <c r="AJ33" i="11"/>
  <c r="Z33" i="11"/>
  <c r="O33" i="11"/>
  <c r="BT32" i="11"/>
  <c r="BV32" i="11"/>
  <c r="BJ32" i="11"/>
  <c r="BL32" i="11"/>
  <c r="AZ32" i="11"/>
  <c r="BB32" i="11"/>
  <c r="AP32" i="11"/>
  <c r="AR32" i="11"/>
  <c r="AF32" i="11"/>
  <c r="AH32" i="11"/>
  <c r="U32" i="11"/>
  <c r="W32" i="11"/>
  <c r="J32" i="11"/>
  <c r="L32" i="11"/>
  <c r="BZ32" i="11"/>
  <c r="BY32" i="11"/>
  <c r="BX32" i="11"/>
  <c r="BO32" i="11"/>
  <c r="BN32" i="11"/>
  <c r="BE32" i="11"/>
  <c r="BD32" i="11"/>
  <c r="AU32" i="11"/>
  <c r="AT32" i="11"/>
  <c r="AK32" i="11"/>
  <c r="AJ32" i="11"/>
  <c r="Z32" i="11"/>
  <c r="O32" i="11"/>
  <c r="BT31" i="11"/>
  <c r="BV31" i="11"/>
  <c r="BJ31" i="11"/>
  <c r="BL31" i="11"/>
  <c r="AZ31" i="11"/>
  <c r="BB31" i="11"/>
  <c r="AP31" i="11"/>
  <c r="AR31" i="11"/>
  <c r="AF31" i="11"/>
  <c r="AH31" i="11"/>
  <c r="U31" i="11"/>
  <c r="W31" i="11"/>
  <c r="J31" i="11"/>
  <c r="L31" i="11"/>
  <c r="BZ31" i="11"/>
  <c r="BY31" i="11"/>
  <c r="BX31" i="11"/>
  <c r="BO31" i="11"/>
  <c r="BN31" i="11"/>
  <c r="BE31" i="11"/>
  <c r="BD31" i="11"/>
  <c r="AU31" i="11"/>
  <c r="AT31" i="11"/>
  <c r="AK31" i="11"/>
  <c r="AJ31" i="11"/>
  <c r="Z31" i="11"/>
  <c r="O31" i="11"/>
  <c r="BT30" i="11"/>
  <c r="BV30" i="11"/>
  <c r="BJ30" i="11"/>
  <c r="BL30" i="11"/>
  <c r="AZ30" i="11"/>
  <c r="BB30" i="11"/>
  <c r="AP30" i="11"/>
  <c r="AR30" i="11"/>
  <c r="AF30" i="11"/>
  <c r="AH30" i="11"/>
  <c r="U30" i="11"/>
  <c r="W30" i="11"/>
  <c r="J30" i="11"/>
  <c r="L30" i="11"/>
  <c r="BZ30" i="11"/>
  <c r="BY30" i="11"/>
  <c r="BX30" i="11"/>
  <c r="BO30" i="11"/>
  <c r="BN30" i="11"/>
  <c r="BE30" i="11"/>
  <c r="BD30" i="11"/>
  <c r="AU30" i="11"/>
  <c r="AT30" i="11"/>
  <c r="AK30" i="11"/>
  <c r="AJ30" i="11"/>
  <c r="Z30" i="11"/>
  <c r="O30" i="11"/>
  <c r="BT29" i="11"/>
  <c r="BV29" i="11"/>
  <c r="BJ29" i="11"/>
  <c r="BL29" i="11"/>
  <c r="AZ29" i="11"/>
  <c r="BB29" i="11"/>
  <c r="AP29" i="11"/>
  <c r="AR29" i="11"/>
  <c r="AF29" i="11"/>
  <c r="AH29" i="11"/>
  <c r="U29" i="11"/>
  <c r="W29" i="11"/>
  <c r="J29" i="11"/>
  <c r="L29" i="11"/>
  <c r="BZ29" i="11"/>
  <c r="BY29" i="11"/>
  <c r="BX29" i="11"/>
  <c r="BO29" i="11"/>
  <c r="BN29" i="11"/>
  <c r="BE29" i="11"/>
  <c r="BD29" i="11"/>
  <c r="AU29" i="11"/>
  <c r="AT29" i="11"/>
  <c r="AK29" i="11"/>
  <c r="AJ29" i="11"/>
  <c r="Z29" i="11"/>
  <c r="O29" i="11"/>
  <c r="BT28" i="11"/>
  <c r="BV28" i="11"/>
  <c r="BJ28" i="11"/>
  <c r="BL28" i="11"/>
  <c r="AZ28" i="11"/>
  <c r="BB28" i="11"/>
  <c r="AP28" i="11"/>
  <c r="AR28" i="11"/>
  <c r="AF28" i="11"/>
  <c r="AH28" i="11"/>
  <c r="U28" i="11"/>
  <c r="W28" i="11"/>
  <c r="J28" i="11"/>
  <c r="L28" i="11"/>
  <c r="BZ28" i="11"/>
  <c r="BY28" i="11"/>
  <c r="BX28" i="11"/>
  <c r="BO28" i="11"/>
  <c r="BN28" i="11"/>
  <c r="BE28" i="11"/>
  <c r="BD28" i="11"/>
  <c r="AU28" i="11"/>
  <c r="AT28" i="11"/>
  <c r="AK28" i="11"/>
  <c r="AJ28" i="11"/>
  <c r="Z28" i="11"/>
  <c r="O28" i="11"/>
  <c r="BT27" i="11"/>
  <c r="BV27" i="11"/>
  <c r="BJ27" i="11"/>
  <c r="BL27" i="11"/>
  <c r="AZ27" i="11"/>
  <c r="BB27" i="11"/>
  <c r="AP27" i="11"/>
  <c r="AR27" i="11"/>
  <c r="AF27" i="11"/>
  <c r="AH27" i="11"/>
  <c r="U27" i="11"/>
  <c r="W27" i="11"/>
  <c r="J27" i="11"/>
  <c r="L27" i="11"/>
  <c r="BZ27" i="11"/>
  <c r="BY27" i="11"/>
  <c r="BX27" i="11"/>
  <c r="BO27" i="11"/>
  <c r="BN27" i="11"/>
  <c r="BE27" i="11"/>
  <c r="BD27" i="11"/>
  <c r="AU27" i="11"/>
  <c r="AT27" i="11"/>
  <c r="AK27" i="11"/>
  <c r="AJ27" i="11"/>
  <c r="Z27" i="11"/>
  <c r="O27" i="11"/>
  <c r="BT26" i="11"/>
  <c r="BV26" i="11"/>
  <c r="BJ26" i="11"/>
  <c r="BL26" i="11"/>
  <c r="AZ26" i="11"/>
  <c r="BB26" i="11"/>
  <c r="AP26" i="11"/>
  <c r="AR26" i="11"/>
  <c r="AF26" i="11"/>
  <c r="AH26" i="11"/>
  <c r="U26" i="11"/>
  <c r="W26" i="11"/>
  <c r="J26" i="11"/>
  <c r="L26" i="11"/>
  <c r="BZ26" i="11"/>
  <c r="BY26" i="11"/>
  <c r="BX26" i="11"/>
  <c r="BO26" i="11"/>
  <c r="BN26" i="11"/>
  <c r="BE26" i="11"/>
  <c r="BD26" i="11"/>
  <c r="AU26" i="11"/>
  <c r="AT26" i="11"/>
  <c r="AK26" i="11"/>
  <c r="AJ26" i="11"/>
  <c r="Z26" i="11"/>
  <c r="O26" i="11"/>
  <c r="BT25" i="11"/>
  <c r="BV25" i="11"/>
  <c r="BJ25" i="11"/>
  <c r="BL25" i="11"/>
  <c r="AZ25" i="11"/>
  <c r="BB25" i="11"/>
  <c r="AP25" i="11"/>
  <c r="AR25" i="11"/>
  <c r="AF25" i="11"/>
  <c r="AH25" i="11"/>
  <c r="U25" i="11"/>
  <c r="W25" i="11"/>
  <c r="J25" i="11"/>
  <c r="L25" i="11"/>
  <c r="BZ25" i="11"/>
  <c r="BY25" i="11"/>
  <c r="BX25" i="11"/>
  <c r="BO25" i="11"/>
  <c r="BN25" i="11"/>
  <c r="BE25" i="11"/>
  <c r="BD25" i="11"/>
  <c r="AU25" i="11"/>
  <c r="AT25" i="11"/>
  <c r="AK25" i="11"/>
  <c r="AJ25" i="11"/>
  <c r="Z25" i="11"/>
  <c r="O25" i="11"/>
  <c r="BT24" i="11"/>
  <c r="BV24" i="11"/>
  <c r="BJ24" i="11"/>
  <c r="BL24" i="11"/>
  <c r="AZ24" i="11"/>
  <c r="BB24" i="11"/>
  <c r="AP24" i="11"/>
  <c r="AR24" i="11"/>
  <c r="AF24" i="11"/>
  <c r="AH24" i="11"/>
  <c r="U24" i="11"/>
  <c r="W24" i="11"/>
  <c r="J24" i="11"/>
  <c r="L24" i="11"/>
  <c r="BZ24" i="11"/>
  <c r="BY24" i="11"/>
  <c r="BX24" i="11"/>
  <c r="BO24" i="11"/>
  <c r="BN24" i="11"/>
  <c r="BE24" i="11"/>
  <c r="BD24" i="11"/>
  <c r="AU24" i="11"/>
  <c r="AT24" i="11"/>
  <c r="AK24" i="11"/>
  <c r="AJ24" i="11"/>
  <c r="Z24" i="11"/>
  <c r="O24" i="11"/>
  <c r="BT23" i="11"/>
  <c r="BV23" i="11"/>
  <c r="BJ23" i="11"/>
  <c r="BL23" i="11"/>
  <c r="AZ23" i="11"/>
  <c r="BB23" i="11"/>
  <c r="AP23" i="11"/>
  <c r="AR23" i="11"/>
  <c r="AF23" i="11"/>
  <c r="AH23" i="11"/>
  <c r="U23" i="11"/>
  <c r="W23" i="11"/>
  <c r="J23" i="11"/>
  <c r="L23" i="11"/>
  <c r="BZ23" i="11"/>
  <c r="BY23" i="11"/>
  <c r="BX23" i="11"/>
  <c r="BO23" i="11"/>
  <c r="BN23" i="11"/>
  <c r="BE23" i="11"/>
  <c r="BD23" i="11"/>
  <c r="AU23" i="11"/>
  <c r="AT23" i="11"/>
  <c r="AK23" i="11"/>
  <c r="AJ23" i="11"/>
  <c r="Z23" i="11"/>
  <c r="O23" i="11"/>
  <c r="BT22" i="11"/>
  <c r="BV22" i="11"/>
  <c r="BJ22" i="11"/>
  <c r="BL22" i="11"/>
  <c r="AZ22" i="11"/>
  <c r="BB22" i="11"/>
  <c r="AP22" i="11"/>
  <c r="AR22" i="11"/>
  <c r="AF22" i="11"/>
  <c r="AH22" i="11"/>
  <c r="U22" i="11"/>
  <c r="W22" i="11"/>
  <c r="J22" i="11"/>
  <c r="L22" i="11"/>
  <c r="BZ22" i="11"/>
  <c r="BY22" i="11"/>
  <c r="BX22" i="11"/>
  <c r="BO22" i="11"/>
  <c r="BN22" i="11"/>
  <c r="BE22" i="11"/>
  <c r="BD22" i="11"/>
  <c r="AU22" i="11"/>
  <c r="AT22" i="11"/>
  <c r="AK22" i="11"/>
  <c r="AJ22" i="11"/>
  <c r="Z22" i="11"/>
  <c r="O22" i="11"/>
  <c r="BT21" i="11"/>
  <c r="BV21" i="11"/>
  <c r="BJ21" i="11"/>
  <c r="BL21" i="11"/>
  <c r="AZ21" i="11"/>
  <c r="BB21" i="11"/>
  <c r="AP21" i="11"/>
  <c r="AR21" i="11"/>
  <c r="AF21" i="11"/>
  <c r="AH21" i="11"/>
  <c r="U21" i="11"/>
  <c r="W21" i="11"/>
  <c r="J21" i="11"/>
  <c r="L21" i="11"/>
  <c r="BZ21" i="11"/>
  <c r="BY21" i="11"/>
  <c r="BX21" i="11"/>
  <c r="BO21" i="11"/>
  <c r="BN21" i="11"/>
  <c r="BE21" i="11"/>
  <c r="BD21" i="11"/>
  <c r="AU21" i="11"/>
  <c r="AT21" i="11"/>
  <c r="AK21" i="11"/>
  <c r="AJ21" i="11"/>
  <c r="Z21" i="11"/>
  <c r="O21" i="11"/>
  <c r="BT20" i="11"/>
  <c r="BV20" i="11"/>
  <c r="BJ20" i="11"/>
  <c r="BL20" i="11"/>
  <c r="AZ20" i="11"/>
  <c r="BB20" i="11"/>
  <c r="AP20" i="11"/>
  <c r="AR20" i="11"/>
  <c r="AF20" i="11"/>
  <c r="AH20" i="11"/>
  <c r="U20" i="11"/>
  <c r="W20" i="11"/>
  <c r="J20" i="11"/>
  <c r="L20" i="11"/>
  <c r="BZ20" i="11"/>
  <c r="BY20" i="11"/>
  <c r="BX20" i="11"/>
  <c r="BO20" i="11"/>
  <c r="BN20" i="11"/>
  <c r="BE20" i="11"/>
  <c r="BD20" i="11"/>
  <c r="AU20" i="11"/>
  <c r="AT20" i="11"/>
  <c r="AK20" i="11"/>
  <c r="AJ20" i="11"/>
  <c r="Z20" i="11"/>
  <c r="O20" i="11"/>
  <c r="BT19" i="11"/>
  <c r="BV19" i="11"/>
  <c r="BJ19" i="11"/>
  <c r="BL19" i="11"/>
  <c r="AZ19" i="11"/>
  <c r="BB19" i="11"/>
  <c r="AP19" i="11"/>
  <c r="AR19" i="11"/>
  <c r="AF19" i="11"/>
  <c r="AH19" i="11"/>
  <c r="U19" i="11"/>
  <c r="W19" i="11"/>
  <c r="J19" i="11"/>
  <c r="L19" i="11"/>
  <c r="BZ19" i="11"/>
  <c r="BY19" i="11"/>
  <c r="BX19" i="11"/>
  <c r="BO19" i="11"/>
  <c r="BN19" i="11"/>
  <c r="BE19" i="11"/>
  <c r="BD19" i="11"/>
  <c r="AU19" i="11"/>
  <c r="AT19" i="11"/>
  <c r="AK19" i="11"/>
  <c r="AJ19" i="11"/>
  <c r="Z19" i="11"/>
  <c r="O19" i="11"/>
  <c r="BT18" i="11"/>
  <c r="BV18" i="11"/>
  <c r="BJ18" i="11"/>
  <c r="BL18" i="11"/>
  <c r="AZ18" i="11"/>
  <c r="BB18" i="11"/>
  <c r="AP18" i="11"/>
  <c r="AR18" i="11"/>
  <c r="AF18" i="11"/>
  <c r="AH18" i="11"/>
  <c r="U18" i="11"/>
  <c r="W18" i="11"/>
  <c r="J18" i="11"/>
  <c r="L18" i="11"/>
  <c r="BZ18" i="11"/>
  <c r="BY18" i="11"/>
  <c r="BX18" i="11"/>
  <c r="BO18" i="11"/>
  <c r="BN18" i="11"/>
  <c r="BE18" i="11"/>
  <c r="BD18" i="11"/>
  <c r="AU18" i="11"/>
  <c r="AT18" i="11"/>
  <c r="AK18" i="11"/>
  <c r="AJ18" i="11"/>
  <c r="Z18" i="11"/>
  <c r="O18" i="11"/>
  <c r="BT17" i="11"/>
  <c r="BV17" i="11"/>
  <c r="BJ17" i="11"/>
  <c r="BL17" i="11"/>
  <c r="AZ17" i="11"/>
  <c r="BB17" i="11"/>
  <c r="AP17" i="11"/>
  <c r="AR17" i="11"/>
  <c r="AF17" i="11"/>
  <c r="AH17" i="11"/>
  <c r="U17" i="11"/>
  <c r="W17" i="11"/>
  <c r="J17" i="11"/>
  <c r="L17" i="11"/>
  <c r="BZ17" i="11"/>
  <c r="BY17" i="11"/>
  <c r="BX17" i="11"/>
  <c r="BO17" i="11"/>
  <c r="BN17" i="11"/>
  <c r="BE17" i="11"/>
  <c r="BD17" i="11"/>
  <c r="AU17" i="11"/>
  <c r="AT17" i="11"/>
  <c r="AK17" i="11"/>
  <c r="AJ17" i="11"/>
  <c r="Z17" i="11"/>
  <c r="O17" i="11"/>
  <c r="BT16" i="11"/>
  <c r="BV16" i="11"/>
  <c r="BJ16" i="11"/>
  <c r="BL16" i="11"/>
  <c r="AZ16" i="11"/>
  <c r="BB16" i="11"/>
  <c r="AP16" i="11"/>
  <c r="AR16" i="11"/>
  <c r="AF16" i="11"/>
  <c r="AH16" i="11"/>
  <c r="U16" i="11"/>
  <c r="W16" i="11"/>
  <c r="J16" i="11"/>
  <c r="L16" i="11"/>
  <c r="BZ16" i="11"/>
  <c r="BY16" i="11"/>
  <c r="BX16" i="11"/>
  <c r="BO16" i="11"/>
  <c r="BN16" i="11"/>
  <c r="BE16" i="11"/>
  <c r="BD16" i="11"/>
  <c r="AU16" i="11"/>
  <c r="AT16" i="11"/>
  <c r="AK16" i="11"/>
  <c r="AJ16" i="11"/>
  <c r="Z16" i="11"/>
  <c r="O16" i="11"/>
  <c r="BT15" i="11"/>
  <c r="BV15" i="11"/>
  <c r="BJ15" i="11"/>
  <c r="BL15" i="11"/>
  <c r="AZ15" i="11"/>
  <c r="BB15" i="11"/>
  <c r="AP15" i="11"/>
  <c r="AR15" i="11"/>
  <c r="AF15" i="11"/>
  <c r="AH15" i="11"/>
  <c r="U15" i="11"/>
  <c r="W15" i="11"/>
  <c r="J15" i="11"/>
  <c r="L15" i="11"/>
  <c r="BZ15" i="11"/>
  <c r="BY15" i="11"/>
  <c r="BX15" i="11"/>
  <c r="BO15" i="11"/>
  <c r="BN15" i="11"/>
  <c r="BE15" i="11"/>
  <c r="BD15" i="11"/>
  <c r="AU15" i="11"/>
  <c r="AT15" i="11"/>
  <c r="AK15" i="11"/>
  <c r="AJ15" i="11"/>
  <c r="Z15" i="11"/>
  <c r="O15" i="11"/>
  <c r="BT14" i="11"/>
  <c r="BV14" i="11"/>
  <c r="BJ14" i="11"/>
  <c r="BL14" i="11"/>
  <c r="AZ14" i="11"/>
  <c r="BB14" i="11"/>
  <c r="AP14" i="11"/>
  <c r="AR14" i="11"/>
  <c r="AF14" i="11"/>
  <c r="AH14" i="11"/>
  <c r="U14" i="11"/>
  <c r="W14" i="11"/>
  <c r="J14" i="11"/>
  <c r="L14" i="11"/>
  <c r="BZ14" i="11"/>
  <c r="BY14" i="11"/>
  <c r="BX14" i="11"/>
  <c r="BO14" i="11"/>
  <c r="BN14" i="11"/>
  <c r="BE14" i="11"/>
  <c r="BD14" i="11"/>
  <c r="AU14" i="11"/>
  <c r="AT14" i="11"/>
  <c r="AK14" i="11"/>
  <c r="AJ14" i="11"/>
  <c r="Z14" i="11"/>
  <c r="O14" i="11"/>
  <c r="BT13" i="11"/>
  <c r="BV13" i="11"/>
  <c r="BJ13" i="11"/>
  <c r="BL13" i="11"/>
  <c r="AZ13" i="11"/>
  <c r="BB13" i="11"/>
  <c r="AP13" i="11"/>
  <c r="AR13" i="11"/>
  <c r="AF13" i="11"/>
  <c r="AH13" i="11"/>
  <c r="U13" i="11"/>
  <c r="W13" i="11"/>
  <c r="J13" i="11"/>
  <c r="L13" i="11"/>
  <c r="BZ13" i="11"/>
  <c r="BY13" i="11"/>
  <c r="BX13" i="11"/>
  <c r="BO13" i="11"/>
  <c r="BN13" i="11"/>
  <c r="BE13" i="11"/>
  <c r="BD13" i="11"/>
  <c r="AU13" i="11"/>
  <c r="AT13" i="11"/>
  <c r="AK13" i="11"/>
  <c r="AJ13" i="11"/>
  <c r="Z13" i="11"/>
  <c r="O13" i="11"/>
  <c r="BT12" i="11"/>
  <c r="BV12" i="11"/>
  <c r="BJ12" i="11"/>
  <c r="BL12" i="11"/>
  <c r="AZ12" i="11"/>
  <c r="BB12" i="11"/>
  <c r="AP12" i="11"/>
  <c r="AR12" i="11"/>
  <c r="AF12" i="11"/>
  <c r="AH12" i="11"/>
  <c r="U12" i="11"/>
  <c r="W12" i="11"/>
  <c r="J12" i="11"/>
  <c r="L12" i="11"/>
  <c r="BZ12" i="11"/>
  <c r="BY12" i="11"/>
  <c r="BX12" i="11"/>
  <c r="BO12" i="11"/>
  <c r="BN12" i="11"/>
  <c r="BE12" i="11"/>
  <c r="BD12" i="11"/>
  <c r="AU12" i="11"/>
  <c r="AT12" i="11"/>
  <c r="AK12" i="11"/>
  <c r="AJ12" i="11"/>
  <c r="Z12" i="11"/>
  <c r="O12" i="11"/>
  <c r="BT11" i="11"/>
  <c r="BV11" i="11"/>
  <c r="BJ11" i="11"/>
  <c r="BL11" i="11"/>
  <c r="AZ11" i="11"/>
  <c r="BB11" i="11"/>
  <c r="AP11" i="11"/>
  <c r="AR11" i="11"/>
  <c r="AF11" i="11"/>
  <c r="AH11" i="11"/>
  <c r="U11" i="11"/>
  <c r="W11" i="11"/>
  <c r="J11" i="11"/>
  <c r="L11" i="11"/>
  <c r="BZ11" i="11"/>
  <c r="BY11" i="11"/>
  <c r="BX11" i="11"/>
  <c r="BO11" i="11"/>
  <c r="BN11" i="11"/>
  <c r="BE11" i="11"/>
  <c r="BD11" i="11"/>
  <c r="AU11" i="11"/>
  <c r="AT11" i="11"/>
  <c r="AK11" i="11"/>
  <c r="AJ11" i="11"/>
  <c r="Z11" i="11"/>
  <c r="O11" i="11"/>
  <c r="BT10" i="11"/>
  <c r="BV10" i="11"/>
  <c r="BJ10" i="11"/>
  <c r="BL10" i="11"/>
  <c r="AZ10" i="11"/>
  <c r="BB10" i="11"/>
  <c r="AP10" i="11"/>
  <c r="AR10" i="11"/>
  <c r="AF10" i="11"/>
  <c r="AH10" i="11"/>
  <c r="U10" i="11"/>
  <c r="W10" i="11"/>
  <c r="J10" i="11"/>
  <c r="L10" i="11"/>
  <c r="BZ10" i="11"/>
  <c r="BY10" i="11"/>
  <c r="BX10" i="11"/>
  <c r="BO10" i="11"/>
  <c r="BN10" i="11"/>
  <c r="BE10" i="11"/>
  <c r="BD10" i="11"/>
  <c r="AU10" i="11"/>
  <c r="AT10" i="11"/>
  <c r="AK10" i="11"/>
  <c r="AJ10" i="11"/>
  <c r="Z10" i="11"/>
  <c r="O10" i="11"/>
  <c r="BT9" i="11"/>
  <c r="BV9" i="11"/>
  <c r="BJ9" i="11"/>
  <c r="BL9" i="11"/>
  <c r="AZ9" i="11"/>
  <c r="BB9" i="11"/>
  <c r="AP9" i="11"/>
  <c r="AR9" i="11"/>
  <c r="AF9" i="11"/>
  <c r="AH9" i="11"/>
  <c r="U9" i="11"/>
  <c r="W9" i="11"/>
  <c r="J9" i="11"/>
  <c r="L9" i="11"/>
  <c r="BZ9" i="11"/>
  <c r="BY9" i="11"/>
  <c r="BX9" i="11"/>
  <c r="BO9" i="11"/>
  <c r="BN9" i="11"/>
  <c r="BE9" i="11"/>
  <c r="BD9" i="11"/>
  <c r="AU9" i="11"/>
  <c r="AT9" i="11"/>
  <c r="AK9" i="11"/>
  <c r="AJ9" i="11"/>
  <c r="Z9" i="11"/>
  <c r="O9" i="11"/>
  <c r="BT8" i="11"/>
  <c r="BV8" i="11"/>
  <c r="BJ8" i="11"/>
  <c r="BL8" i="11"/>
  <c r="AZ8" i="11"/>
  <c r="BB8" i="11"/>
  <c r="AP8" i="11"/>
  <c r="AR8" i="11"/>
  <c r="AF8" i="11"/>
  <c r="AH8" i="11"/>
  <c r="U8" i="11"/>
  <c r="W8" i="11"/>
  <c r="J8" i="11"/>
  <c r="L8" i="11"/>
  <c r="BZ8" i="11"/>
  <c r="BY8" i="11"/>
  <c r="BX8" i="11"/>
  <c r="BO8" i="11"/>
  <c r="BN8" i="11"/>
  <c r="BE8" i="11"/>
  <c r="BD8" i="11"/>
  <c r="AU8" i="11"/>
  <c r="AT8" i="11"/>
  <c r="AK8" i="11"/>
  <c r="AJ8" i="11"/>
  <c r="Z8" i="11"/>
  <c r="BT7" i="11"/>
  <c r="BV7" i="11"/>
  <c r="BJ7" i="11"/>
  <c r="BL7" i="11"/>
  <c r="AZ7" i="11"/>
  <c r="BB7" i="11"/>
  <c r="AP7" i="11"/>
  <c r="AR7" i="11"/>
  <c r="AF7" i="11"/>
  <c r="AH7" i="11"/>
  <c r="U7" i="11"/>
  <c r="W7" i="11"/>
  <c r="J7" i="11"/>
  <c r="L7" i="11"/>
  <c r="BZ7" i="11"/>
  <c r="BY7" i="11"/>
  <c r="BX7" i="11"/>
  <c r="BO7" i="11"/>
  <c r="BN7" i="11"/>
  <c r="BE7" i="11"/>
  <c r="BD7" i="11"/>
  <c r="AU7" i="11"/>
  <c r="AT7" i="11"/>
  <c r="AK7" i="11"/>
  <c r="AJ7" i="11"/>
  <c r="Z7" i="11"/>
  <c r="O7" i="11"/>
  <c r="BT6" i="11"/>
  <c r="BV6" i="11"/>
  <c r="BJ6" i="11"/>
  <c r="BL6" i="11"/>
  <c r="AZ6" i="11"/>
  <c r="BB6" i="11"/>
  <c r="AP6" i="11"/>
  <c r="AR6" i="11"/>
  <c r="AF6" i="11"/>
  <c r="AH6" i="11"/>
  <c r="U6" i="11"/>
  <c r="W6" i="11"/>
  <c r="J6" i="11"/>
  <c r="L6" i="11"/>
  <c r="BZ6" i="11"/>
  <c r="BY6" i="11"/>
  <c r="BX6" i="11"/>
  <c r="BO6" i="11"/>
  <c r="BN6" i="11"/>
  <c r="BE6" i="11"/>
  <c r="BD6" i="11"/>
  <c r="AU6" i="11"/>
  <c r="AT6" i="11"/>
  <c r="AK6" i="11"/>
  <c r="AJ6" i="11"/>
  <c r="Z6" i="11"/>
  <c r="O6" i="11"/>
  <c r="BT5" i="11"/>
  <c r="BV5" i="11"/>
  <c r="BJ5" i="11"/>
  <c r="BL5" i="11"/>
  <c r="AZ5" i="11"/>
  <c r="BB5" i="11"/>
  <c r="AP5" i="11"/>
  <c r="AR5" i="11"/>
  <c r="AF5" i="11"/>
  <c r="AH5" i="11"/>
  <c r="U5" i="11"/>
  <c r="W5" i="11"/>
  <c r="J5" i="11"/>
  <c r="L5" i="11"/>
  <c r="BZ5" i="11"/>
  <c r="BY5" i="11"/>
  <c r="BX5" i="11"/>
  <c r="BO5" i="11"/>
  <c r="BN5" i="11"/>
  <c r="BE5" i="11"/>
  <c r="BD5" i="11"/>
  <c r="AU5" i="11"/>
  <c r="AT5" i="11"/>
  <c r="AK5" i="11"/>
  <c r="AJ5" i="11"/>
  <c r="Z5" i="11"/>
  <c r="O5" i="11"/>
  <c r="BT4" i="11"/>
  <c r="BV4" i="11"/>
  <c r="BJ4" i="11"/>
  <c r="BL4" i="11"/>
  <c r="AZ4" i="11"/>
  <c r="BB4" i="11"/>
  <c r="AP4" i="11"/>
  <c r="AR4" i="11"/>
  <c r="AF4" i="11"/>
  <c r="AH4" i="11"/>
  <c r="U4" i="11"/>
  <c r="W4" i="11"/>
  <c r="J4" i="11"/>
  <c r="L4" i="11"/>
  <c r="BZ4" i="11"/>
  <c r="BY4" i="11"/>
  <c r="BX4" i="11"/>
  <c r="BO4" i="11"/>
  <c r="BN4" i="11"/>
  <c r="BE4" i="11"/>
  <c r="BD4" i="11"/>
  <c r="AU4" i="11"/>
  <c r="AT4" i="11"/>
  <c r="AK4" i="11"/>
  <c r="AJ4" i="11"/>
  <c r="Z4" i="11"/>
  <c r="O4" i="11"/>
  <c r="BT3" i="11"/>
  <c r="BV3" i="11"/>
  <c r="BJ3" i="11"/>
  <c r="BL3" i="11"/>
  <c r="AZ3" i="11"/>
  <c r="BB3" i="11"/>
  <c r="AP3" i="11"/>
  <c r="AR3" i="11"/>
  <c r="AF3" i="11"/>
  <c r="AH3" i="11"/>
  <c r="U3" i="11"/>
  <c r="W3" i="11"/>
  <c r="J3" i="11"/>
  <c r="L3" i="11"/>
  <c r="BZ3" i="11"/>
  <c r="BY3" i="11"/>
  <c r="BX3" i="11"/>
  <c r="BO3" i="11"/>
  <c r="BN3" i="11"/>
  <c r="BE3" i="11"/>
  <c r="BD3" i="11"/>
  <c r="AU3" i="11"/>
  <c r="AT3" i="11"/>
  <c r="AK3" i="11"/>
  <c r="AJ3" i="11"/>
  <c r="Z3" i="11"/>
  <c r="O3" i="11"/>
  <c r="BT2" i="11"/>
  <c r="BV2" i="11"/>
  <c r="BJ2" i="11"/>
  <c r="BL2" i="11"/>
  <c r="AZ2" i="11"/>
  <c r="BB2" i="11"/>
  <c r="AP2" i="11"/>
  <c r="AR2" i="11"/>
  <c r="AF2" i="11"/>
  <c r="AH2" i="11"/>
  <c r="U2" i="11"/>
  <c r="W2" i="11"/>
  <c r="J2" i="11"/>
  <c r="L2" i="11"/>
  <c r="BZ2" i="11"/>
  <c r="BY2" i="11"/>
  <c r="BX2" i="11"/>
  <c r="BO2" i="11"/>
  <c r="BN2" i="11"/>
  <c r="BE2" i="11"/>
  <c r="BD2" i="11"/>
  <c r="AU2" i="11"/>
  <c r="AT2" i="11"/>
  <c r="AK2" i="11"/>
  <c r="AJ2" i="11"/>
  <c r="Z2" i="11"/>
  <c r="O2" i="11"/>
  <c r="BT81" i="10"/>
  <c r="BV81" i="10"/>
  <c r="BY81" i="10"/>
  <c r="BX81" i="10"/>
  <c r="BJ81" i="10"/>
  <c r="BL81" i="10"/>
  <c r="BO81" i="10"/>
  <c r="BN81" i="10"/>
  <c r="AZ81" i="10"/>
  <c r="BB81" i="10"/>
  <c r="BE81" i="10"/>
  <c r="BD81" i="10"/>
  <c r="AP81" i="10"/>
  <c r="AR81" i="10"/>
  <c r="AU81" i="10"/>
  <c r="AT81" i="10"/>
  <c r="AF81" i="10"/>
  <c r="AH81" i="10"/>
  <c r="AK81" i="10"/>
  <c r="AJ81" i="10"/>
  <c r="U81" i="10"/>
  <c r="W81" i="10"/>
  <c r="Z81" i="10"/>
  <c r="J81" i="10"/>
  <c r="L81" i="10"/>
  <c r="O81" i="10"/>
  <c r="BT80" i="10"/>
  <c r="BV80" i="10"/>
  <c r="BY80" i="10"/>
  <c r="BX80" i="10"/>
  <c r="BJ80" i="10"/>
  <c r="BL80" i="10"/>
  <c r="BO80" i="10"/>
  <c r="BN80" i="10"/>
  <c r="AZ80" i="10"/>
  <c r="BB80" i="10"/>
  <c r="BE80" i="10"/>
  <c r="BD80" i="10"/>
  <c r="AP80" i="10"/>
  <c r="AR80" i="10"/>
  <c r="AU80" i="10"/>
  <c r="AT80" i="10"/>
  <c r="AF80" i="10"/>
  <c r="AH80" i="10"/>
  <c r="AK80" i="10"/>
  <c r="AJ80" i="10"/>
  <c r="U80" i="10"/>
  <c r="W80" i="10"/>
  <c r="Z80" i="10"/>
  <c r="J80" i="10"/>
  <c r="L80" i="10"/>
  <c r="O80" i="10"/>
  <c r="BT79" i="10"/>
  <c r="BV79" i="10"/>
  <c r="BY79" i="10"/>
  <c r="BX79" i="10"/>
  <c r="BJ79" i="10"/>
  <c r="BL79" i="10"/>
  <c r="BO79" i="10"/>
  <c r="AZ79" i="10"/>
  <c r="BB79" i="10"/>
  <c r="BE79" i="10"/>
  <c r="BD79" i="10"/>
  <c r="AP79" i="10"/>
  <c r="AR79" i="10"/>
  <c r="AU79" i="10"/>
  <c r="AT79" i="10"/>
  <c r="AF79" i="10"/>
  <c r="AH79" i="10"/>
  <c r="AK79" i="10"/>
  <c r="AJ79" i="10"/>
  <c r="U79" i="10"/>
  <c r="W79" i="10"/>
  <c r="Z79" i="10"/>
  <c r="J79" i="10"/>
  <c r="L79" i="10"/>
  <c r="O79" i="10"/>
  <c r="BT78" i="10"/>
  <c r="BV78" i="10"/>
  <c r="BY78" i="10"/>
  <c r="BX78" i="10"/>
  <c r="BJ78" i="10"/>
  <c r="BL78" i="10"/>
  <c r="BO78" i="10"/>
  <c r="BN78" i="10"/>
  <c r="AZ78" i="10"/>
  <c r="BB78" i="10"/>
  <c r="BE78" i="10"/>
  <c r="BD78" i="10"/>
  <c r="AP78" i="10"/>
  <c r="AR78" i="10"/>
  <c r="AU78" i="10"/>
  <c r="AT78" i="10"/>
  <c r="AF78" i="10"/>
  <c r="AH78" i="10"/>
  <c r="AK78" i="10"/>
  <c r="AJ78" i="10"/>
  <c r="U78" i="10"/>
  <c r="W78" i="10"/>
  <c r="Z78" i="10"/>
  <c r="J78" i="10"/>
  <c r="L78" i="10"/>
  <c r="O78" i="10"/>
  <c r="BT77" i="10"/>
  <c r="BV77" i="10"/>
  <c r="BY77" i="10"/>
  <c r="BX77" i="10"/>
  <c r="BJ77" i="10"/>
  <c r="BL77" i="10"/>
  <c r="BO77" i="10"/>
  <c r="BN77" i="10"/>
  <c r="AZ77" i="10"/>
  <c r="BB77" i="10"/>
  <c r="BE77" i="10"/>
  <c r="BD77" i="10"/>
  <c r="AP77" i="10"/>
  <c r="AR77" i="10"/>
  <c r="AU77" i="10"/>
  <c r="AT77" i="10"/>
  <c r="AF77" i="10"/>
  <c r="AH77" i="10"/>
  <c r="AK77" i="10"/>
  <c r="AJ77" i="10"/>
  <c r="U77" i="10"/>
  <c r="W77" i="10"/>
  <c r="Z77" i="10"/>
  <c r="J77" i="10"/>
  <c r="L77" i="10"/>
  <c r="O77" i="10"/>
  <c r="BT76" i="10"/>
  <c r="BV76" i="10"/>
  <c r="BY76" i="10"/>
  <c r="BX76" i="10"/>
  <c r="BJ76" i="10"/>
  <c r="BL76" i="10"/>
  <c r="BO76" i="10"/>
  <c r="BN76" i="10"/>
  <c r="AZ76" i="10"/>
  <c r="BB76" i="10"/>
  <c r="BE76" i="10"/>
  <c r="BD76" i="10"/>
  <c r="AP76" i="10"/>
  <c r="AR76" i="10"/>
  <c r="AU76" i="10"/>
  <c r="AT76" i="10"/>
  <c r="AF76" i="10"/>
  <c r="AH76" i="10"/>
  <c r="AK76" i="10"/>
  <c r="AJ76" i="10"/>
  <c r="U76" i="10"/>
  <c r="W76" i="10"/>
  <c r="Z76" i="10"/>
  <c r="J76" i="10"/>
  <c r="L76" i="10"/>
  <c r="O76" i="10"/>
  <c r="BT75" i="10"/>
  <c r="BV75" i="10"/>
  <c r="BY75" i="10"/>
  <c r="BX75" i="10"/>
  <c r="BJ75" i="10"/>
  <c r="BL75" i="10"/>
  <c r="BO75" i="10"/>
  <c r="BN75" i="10"/>
  <c r="AZ75" i="10"/>
  <c r="BB75" i="10"/>
  <c r="BE75" i="10"/>
  <c r="BD75" i="10"/>
  <c r="AP75" i="10"/>
  <c r="AR75" i="10"/>
  <c r="AU75" i="10"/>
  <c r="AT75" i="10"/>
  <c r="AF75" i="10"/>
  <c r="AH75" i="10"/>
  <c r="AK75" i="10"/>
  <c r="AJ75" i="10"/>
  <c r="U75" i="10"/>
  <c r="W75" i="10"/>
  <c r="Z75" i="10"/>
  <c r="J75" i="10"/>
  <c r="L75" i="10"/>
  <c r="O75" i="10"/>
  <c r="BT74" i="10"/>
  <c r="BV74" i="10"/>
  <c r="BY74" i="10"/>
  <c r="BX74" i="10"/>
  <c r="BJ74" i="10"/>
  <c r="BL74" i="10"/>
  <c r="BO74" i="10"/>
  <c r="BN74" i="10"/>
  <c r="AZ74" i="10"/>
  <c r="BB74" i="10"/>
  <c r="BE74" i="10"/>
  <c r="BD74" i="10"/>
  <c r="AP74" i="10"/>
  <c r="AR74" i="10"/>
  <c r="AU74" i="10"/>
  <c r="AT74" i="10"/>
  <c r="AF74" i="10"/>
  <c r="AH74" i="10"/>
  <c r="AK74" i="10"/>
  <c r="AJ74" i="10"/>
  <c r="U74" i="10"/>
  <c r="W74" i="10"/>
  <c r="Z74" i="10"/>
  <c r="J74" i="10"/>
  <c r="L74" i="10"/>
  <c r="O74" i="10"/>
  <c r="BT73" i="10"/>
  <c r="BV73" i="10"/>
  <c r="BY73" i="10"/>
  <c r="BX73" i="10"/>
  <c r="BJ73" i="10"/>
  <c r="BL73" i="10"/>
  <c r="BO73" i="10"/>
  <c r="BN73" i="10"/>
  <c r="AZ73" i="10"/>
  <c r="BB73" i="10"/>
  <c r="BE73" i="10"/>
  <c r="BD73" i="10"/>
  <c r="AP73" i="10"/>
  <c r="AR73" i="10"/>
  <c r="AU73" i="10"/>
  <c r="AT73" i="10"/>
  <c r="AF73" i="10"/>
  <c r="AH73" i="10"/>
  <c r="AK73" i="10"/>
  <c r="AJ73" i="10"/>
  <c r="U73" i="10"/>
  <c r="W73" i="10"/>
  <c r="Z73" i="10"/>
  <c r="J73" i="10"/>
  <c r="L73" i="10"/>
  <c r="O73" i="10"/>
  <c r="BT72" i="10"/>
  <c r="BV72" i="10"/>
  <c r="BY72" i="10"/>
  <c r="BX72" i="10"/>
  <c r="BJ72" i="10"/>
  <c r="BL72" i="10"/>
  <c r="BO72" i="10"/>
  <c r="BN72" i="10"/>
  <c r="AZ72" i="10"/>
  <c r="BB72" i="10"/>
  <c r="BE72" i="10"/>
  <c r="BD72" i="10"/>
  <c r="AP72" i="10"/>
  <c r="AR72" i="10"/>
  <c r="AU72" i="10"/>
  <c r="AT72" i="10"/>
  <c r="AF72" i="10"/>
  <c r="AH72" i="10"/>
  <c r="AK72" i="10"/>
  <c r="AJ72" i="10"/>
  <c r="U72" i="10"/>
  <c r="W72" i="10"/>
  <c r="Z72" i="10"/>
  <c r="J72" i="10"/>
  <c r="L72" i="10"/>
  <c r="O72" i="10"/>
  <c r="BT71" i="10"/>
  <c r="BV71" i="10"/>
  <c r="BY71" i="10"/>
  <c r="BX71" i="10"/>
  <c r="BJ71" i="10"/>
  <c r="BL71" i="10"/>
  <c r="BO71" i="10"/>
  <c r="BN71" i="10"/>
  <c r="AZ71" i="10"/>
  <c r="BB71" i="10"/>
  <c r="BE71" i="10"/>
  <c r="BD71" i="10"/>
  <c r="AP71" i="10"/>
  <c r="AR71" i="10"/>
  <c r="AU71" i="10"/>
  <c r="AT71" i="10"/>
  <c r="AF71" i="10"/>
  <c r="AH71" i="10"/>
  <c r="AK71" i="10"/>
  <c r="AJ71" i="10"/>
  <c r="U71" i="10"/>
  <c r="W71" i="10"/>
  <c r="Z71" i="10"/>
  <c r="J71" i="10"/>
  <c r="L71" i="10"/>
  <c r="O71" i="10"/>
  <c r="BT70" i="10"/>
  <c r="BV70" i="10"/>
  <c r="BY70" i="10"/>
  <c r="BX70" i="10"/>
  <c r="BJ70" i="10"/>
  <c r="BL70" i="10"/>
  <c r="BO70" i="10"/>
  <c r="BN70" i="10"/>
  <c r="AZ70" i="10"/>
  <c r="BB70" i="10"/>
  <c r="BE70" i="10"/>
  <c r="BD70" i="10"/>
  <c r="AP70" i="10"/>
  <c r="AR70" i="10"/>
  <c r="AU70" i="10"/>
  <c r="AT70" i="10"/>
  <c r="AF70" i="10"/>
  <c r="AH70" i="10"/>
  <c r="AK70" i="10"/>
  <c r="AJ70" i="10"/>
  <c r="U70" i="10"/>
  <c r="W70" i="10"/>
  <c r="Z70" i="10"/>
  <c r="J70" i="10"/>
  <c r="L70" i="10"/>
  <c r="O70" i="10"/>
  <c r="BT69" i="10"/>
  <c r="BV69" i="10"/>
  <c r="BY69" i="10"/>
  <c r="BX69" i="10"/>
  <c r="BJ69" i="10"/>
  <c r="BL69" i="10"/>
  <c r="BO69" i="10"/>
  <c r="BN69" i="10"/>
  <c r="AZ69" i="10"/>
  <c r="BB69" i="10"/>
  <c r="BE69" i="10"/>
  <c r="BD69" i="10"/>
  <c r="AP69" i="10"/>
  <c r="AR69" i="10"/>
  <c r="AU69" i="10"/>
  <c r="AT69" i="10"/>
  <c r="AF69" i="10"/>
  <c r="AH69" i="10"/>
  <c r="AK69" i="10"/>
  <c r="AJ69" i="10"/>
  <c r="U69" i="10"/>
  <c r="W69" i="10"/>
  <c r="Z69" i="10"/>
  <c r="J69" i="10"/>
  <c r="L69" i="10"/>
  <c r="O69" i="10"/>
  <c r="BT68" i="10"/>
  <c r="BV68" i="10"/>
  <c r="BY68" i="10"/>
  <c r="BX68" i="10"/>
  <c r="BJ68" i="10"/>
  <c r="BL68" i="10"/>
  <c r="BO68" i="10"/>
  <c r="BN68" i="10"/>
  <c r="AZ68" i="10"/>
  <c r="BB68" i="10"/>
  <c r="BE68" i="10"/>
  <c r="BD68" i="10"/>
  <c r="AP68" i="10"/>
  <c r="AR68" i="10"/>
  <c r="AU68" i="10"/>
  <c r="AT68" i="10"/>
  <c r="AF68" i="10"/>
  <c r="AH68" i="10"/>
  <c r="AK68" i="10"/>
  <c r="AJ68" i="10"/>
  <c r="U68" i="10"/>
  <c r="W68" i="10"/>
  <c r="Z68" i="10"/>
  <c r="J68" i="10"/>
  <c r="L68" i="10"/>
  <c r="O68" i="10"/>
  <c r="BT67" i="10"/>
  <c r="BV67" i="10"/>
  <c r="BY67" i="10"/>
  <c r="BX67" i="10"/>
  <c r="BJ67" i="10"/>
  <c r="BL67" i="10"/>
  <c r="BO67" i="10"/>
  <c r="BN67" i="10"/>
  <c r="AZ67" i="10"/>
  <c r="BB67" i="10"/>
  <c r="BE67" i="10"/>
  <c r="BD67" i="10"/>
  <c r="AP67" i="10"/>
  <c r="AR67" i="10"/>
  <c r="AU67" i="10"/>
  <c r="AT67" i="10"/>
  <c r="AF67" i="10"/>
  <c r="AH67" i="10"/>
  <c r="AK67" i="10"/>
  <c r="AJ67" i="10"/>
  <c r="U67" i="10"/>
  <c r="W67" i="10"/>
  <c r="Z67" i="10"/>
  <c r="J67" i="10"/>
  <c r="L67" i="10"/>
  <c r="O67" i="10"/>
  <c r="BT66" i="10"/>
  <c r="BV66" i="10"/>
  <c r="BY66" i="10"/>
  <c r="BX66" i="10"/>
  <c r="BJ66" i="10"/>
  <c r="BL66" i="10"/>
  <c r="BO66" i="10"/>
  <c r="BN66" i="10"/>
  <c r="AZ66" i="10"/>
  <c r="BB66" i="10"/>
  <c r="BE66" i="10"/>
  <c r="BD66" i="10"/>
  <c r="AP66" i="10"/>
  <c r="AR66" i="10"/>
  <c r="AU66" i="10"/>
  <c r="AT66" i="10"/>
  <c r="AF66" i="10"/>
  <c r="AH66" i="10"/>
  <c r="AK66" i="10"/>
  <c r="AJ66" i="10"/>
  <c r="U66" i="10"/>
  <c r="W66" i="10"/>
  <c r="Z66" i="10"/>
  <c r="J66" i="10"/>
  <c r="L66" i="10"/>
  <c r="O66" i="10"/>
  <c r="BT65" i="10"/>
  <c r="BV65" i="10"/>
  <c r="BY65" i="10"/>
  <c r="BX65" i="10"/>
  <c r="BJ65" i="10"/>
  <c r="BL65" i="10"/>
  <c r="BO65" i="10"/>
  <c r="BN65" i="10"/>
  <c r="AZ65" i="10"/>
  <c r="BB65" i="10"/>
  <c r="BE65" i="10"/>
  <c r="BD65" i="10"/>
  <c r="AP65" i="10"/>
  <c r="AR65" i="10"/>
  <c r="AU65" i="10"/>
  <c r="AT65" i="10"/>
  <c r="AF65" i="10"/>
  <c r="AH65" i="10"/>
  <c r="AK65" i="10"/>
  <c r="AJ65" i="10"/>
  <c r="U65" i="10"/>
  <c r="W65" i="10"/>
  <c r="Z65" i="10"/>
  <c r="J65" i="10"/>
  <c r="L65" i="10"/>
  <c r="O65" i="10"/>
  <c r="BT64" i="10"/>
  <c r="BV64" i="10"/>
  <c r="BY64" i="10"/>
  <c r="BX64" i="10"/>
  <c r="BJ64" i="10"/>
  <c r="BL64" i="10"/>
  <c r="BO64" i="10"/>
  <c r="BN64" i="10"/>
  <c r="AZ64" i="10"/>
  <c r="BB64" i="10"/>
  <c r="BE64" i="10"/>
  <c r="BD64" i="10"/>
  <c r="AP64" i="10"/>
  <c r="AR64" i="10"/>
  <c r="AU64" i="10"/>
  <c r="AT64" i="10"/>
  <c r="AF64" i="10"/>
  <c r="AH64" i="10"/>
  <c r="AK64" i="10"/>
  <c r="AJ64" i="10"/>
  <c r="U64" i="10"/>
  <c r="W64" i="10"/>
  <c r="Z64" i="10"/>
  <c r="J64" i="10"/>
  <c r="L64" i="10"/>
  <c r="O64" i="10"/>
  <c r="BT63" i="10"/>
  <c r="BV63" i="10"/>
  <c r="BY63" i="10"/>
  <c r="BX63" i="10"/>
  <c r="BJ63" i="10"/>
  <c r="BL63" i="10"/>
  <c r="BO63" i="10"/>
  <c r="BN63" i="10"/>
  <c r="AZ63" i="10"/>
  <c r="BB63" i="10"/>
  <c r="BE63" i="10"/>
  <c r="BD63" i="10"/>
  <c r="AP63" i="10"/>
  <c r="AR63" i="10"/>
  <c r="AU63" i="10"/>
  <c r="AT63" i="10"/>
  <c r="AF63" i="10"/>
  <c r="AH63" i="10"/>
  <c r="AK63" i="10"/>
  <c r="AJ63" i="10"/>
  <c r="U63" i="10"/>
  <c r="W63" i="10"/>
  <c r="Z63" i="10"/>
  <c r="J63" i="10"/>
  <c r="L63" i="10"/>
  <c r="O63" i="10"/>
  <c r="BT62" i="10"/>
  <c r="BV62" i="10"/>
  <c r="BY62" i="10"/>
  <c r="BX62" i="10"/>
  <c r="BJ62" i="10"/>
  <c r="BL62" i="10"/>
  <c r="BO62" i="10"/>
  <c r="BN62" i="10"/>
  <c r="AZ62" i="10"/>
  <c r="BB62" i="10"/>
  <c r="BE62" i="10"/>
  <c r="BD62" i="10"/>
  <c r="AP62" i="10"/>
  <c r="AR62" i="10"/>
  <c r="AU62" i="10"/>
  <c r="AT62" i="10"/>
  <c r="AF62" i="10"/>
  <c r="AH62" i="10"/>
  <c r="AK62" i="10"/>
  <c r="AJ62" i="10"/>
  <c r="U62" i="10"/>
  <c r="W62" i="10"/>
  <c r="Z62" i="10"/>
  <c r="J62" i="10"/>
  <c r="L62" i="10"/>
  <c r="O62" i="10"/>
  <c r="BT61" i="10"/>
  <c r="BV61" i="10"/>
  <c r="BY61" i="10"/>
  <c r="BX61" i="10"/>
  <c r="BJ61" i="10"/>
  <c r="BL61" i="10"/>
  <c r="BO61" i="10"/>
  <c r="BN61" i="10"/>
  <c r="AZ61" i="10"/>
  <c r="BB61" i="10"/>
  <c r="BE61" i="10"/>
  <c r="BD61" i="10"/>
  <c r="AP61" i="10"/>
  <c r="AR61" i="10"/>
  <c r="AU61" i="10"/>
  <c r="AT61" i="10"/>
  <c r="AF61" i="10"/>
  <c r="AH61" i="10"/>
  <c r="AK61" i="10"/>
  <c r="AJ61" i="10"/>
  <c r="U61" i="10"/>
  <c r="W61" i="10"/>
  <c r="Z61" i="10"/>
  <c r="J61" i="10"/>
  <c r="L61" i="10"/>
  <c r="O61" i="10"/>
  <c r="BT60" i="10"/>
  <c r="BV60" i="10"/>
  <c r="BY60" i="10"/>
  <c r="BX60" i="10"/>
  <c r="BJ60" i="10"/>
  <c r="BL60" i="10"/>
  <c r="BO60" i="10"/>
  <c r="BN60" i="10"/>
  <c r="AZ60" i="10"/>
  <c r="BB60" i="10"/>
  <c r="BE60" i="10"/>
  <c r="BD60" i="10"/>
  <c r="AP60" i="10"/>
  <c r="AR60" i="10"/>
  <c r="AU60" i="10"/>
  <c r="AT60" i="10"/>
  <c r="AF60" i="10"/>
  <c r="AH60" i="10"/>
  <c r="AK60" i="10"/>
  <c r="AJ60" i="10"/>
  <c r="U60" i="10"/>
  <c r="W60" i="10"/>
  <c r="Z60" i="10"/>
  <c r="J60" i="10"/>
  <c r="L60" i="10"/>
  <c r="O60" i="10"/>
  <c r="BT59" i="10"/>
  <c r="BV59" i="10"/>
  <c r="BY59" i="10"/>
  <c r="BX59" i="10"/>
  <c r="BJ59" i="10"/>
  <c r="BL59" i="10"/>
  <c r="BO59" i="10"/>
  <c r="BN59" i="10"/>
  <c r="AZ59" i="10"/>
  <c r="BB59" i="10"/>
  <c r="BE59" i="10"/>
  <c r="BD59" i="10"/>
  <c r="AP59" i="10"/>
  <c r="AR59" i="10"/>
  <c r="AU59" i="10"/>
  <c r="AT59" i="10"/>
  <c r="AF59" i="10"/>
  <c r="AH59" i="10"/>
  <c r="AK59" i="10"/>
  <c r="AJ59" i="10"/>
  <c r="U59" i="10"/>
  <c r="W59" i="10"/>
  <c r="Z59" i="10"/>
  <c r="J59" i="10"/>
  <c r="L59" i="10"/>
  <c r="O59" i="10"/>
  <c r="BT58" i="10"/>
  <c r="BV58" i="10"/>
  <c r="BY58" i="10"/>
  <c r="BX58" i="10"/>
  <c r="BJ58" i="10"/>
  <c r="BL58" i="10"/>
  <c r="BO58" i="10"/>
  <c r="BN58" i="10"/>
  <c r="AZ58" i="10"/>
  <c r="BB58" i="10"/>
  <c r="BE58" i="10"/>
  <c r="BD58" i="10"/>
  <c r="AP58" i="10"/>
  <c r="AR58" i="10"/>
  <c r="AU58" i="10"/>
  <c r="AT58" i="10"/>
  <c r="AF58" i="10"/>
  <c r="AH58" i="10"/>
  <c r="AK58" i="10"/>
  <c r="AJ58" i="10"/>
  <c r="U58" i="10"/>
  <c r="W58" i="10"/>
  <c r="Z58" i="10"/>
  <c r="J58" i="10"/>
  <c r="L58" i="10"/>
  <c r="O58" i="10"/>
  <c r="BT57" i="10"/>
  <c r="BV57" i="10"/>
  <c r="BY57" i="10"/>
  <c r="BX57" i="10"/>
  <c r="BJ57" i="10"/>
  <c r="BL57" i="10"/>
  <c r="BO57" i="10"/>
  <c r="BN57" i="10"/>
  <c r="AZ57" i="10"/>
  <c r="BB57" i="10"/>
  <c r="BE57" i="10"/>
  <c r="BD57" i="10"/>
  <c r="AP57" i="10"/>
  <c r="AR57" i="10"/>
  <c r="AU57" i="10"/>
  <c r="AT57" i="10"/>
  <c r="AF57" i="10"/>
  <c r="AH57" i="10"/>
  <c r="AK57" i="10"/>
  <c r="AJ57" i="10"/>
  <c r="U57" i="10"/>
  <c r="W57" i="10"/>
  <c r="Z57" i="10"/>
  <c r="J57" i="10"/>
  <c r="L57" i="10"/>
  <c r="O57" i="10"/>
  <c r="BT56" i="10"/>
  <c r="BV56" i="10"/>
  <c r="BY56" i="10"/>
  <c r="BX56" i="10"/>
  <c r="BJ56" i="10"/>
  <c r="BL56" i="10"/>
  <c r="BO56" i="10"/>
  <c r="BN56" i="10"/>
  <c r="AZ56" i="10"/>
  <c r="BB56" i="10"/>
  <c r="BE56" i="10"/>
  <c r="BD56" i="10"/>
  <c r="AP56" i="10"/>
  <c r="AR56" i="10"/>
  <c r="AU56" i="10"/>
  <c r="AT56" i="10"/>
  <c r="AF56" i="10"/>
  <c r="AH56" i="10"/>
  <c r="AK56" i="10"/>
  <c r="AJ56" i="10"/>
  <c r="U56" i="10"/>
  <c r="W56" i="10"/>
  <c r="Z56" i="10"/>
  <c r="J56" i="10"/>
  <c r="L56" i="10"/>
  <c r="O56" i="10"/>
  <c r="BT55" i="10"/>
  <c r="BV55" i="10"/>
  <c r="BY55" i="10"/>
  <c r="BX55" i="10"/>
  <c r="BJ55" i="10"/>
  <c r="BL55" i="10"/>
  <c r="BO55" i="10"/>
  <c r="BN55" i="10"/>
  <c r="AZ55" i="10"/>
  <c r="BB55" i="10"/>
  <c r="BE55" i="10"/>
  <c r="BD55" i="10"/>
  <c r="AP55" i="10"/>
  <c r="AR55" i="10"/>
  <c r="AU55" i="10"/>
  <c r="AT55" i="10"/>
  <c r="AF55" i="10"/>
  <c r="AH55" i="10"/>
  <c r="AK55" i="10"/>
  <c r="AJ55" i="10"/>
  <c r="U55" i="10"/>
  <c r="W55" i="10"/>
  <c r="Z55" i="10"/>
  <c r="J55" i="10"/>
  <c r="L55" i="10"/>
  <c r="O55" i="10"/>
  <c r="BT54" i="10"/>
  <c r="BV54" i="10"/>
  <c r="BY54" i="10"/>
  <c r="BX54" i="10"/>
  <c r="BJ54" i="10"/>
  <c r="BL54" i="10"/>
  <c r="BO54" i="10"/>
  <c r="BN54" i="10"/>
  <c r="AZ54" i="10"/>
  <c r="BB54" i="10"/>
  <c r="BE54" i="10"/>
  <c r="BD54" i="10"/>
  <c r="AP54" i="10"/>
  <c r="AR54" i="10"/>
  <c r="AU54" i="10"/>
  <c r="AT54" i="10"/>
  <c r="AF54" i="10"/>
  <c r="AH54" i="10"/>
  <c r="AK54" i="10"/>
  <c r="AJ54" i="10"/>
  <c r="U54" i="10"/>
  <c r="W54" i="10"/>
  <c r="Z54" i="10"/>
  <c r="J54" i="10"/>
  <c r="L54" i="10"/>
  <c r="O54" i="10"/>
  <c r="BT53" i="10"/>
  <c r="BV53" i="10"/>
  <c r="BY53" i="10"/>
  <c r="BX53" i="10"/>
  <c r="BJ53" i="10"/>
  <c r="BL53" i="10"/>
  <c r="BO53" i="10"/>
  <c r="BN53" i="10"/>
  <c r="AZ53" i="10"/>
  <c r="BB53" i="10"/>
  <c r="BE53" i="10"/>
  <c r="BD53" i="10"/>
  <c r="AP53" i="10"/>
  <c r="AR53" i="10"/>
  <c r="AU53" i="10"/>
  <c r="AT53" i="10"/>
  <c r="AF53" i="10"/>
  <c r="AH53" i="10"/>
  <c r="AK53" i="10"/>
  <c r="AJ53" i="10"/>
  <c r="U53" i="10"/>
  <c r="W53" i="10"/>
  <c r="Z53" i="10"/>
  <c r="J53" i="10"/>
  <c r="L53" i="10"/>
  <c r="O53" i="10"/>
  <c r="BT52" i="10"/>
  <c r="BV52" i="10"/>
  <c r="BY52" i="10"/>
  <c r="BX52" i="10"/>
  <c r="BJ52" i="10"/>
  <c r="BL52" i="10"/>
  <c r="BO52" i="10"/>
  <c r="BN52" i="10"/>
  <c r="AZ52" i="10"/>
  <c r="BB52" i="10"/>
  <c r="BE52" i="10"/>
  <c r="BD52" i="10"/>
  <c r="AP52" i="10"/>
  <c r="AR52" i="10"/>
  <c r="AU52" i="10"/>
  <c r="AT52" i="10"/>
  <c r="AF52" i="10"/>
  <c r="AH52" i="10"/>
  <c r="AK52" i="10"/>
  <c r="AJ52" i="10"/>
  <c r="U52" i="10"/>
  <c r="W52" i="10"/>
  <c r="Z52" i="10"/>
  <c r="J52" i="10"/>
  <c r="L52" i="10"/>
  <c r="O52" i="10"/>
  <c r="BT51" i="10"/>
  <c r="BV51" i="10"/>
  <c r="BY51" i="10"/>
  <c r="BX51" i="10"/>
  <c r="BJ51" i="10"/>
  <c r="BL51" i="10"/>
  <c r="BO51" i="10"/>
  <c r="BN51" i="10"/>
  <c r="AZ51" i="10"/>
  <c r="BB51" i="10"/>
  <c r="BE51" i="10"/>
  <c r="BD51" i="10"/>
  <c r="AP51" i="10"/>
  <c r="AR51" i="10"/>
  <c r="AU51" i="10"/>
  <c r="AT51" i="10"/>
  <c r="AF51" i="10"/>
  <c r="AH51" i="10"/>
  <c r="AK51" i="10"/>
  <c r="AJ51" i="10"/>
  <c r="U51" i="10"/>
  <c r="W51" i="10"/>
  <c r="Z51" i="10"/>
  <c r="J51" i="10"/>
  <c r="L51" i="10"/>
  <c r="O51" i="10"/>
  <c r="BT50" i="10"/>
  <c r="BV50" i="10"/>
  <c r="BY50" i="10"/>
  <c r="BX50" i="10"/>
  <c r="BJ50" i="10"/>
  <c r="BL50" i="10"/>
  <c r="BO50" i="10"/>
  <c r="BN50" i="10"/>
  <c r="AZ50" i="10"/>
  <c r="BB50" i="10"/>
  <c r="BE50" i="10"/>
  <c r="BD50" i="10"/>
  <c r="AP50" i="10"/>
  <c r="AR50" i="10"/>
  <c r="AU50" i="10"/>
  <c r="AT50" i="10"/>
  <c r="AF50" i="10"/>
  <c r="AH50" i="10"/>
  <c r="AK50" i="10"/>
  <c r="AJ50" i="10"/>
  <c r="U50" i="10"/>
  <c r="W50" i="10"/>
  <c r="Z50" i="10"/>
  <c r="J50" i="10"/>
  <c r="L50" i="10"/>
  <c r="O50" i="10"/>
  <c r="BT49" i="10"/>
  <c r="BV49" i="10"/>
  <c r="BY49" i="10"/>
  <c r="BX49" i="10"/>
  <c r="BJ49" i="10"/>
  <c r="BL49" i="10"/>
  <c r="BO49" i="10"/>
  <c r="BN49" i="10"/>
  <c r="AZ49" i="10"/>
  <c r="BB49" i="10"/>
  <c r="BE49" i="10"/>
  <c r="BD49" i="10"/>
  <c r="AP49" i="10"/>
  <c r="AR49" i="10"/>
  <c r="AU49" i="10"/>
  <c r="AT49" i="10"/>
  <c r="AF49" i="10"/>
  <c r="AH49" i="10"/>
  <c r="AK49" i="10"/>
  <c r="AJ49" i="10"/>
  <c r="U49" i="10"/>
  <c r="W49" i="10"/>
  <c r="Z49" i="10"/>
  <c r="J49" i="10"/>
  <c r="L49" i="10"/>
  <c r="O49" i="10"/>
  <c r="BT48" i="10"/>
  <c r="BV48" i="10"/>
  <c r="BY48" i="10"/>
  <c r="BX48" i="10"/>
  <c r="BJ48" i="10"/>
  <c r="BL48" i="10"/>
  <c r="BO48" i="10"/>
  <c r="BN48" i="10"/>
  <c r="AZ48" i="10"/>
  <c r="BB48" i="10"/>
  <c r="BE48" i="10"/>
  <c r="BD48" i="10"/>
  <c r="AP48" i="10"/>
  <c r="AR48" i="10"/>
  <c r="AU48" i="10"/>
  <c r="AT48" i="10"/>
  <c r="AF48" i="10"/>
  <c r="AH48" i="10"/>
  <c r="AK48" i="10"/>
  <c r="AJ48" i="10"/>
  <c r="U48" i="10"/>
  <c r="W48" i="10"/>
  <c r="Z48" i="10"/>
  <c r="J48" i="10"/>
  <c r="L48" i="10"/>
  <c r="O48" i="10"/>
  <c r="BT47" i="10"/>
  <c r="BV47" i="10"/>
  <c r="BY47" i="10"/>
  <c r="BX47" i="10"/>
  <c r="BJ47" i="10"/>
  <c r="BL47" i="10"/>
  <c r="BO47" i="10"/>
  <c r="BN47" i="10"/>
  <c r="AZ47" i="10"/>
  <c r="BB47" i="10"/>
  <c r="BE47" i="10"/>
  <c r="BD47" i="10"/>
  <c r="AP47" i="10"/>
  <c r="AR47" i="10"/>
  <c r="AU47" i="10"/>
  <c r="AT47" i="10"/>
  <c r="AF47" i="10"/>
  <c r="AH47" i="10"/>
  <c r="AK47" i="10"/>
  <c r="AJ47" i="10"/>
  <c r="U47" i="10"/>
  <c r="W47" i="10"/>
  <c r="Z47" i="10"/>
  <c r="J47" i="10"/>
  <c r="L47" i="10"/>
  <c r="O47" i="10"/>
  <c r="BT46" i="10"/>
  <c r="BV46" i="10"/>
  <c r="BY46" i="10"/>
  <c r="BX46" i="10"/>
  <c r="BJ46" i="10"/>
  <c r="BL46" i="10"/>
  <c r="BO46" i="10"/>
  <c r="BN46" i="10"/>
  <c r="AZ46" i="10"/>
  <c r="BB46" i="10"/>
  <c r="BE46" i="10"/>
  <c r="BD46" i="10"/>
  <c r="AP46" i="10"/>
  <c r="AR46" i="10"/>
  <c r="AU46" i="10"/>
  <c r="AT46" i="10"/>
  <c r="AF46" i="10"/>
  <c r="AH46" i="10"/>
  <c r="AK46" i="10"/>
  <c r="AJ46" i="10"/>
  <c r="U46" i="10"/>
  <c r="W46" i="10"/>
  <c r="Z46" i="10"/>
  <c r="J46" i="10"/>
  <c r="L46" i="10"/>
  <c r="O46" i="10"/>
  <c r="BT45" i="10"/>
  <c r="BV45" i="10"/>
  <c r="BY45" i="10"/>
  <c r="BX45" i="10"/>
  <c r="BJ45" i="10"/>
  <c r="BL45" i="10"/>
  <c r="BO45" i="10"/>
  <c r="BN45" i="10"/>
  <c r="AZ45" i="10"/>
  <c r="BB45" i="10"/>
  <c r="BE45" i="10"/>
  <c r="BD45" i="10"/>
  <c r="AP45" i="10"/>
  <c r="AR45" i="10"/>
  <c r="AU45" i="10"/>
  <c r="AT45" i="10"/>
  <c r="AF45" i="10"/>
  <c r="AH45" i="10"/>
  <c r="AK45" i="10"/>
  <c r="AJ45" i="10"/>
  <c r="U45" i="10"/>
  <c r="W45" i="10"/>
  <c r="Z45" i="10"/>
  <c r="J45" i="10"/>
  <c r="L45" i="10"/>
  <c r="O45" i="10"/>
  <c r="BT44" i="10"/>
  <c r="BV44" i="10"/>
  <c r="BY44" i="10"/>
  <c r="BX44" i="10"/>
  <c r="BJ44" i="10"/>
  <c r="BL44" i="10"/>
  <c r="BO44" i="10"/>
  <c r="BN44" i="10"/>
  <c r="AZ44" i="10"/>
  <c r="BB44" i="10"/>
  <c r="BE44" i="10"/>
  <c r="BD44" i="10"/>
  <c r="AP44" i="10"/>
  <c r="AR44" i="10"/>
  <c r="AU44" i="10"/>
  <c r="AT44" i="10"/>
  <c r="AF44" i="10"/>
  <c r="AH44" i="10"/>
  <c r="AK44" i="10"/>
  <c r="AJ44" i="10"/>
  <c r="U44" i="10"/>
  <c r="W44" i="10"/>
  <c r="Z44" i="10"/>
  <c r="J44" i="10"/>
  <c r="L44" i="10"/>
  <c r="O44" i="10"/>
  <c r="BT43" i="10"/>
  <c r="BV43" i="10"/>
  <c r="BY43" i="10"/>
  <c r="BX43" i="10"/>
  <c r="BJ43" i="10"/>
  <c r="BL43" i="10"/>
  <c r="BO43" i="10"/>
  <c r="BN43" i="10"/>
  <c r="AZ43" i="10"/>
  <c r="BB43" i="10"/>
  <c r="BE43" i="10"/>
  <c r="BD43" i="10"/>
  <c r="AP43" i="10"/>
  <c r="AR43" i="10"/>
  <c r="AU43" i="10"/>
  <c r="AT43" i="10"/>
  <c r="AF43" i="10"/>
  <c r="AH43" i="10"/>
  <c r="AK43" i="10"/>
  <c r="AJ43" i="10"/>
  <c r="U43" i="10"/>
  <c r="W43" i="10"/>
  <c r="Z43" i="10"/>
  <c r="J43" i="10"/>
  <c r="L43" i="10"/>
  <c r="O43" i="10"/>
  <c r="BT42" i="10"/>
  <c r="BV42" i="10"/>
  <c r="BY42" i="10"/>
  <c r="BX42" i="10"/>
  <c r="BJ42" i="10"/>
  <c r="BL42" i="10"/>
  <c r="BO42" i="10"/>
  <c r="BN42" i="10"/>
  <c r="AZ42" i="10"/>
  <c r="BB42" i="10"/>
  <c r="BE42" i="10"/>
  <c r="BD42" i="10"/>
  <c r="AP42" i="10"/>
  <c r="AR42" i="10"/>
  <c r="AU42" i="10"/>
  <c r="AT42" i="10"/>
  <c r="AF42" i="10"/>
  <c r="AH42" i="10"/>
  <c r="AK42" i="10"/>
  <c r="AJ42" i="10"/>
  <c r="U42" i="10"/>
  <c r="W42" i="10"/>
  <c r="Z42" i="10"/>
  <c r="J42" i="10"/>
  <c r="L42" i="10"/>
  <c r="O42" i="10"/>
  <c r="BT41" i="10"/>
  <c r="BV41" i="10"/>
  <c r="BY41" i="10"/>
  <c r="BX41" i="10"/>
  <c r="BJ41" i="10"/>
  <c r="BL41" i="10"/>
  <c r="BO41" i="10"/>
  <c r="BN41" i="10"/>
  <c r="AZ41" i="10"/>
  <c r="BB41" i="10"/>
  <c r="BE41" i="10"/>
  <c r="BD41" i="10"/>
  <c r="AP41" i="10"/>
  <c r="AR41" i="10"/>
  <c r="AU41" i="10"/>
  <c r="AT41" i="10"/>
  <c r="AF41" i="10"/>
  <c r="AH41" i="10"/>
  <c r="AK41" i="10"/>
  <c r="AJ41" i="10"/>
  <c r="U41" i="10"/>
  <c r="W41" i="10"/>
  <c r="Z41" i="10"/>
  <c r="J41" i="10"/>
  <c r="L41" i="10"/>
  <c r="O41" i="10"/>
  <c r="BT40" i="10"/>
  <c r="BV40" i="10"/>
  <c r="BY40" i="10"/>
  <c r="BX40" i="10"/>
  <c r="BJ40" i="10"/>
  <c r="BL40" i="10"/>
  <c r="BO40" i="10"/>
  <c r="BN40" i="10"/>
  <c r="AZ40" i="10"/>
  <c r="BB40" i="10"/>
  <c r="BE40" i="10"/>
  <c r="BD40" i="10"/>
  <c r="AP40" i="10"/>
  <c r="AR40" i="10"/>
  <c r="AU40" i="10"/>
  <c r="AT40" i="10"/>
  <c r="AF40" i="10"/>
  <c r="AH40" i="10"/>
  <c r="AK40" i="10"/>
  <c r="AJ40" i="10"/>
  <c r="U40" i="10"/>
  <c r="W40" i="10"/>
  <c r="Z40" i="10"/>
  <c r="J40" i="10"/>
  <c r="L40" i="10"/>
  <c r="O40" i="10"/>
  <c r="BT39" i="10"/>
  <c r="BV39" i="10"/>
  <c r="BY39" i="10"/>
  <c r="BX39" i="10"/>
  <c r="BJ39" i="10"/>
  <c r="BL39" i="10"/>
  <c r="BO39" i="10"/>
  <c r="BN39" i="10"/>
  <c r="AZ39" i="10"/>
  <c r="BB39" i="10"/>
  <c r="BE39" i="10"/>
  <c r="BD39" i="10"/>
  <c r="AP39" i="10"/>
  <c r="AR39" i="10"/>
  <c r="AU39" i="10"/>
  <c r="AT39" i="10"/>
  <c r="AF39" i="10"/>
  <c r="AH39" i="10"/>
  <c r="AK39" i="10"/>
  <c r="AJ39" i="10"/>
  <c r="U39" i="10"/>
  <c r="W39" i="10"/>
  <c r="Z39" i="10"/>
  <c r="J39" i="10"/>
  <c r="L39" i="10"/>
  <c r="O39" i="10"/>
  <c r="BT38" i="10"/>
  <c r="BV38" i="10"/>
  <c r="BY38" i="10"/>
  <c r="BX38" i="10"/>
  <c r="BJ38" i="10"/>
  <c r="BL38" i="10"/>
  <c r="BO38" i="10"/>
  <c r="BN38" i="10"/>
  <c r="AZ38" i="10"/>
  <c r="BB38" i="10"/>
  <c r="BE38" i="10"/>
  <c r="BD38" i="10"/>
  <c r="AP38" i="10"/>
  <c r="AQ38" i="10"/>
  <c r="AR38" i="10"/>
  <c r="AU38" i="10"/>
  <c r="AT38" i="10"/>
  <c r="AF38" i="10"/>
  <c r="AH38" i="10"/>
  <c r="AK38" i="10"/>
  <c r="AJ38" i="10"/>
  <c r="U38" i="10"/>
  <c r="W38" i="10"/>
  <c r="Z38" i="10"/>
  <c r="J38" i="10"/>
  <c r="L38" i="10"/>
  <c r="O38" i="10"/>
  <c r="BT37" i="10"/>
  <c r="BV37" i="10"/>
  <c r="BY37" i="10"/>
  <c r="BX37" i="10"/>
  <c r="BJ37" i="10"/>
  <c r="BL37" i="10"/>
  <c r="BO37" i="10"/>
  <c r="BN37" i="10"/>
  <c r="AZ37" i="10"/>
  <c r="BB37" i="10"/>
  <c r="BE37" i="10"/>
  <c r="BD37" i="10"/>
  <c r="AP37" i="10"/>
  <c r="AR37" i="10"/>
  <c r="AU37" i="10"/>
  <c r="AT37" i="10"/>
  <c r="AF37" i="10"/>
  <c r="AH37" i="10"/>
  <c r="AK37" i="10"/>
  <c r="AJ37" i="10"/>
  <c r="U37" i="10"/>
  <c r="W37" i="10"/>
  <c r="Z37" i="10"/>
  <c r="J37" i="10"/>
  <c r="L37" i="10"/>
  <c r="O37" i="10"/>
  <c r="BT36" i="10"/>
  <c r="BV36" i="10"/>
  <c r="BY36" i="10"/>
  <c r="BX36" i="10"/>
  <c r="BJ36" i="10"/>
  <c r="BL36" i="10"/>
  <c r="BO36" i="10"/>
  <c r="BN36" i="10"/>
  <c r="AZ36" i="10"/>
  <c r="BB36" i="10"/>
  <c r="BE36" i="10"/>
  <c r="BD36" i="10"/>
  <c r="AP36" i="10"/>
  <c r="AR36" i="10"/>
  <c r="AU36" i="10"/>
  <c r="AT36" i="10"/>
  <c r="AF36" i="10"/>
  <c r="AH36" i="10"/>
  <c r="AK36" i="10"/>
  <c r="AJ36" i="10"/>
  <c r="U36" i="10"/>
  <c r="W36" i="10"/>
  <c r="Z36" i="10"/>
  <c r="J36" i="10"/>
  <c r="L36" i="10"/>
  <c r="O36" i="10"/>
  <c r="BT35" i="10"/>
  <c r="BV35" i="10"/>
  <c r="BY35" i="10"/>
  <c r="BX35" i="10"/>
  <c r="BJ35" i="10"/>
  <c r="BL35" i="10"/>
  <c r="BO35" i="10"/>
  <c r="BN35" i="10"/>
  <c r="AZ35" i="10"/>
  <c r="BB35" i="10"/>
  <c r="BE35" i="10"/>
  <c r="BD35" i="10"/>
  <c r="AP35" i="10"/>
  <c r="AR35" i="10"/>
  <c r="AU35" i="10"/>
  <c r="AT35" i="10"/>
  <c r="AF35" i="10"/>
  <c r="AH35" i="10"/>
  <c r="AK35" i="10"/>
  <c r="AJ35" i="10"/>
  <c r="U35" i="10"/>
  <c r="W35" i="10"/>
  <c r="Z35" i="10"/>
  <c r="J35" i="10"/>
  <c r="L35" i="10"/>
  <c r="O35" i="10"/>
  <c r="BT34" i="10"/>
  <c r="BV34" i="10"/>
  <c r="BY34" i="10"/>
  <c r="BX34" i="10"/>
  <c r="BJ34" i="10"/>
  <c r="BL34" i="10"/>
  <c r="BO34" i="10"/>
  <c r="BN34" i="10"/>
  <c r="AZ34" i="10"/>
  <c r="BB34" i="10"/>
  <c r="BE34" i="10"/>
  <c r="BD34" i="10"/>
  <c r="AP34" i="10"/>
  <c r="AR34" i="10"/>
  <c r="AU34" i="10"/>
  <c r="AT34" i="10"/>
  <c r="AF34" i="10"/>
  <c r="AH34" i="10"/>
  <c r="AK34" i="10"/>
  <c r="AJ34" i="10"/>
  <c r="U34" i="10"/>
  <c r="W34" i="10"/>
  <c r="Z34" i="10"/>
  <c r="J34" i="10"/>
  <c r="L34" i="10"/>
  <c r="O34" i="10"/>
  <c r="BT33" i="10"/>
  <c r="BV33" i="10"/>
  <c r="BY33" i="10"/>
  <c r="BX33" i="10"/>
  <c r="BJ33" i="10"/>
  <c r="BL33" i="10"/>
  <c r="BO33" i="10"/>
  <c r="BN33" i="10"/>
  <c r="AZ33" i="10"/>
  <c r="BB33" i="10"/>
  <c r="BE33" i="10"/>
  <c r="BD33" i="10"/>
  <c r="AP33" i="10"/>
  <c r="AR33" i="10"/>
  <c r="AU33" i="10"/>
  <c r="AT33" i="10"/>
  <c r="AF33" i="10"/>
  <c r="AH33" i="10"/>
  <c r="AK33" i="10"/>
  <c r="AJ33" i="10"/>
  <c r="U33" i="10"/>
  <c r="W33" i="10"/>
  <c r="Z33" i="10"/>
  <c r="J33" i="10"/>
  <c r="L33" i="10"/>
  <c r="O33" i="10"/>
  <c r="BT32" i="10"/>
  <c r="BV32" i="10"/>
  <c r="BY32" i="10"/>
  <c r="BX32" i="10"/>
  <c r="BJ32" i="10"/>
  <c r="BL32" i="10"/>
  <c r="BO32" i="10"/>
  <c r="BN32" i="10"/>
  <c r="AZ32" i="10"/>
  <c r="BB32" i="10"/>
  <c r="BE32" i="10"/>
  <c r="BD32" i="10"/>
  <c r="AP32" i="10"/>
  <c r="AR32" i="10"/>
  <c r="AU32" i="10"/>
  <c r="AT32" i="10"/>
  <c r="AF32" i="10"/>
  <c r="AH32" i="10"/>
  <c r="AK32" i="10"/>
  <c r="AJ32" i="10"/>
  <c r="U32" i="10"/>
  <c r="W32" i="10"/>
  <c r="Z32" i="10"/>
  <c r="J32" i="10"/>
  <c r="L32" i="10"/>
  <c r="O32" i="10"/>
  <c r="BT31" i="10"/>
  <c r="BV31" i="10"/>
  <c r="BY31" i="10"/>
  <c r="BX31" i="10"/>
  <c r="BJ31" i="10"/>
  <c r="BL31" i="10"/>
  <c r="BO31" i="10"/>
  <c r="BN31" i="10"/>
  <c r="AZ31" i="10"/>
  <c r="BB31" i="10"/>
  <c r="BE31" i="10"/>
  <c r="BD31" i="10"/>
  <c r="AP31" i="10"/>
  <c r="AR31" i="10"/>
  <c r="AU31" i="10"/>
  <c r="AT31" i="10"/>
  <c r="AF31" i="10"/>
  <c r="AH31" i="10"/>
  <c r="AK31" i="10"/>
  <c r="AJ31" i="10"/>
  <c r="U31" i="10"/>
  <c r="W31" i="10"/>
  <c r="Z31" i="10"/>
  <c r="J31" i="10"/>
  <c r="L31" i="10"/>
  <c r="O31" i="10"/>
  <c r="BT30" i="10"/>
  <c r="BV30" i="10"/>
  <c r="BY30" i="10"/>
  <c r="BX30" i="10"/>
  <c r="BJ30" i="10"/>
  <c r="BL30" i="10"/>
  <c r="BO30" i="10"/>
  <c r="BN30" i="10"/>
  <c r="AZ30" i="10"/>
  <c r="BB30" i="10"/>
  <c r="BE30" i="10"/>
  <c r="BD30" i="10"/>
  <c r="AP30" i="10"/>
  <c r="AR30" i="10"/>
  <c r="AU30" i="10"/>
  <c r="AT30" i="10"/>
  <c r="AF30" i="10"/>
  <c r="AH30" i="10"/>
  <c r="AK30" i="10"/>
  <c r="AJ30" i="10"/>
  <c r="U30" i="10"/>
  <c r="W30" i="10"/>
  <c r="Z30" i="10"/>
  <c r="J30" i="10"/>
  <c r="L30" i="10"/>
  <c r="O30" i="10"/>
  <c r="BT29" i="10"/>
  <c r="BV29" i="10"/>
  <c r="BY29" i="10"/>
  <c r="BX29" i="10"/>
  <c r="BJ29" i="10"/>
  <c r="BL29" i="10"/>
  <c r="BO29" i="10"/>
  <c r="BN29" i="10"/>
  <c r="AZ29" i="10"/>
  <c r="BB29" i="10"/>
  <c r="BE29" i="10"/>
  <c r="BD29" i="10"/>
  <c r="AP29" i="10"/>
  <c r="AR29" i="10"/>
  <c r="AU29" i="10"/>
  <c r="AT29" i="10"/>
  <c r="AF29" i="10"/>
  <c r="AH29" i="10"/>
  <c r="AK29" i="10"/>
  <c r="AJ29" i="10"/>
  <c r="U29" i="10"/>
  <c r="W29" i="10"/>
  <c r="Z29" i="10"/>
  <c r="J29" i="10"/>
  <c r="L29" i="10"/>
  <c r="O29" i="10"/>
  <c r="BT28" i="10"/>
  <c r="BV28" i="10"/>
  <c r="BY28" i="10"/>
  <c r="BX28" i="10"/>
  <c r="BJ28" i="10"/>
  <c r="BL28" i="10"/>
  <c r="BO28" i="10"/>
  <c r="BN28" i="10"/>
  <c r="AZ28" i="10"/>
  <c r="BB28" i="10"/>
  <c r="BE28" i="10"/>
  <c r="BD28" i="10"/>
  <c r="AP28" i="10"/>
  <c r="AR28" i="10"/>
  <c r="AU28" i="10"/>
  <c r="AT28" i="10"/>
  <c r="AF28" i="10"/>
  <c r="AH28" i="10"/>
  <c r="AK28" i="10"/>
  <c r="AJ28" i="10"/>
  <c r="U28" i="10"/>
  <c r="W28" i="10"/>
  <c r="Z28" i="10"/>
  <c r="J28" i="10"/>
  <c r="L28" i="10"/>
  <c r="O28" i="10"/>
  <c r="BT27" i="10"/>
  <c r="BV27" i="10"/>
  <c r="BY27" i="10"/>
  <c r="BX27" i="10"/>
  <c r="BJ27" i="10"/>
  <c r="BL27" i="10"/>
  <c r="BO27" i="10"/>
  <c r="BN27" i="10"/>
  <c r="AZ27" i="10"/>
  <c r="BB27" i="10"/>
  <c r="BE27" i="10"/>
  <c r="BD27" i="10"/>
  <c r="AP27" i="10"/>
  <c r="AR27" i="10"/>
  <c r="AU27" i="10"/>
  <c r="AT27" i="10"/>
  <c r="AF27" i="10"/>
  <c r="AH27" i="10"/>
  <c r="AK27" i="10"/>
  <c r="AJ27" i="10"/>
  <c r="U27" i="10"/>
  <c r="W27" i="10"/>
  <c r="Z27" i="10"/>
  <c r="J27" i="10"/>
  <c r="L27" i="10"/>
  <c r="O27" i="10"/>
  <c r="BT26" i="10"/>
  <c r="BV26" i="10"/>
  <c r="BY26" i="10"/>
  <c r="BX26" i="10"/>
  <c r="BJ26" i="10"/>
  <c r="BL26" i="10"/>
  <c r="BO26" i="10"/>
  <c r="BN26" i="10"/>
  <c r="AZ26" i="10"/>
  <c r="BB26" i="10"/>
  <c r="BE26" i="10"/>
  <c r="BD26" i="10"/>
  <c r="AP26" i="10"/>
  <c r="AR26" i="10"/>
  <c r="AU26" i="10"/>
  <c r="AT26" i="10"/>
  <c r="AF26" i="10"/>
  <c r="AH26" i="10"/>
  <c r="AK26" i="10"/>
  <c r="AJ26" i="10"/>
  <c r="U26" i="10"/>
  <c r="W26" i="10"/>
  <c r="Z26" i="10"/>
  <c r="J26" i="10"/>
  <c r="L26" i="10"/>
  <c r="O26" i="10"/>
  <c r="BT25" i="10"/>
  <c r="BV25" i="10"/>
  <c r="BY25" i="10"/>
  <c r="BX25" i="10"/>
  <c r="BJ25" i="10"/>
  <c r="BL25" i="10"/>
  <c r="BO25" i="10"/>
  <c r="BN25" i="10"/>
  <c r="AZ25" i="10"/>
  <c r="BB25" i="10"/>
  <c r="BE25" i="10"/>
  <c r="BD25" i="10"/>
  <c r="AP25" i="10"/>
  <c r="AR25" i="10"/>
  <c r="AU25" i="10"/>
  <c r="AT25" i="10"/>
  <c r="AF25" i="10"/>
  <c r="AH25" i="10"/>
  <c r="AK25" i="10"/>
  <c r="AJ25" i="10"/>
  <c r="U25" i="10"/>
  <c r="W25" i="10"/>
  <c r="Z25" i="10"/>
  <c r="J25" i="10"/>
  <c r="L25" i="10"/>
  <c r="O25" i="10"/>
  <c r="BT24" i="10"/>
  <c r="BV24" i="10"/>
  <c r="BY24" i="10"/>
  <c r="BX24" i="10"/>
  <c r="BJ24" i="10"/>
  <c r="BL24" i="10"/>
  <c r="BO24" i="10"/>
  <c r="BN24" i="10"/>
  <c r="AZ24" i="10"/>
  <c r="BB24" i="10"/>
  <c r="BE24" i="10"/>
  <c r="BD24" i="10"/>
  <c r="AP24" i="10"/>
  <c r="AR24" i="10"/>
  <c r="AU24" i="10"/>
  <c r="AT24" i="10"/>
  <c r="AF24" i="10"/>
  <c r="AH24" i="10"/>
  <c r="AK24" i="10"/>
  <c r="AJ24" i="10"/>
  <c r="U24" i="10"/>
  <c r="W24" i="10"/>
  <c r="Z24" i="10"/>
  <c r="J24" i="10"/>
  <c r="L24" i="10"/>
  <c r="O24" i="10"/>
  <c r="BT23" i="10"/>
  <c r="BV23" i="10"/>
  <c r="BY23" i="10"/>
  <c r="BX23" i="10"/>
  <c r="BJ23" i="10"/>
  <c r="BL23" i="10"/>
  <c r="BO23" i="10"/>
  <c r="BN23" i="10"/>
  <c r="AZ23" i="10"/>
  <c r="BB23" i="10"/>
  <c r="BE23" i="10"/>
  <c r="BD23" i="10"/>
  <c r="AP23" i="10"/>
  <c r="AR23" i="10"/>
  <c r="AU23" i="10"/>
  <c r="AT23" i="10"/>
  <c r="AF23" i="10"/>
  <c r="AH23" i="10"/>
  <c r="AK23" i="10"/>
  <c r="AJ23" i="10"/>
  <c r="U23" i="10"/>
  <c r="W23" i="10"/>
  <c r="Z23" i="10"/>
  <c r="J23" i="10"/>
  <c r="L23" i="10"/>
  <c r="O23" i="10"/>
  <c r="BT22" i="10"/>
  <c r="BV22" i="10"/>
  <c r="BY22" i="10"/>
  <c r="BX22" i="10"/>
  <c r="BJ22" i="10"/>
  <c r="BL22" i="10"/>
  <c r="BO22" i="10"/>
  <c r="BN22" i="10"/>
  <c r="AZ22" i="10"/>
  <c r="BB22" i="10"/>
  <c r="BE22" i="10"/>
  <c r="BD22" i="10"/>
  <c r="AP22" i="10"/>
  <c r="AR22" i="10"/>
  <c r="AU22" i="10"/>
  <c r="AT22" i="10"/>
  <c r="AF22" i="10"/>
  <c r="AH22" i="10"/>
  <c r="AK22" i="10"/>
  <c r="AJ22" i="10"/>
  <c r="U22" i="10"/>
  <c r="W22" i="10"/>
  <c r="Z22" i="10"/>
  <c r="J22" i="10"/>
  <c r="L22" i="10"/>
  <c r="O22" i="10"/>
  <c r="BT21" i="10"/>
  <c r="BV21" i="10"/>
  <c r="BY21" i="10"/>
  <c r="BX21" i="10"/>
  <c r="BJ21" i="10"/>
  <c r="BL21" i="10"/>
  <c r="BO21" i="10"/>
  <c r="BN21" i="10"/>
  <c r="AZ21" i="10"/>
  <c r="BB21" i="10"/>
  <c r="BE21" i="10"/>
  <c r="BD21" i="10"/>
  <c r="AP21" i="10"/>
  <c r="AR21" i="10"/>
  <c r="AU21" i="10"/>
  <c r="AT21" i="10"/>
  <c r="AF21" i="10"/>
  <c r="AH21" i="10"/>
  <c r="AK21" i="10"/>
  <c r="AJ21" i="10"/>
  <c r="U21" i="10"/>
  <c r="W21" i="10"/>
  <c r="Z21" i="10"/>
  <c r="J21" i="10"/>
  <c r="L21" i="10"/>
  <c r="O21" i="10"/>
  <c r="BT20" i="10"/>
  <c r="BV20" i="10"/>
  <c r="BY20" i="10"/>
  <c r="BX20" i="10"/>
  <c r="BJ20" i="10"/>
  <c r="BL20" i="10"/>
  <c r="BO20" i="10"/>
  <c r="BN20" i="10"/>
  <c r="AZ20" i="10"/>
  <c r="BB20" i="10"/>
  <c r="BE20" i="10"/>
  <c r="BD20" i="10"/>
  <c r="AP20" i="10"/>
  <c r="AR20" i="10"/>
  <c r="AU20" i="10"/>
  <c r="AT20" i="10"/>
  <c r="AF20" i="10"/>
  <c r="AH20" i="10"/>
  <c r="AK20" i="10"/>
  <c r="AJ20" i="10"/>
  <c r="U20" i="10"/>
  <c r="W20" i="10"/>
  <c r="Z20" i="10"/>
  <c r="J20" i="10"/>
  <c r="L20" i="10"/>
  <c r="O20" i="10"/>
  <c r="BT19" i="10"/>
  <c r="BV19" i="10"/>
  <c r="BY19" i="10"/>
  <c r="BX19" i="10"/>
  <c r="BJ19" i="10"/>
  <c r="BL19" i="10"/>
  <c r="BO19" i="10"/>
  <c r="BN19" i="10"/>
  <c r="AZ19" i="10"/>
  <c r="BB19" i="10"/>
  <c r="BE19" i="10"/>
  <c r="BD19" i="10"/>
  <c r="AP19" i="10"/>
  <c r="AR19" i="10"/>
  <c r="AU19" i="10"/>
  <c r="AT19" i="10"/>
  <c r="AF19" i="10"/>
  <c r="AH19" i="10"/>
  <c r="AK19" i="10"/>
  <c r="AJ19" i="10"/>
  <c r="U19" i="10"/>
  <c r="W19" i="10"/>
  <c r="Z19" i="10"/>
  <c r="J19" i="10"/>
  <c r="L19" i="10"/>
  <c r="O19" i="10"/>
  <c r="BT18" i="10"/>
  <c r="BV18" i="10"/>
  <c r="BY18" i="10"/>
  <c r="BX18" i="10"/>
  <c r="BJ18" i="10"/>
  <c r="BL18" i="10"/>
  <c r="BO18" i="10"/>
  <c r="BN18" i="10"/>
  <c r="AZ18" i="10"/>
  <c r="BB18" i="10"/>
  <c r="BE18" i="10"/>
  <c r="BD18" i="10"/>
  <c r="AP18" i="10"/>
  <c r="AR18" i="10"/>
  <c r="AU18" i="10"/>
  <c r="AT18" i="10"/>
  <c r="AF18" i="10"/>
  <c r="AH18" i="10"/>
  <c r="AK18" i="10"/>
  <c r="AJ18" i="10"/>
  <c r="U18" i="10"/>
  <c r="W18" i="10"/>
  <c r="Z18" i="10"/>
  <c r="J18" i="10"/>
  <c r="L18" i="10"/>
  <c r="O18" i="10"/>
  <c r="BT17" i="10"/>
  <c r="BV17" i="10"/>
  <c r="BY17" i="10"/>
  <c r="BX17" i="10"/>
  <c r="BJ17" i="10"/>
  <c r="BL17" i="10"/>
  <c r="BO17" i="10"/>
  <c r="BN17" i="10"/>
  <c r="AZ17" i="10"/>
  <c r="BB17" i="10"/>
  <c r="BE17" i="10"/>
  <c r="BD17" i="10"/>
  <c r="AP17" i="10"/>
  <c r="AR17" i="10"/>
  <c r="AU17" i="10"/>
  <c r="AT17" i="10"/>
  <c r="AF17" i="10"/>
  <c r="AH17" i="10"/>
  <c r="AK17" i="10"/>
  <c r="AJ17" i="10"/>
  <c r="U17" i="10"/>
  <c r="W17" i="10"/>
  <c r="Z17" i="10"/>
  <c r="J17" i="10"/>
  <c r="L17" i="10"/>
  <c r="O17" i="10"/>
  <c r="BT16" i="10"/>
  <c r="BV16" i="10"/>
  <c r="BY16" i="10"/>
  <c r="BX16" i="10"/>
  <c r="BJ16" i="10"/>
  <c r="BL16" i="10"/>
  <c r="BO16" i="10"/>
  <c r="BN16" i="10"/>
  <c r="AZ16" i="10"/>
  <c r="BB16" i="10"/>
  <c r="BE16" i="10"/>
  <c r="BD16" i="10"/>
  <c r="AP16" i="10"/>
  <c r="AR16" i="10"/>
  <c r="AU16" i="10"/>
  <c r="AT16" i="10"/>
  <c r="AF16" i="10"/>
  <c r="AH16" i="10"/>
  <c r="AK16" i="10"/>
  <c r="AJ16" i="10"/>
  <c r="U16" i="10"/>
  <c r="W16" i="10"/>
  <c r="Z16" i="10"/>
  <c r="J16" i="10"/>
  <c r="L16" i="10"/>
  <c r="O16" i="10"/>
  <c r="BT15" i="10"/>
  <c r="BV15" i="10"/>
  <c r="BY15" i="10"/>
  <c r="BX15" i="10"/>
  <c r="BJ15" i="10"/>
  <c r="BL15" i="10"/>
  <c r="BO15" i="10"/>
  <c r="BN15" i="10"/>
  <c r="AZ15" i="10"/>
  <c r="BB15" i="10"/>
  <c r="BE15" i="10"/>
  <c r="BD15" i="10"/>
  <c r="AP15" i="10"/>
  <c r="AR15" i="10"/>
  <c r="AU15" i="10"/>
  <c r="AT15" i="10"/>
  <c r="AF15" i="10"/>
  <c r="AH15" i="10"/>
  <c r="AK15" i="10"/>
  <c r="AJ15" i="10"/>
  <c r="U15" i="10"/>
  <c r="W15" i="10"/>
  <c r="Z15" i="10"/>
  <c r="J15" i="10"/>
  <c r="L15" i="10"/>
  <c r="O15" i="10"/>
  <c r="BT14" i="10"/>
  <c r="BV14" i="10"/>
  <c r="BY14" i="10"/>
  <c r="BX14" i="10"/>
  <c r="BJ14" i="10"/>
  <c r="BL14" i="10"/>
  <c r="BO14" i="10"/>
  <c r="BN14" i="10"/>
  <c r="AZ14" i="10"/>
  <c r="BB14" i="10"/>
  <c r="BE14" i="10"/>
  <c r="BD14" i="10"/>
  <c r="AP14" i="10"/>
  <c r="AR14" i="10"/>
  <c r="AU14" i="10"/>
  <c r="AT14" i="10"/>
  <c r="AF14" i="10"/>
  <c r="AH14" i="10"/>
  <c r="AK14" i="10"/>
  <c r="AJ14" i="10"/>
  <c r="U14" i="10"/>
  <c r="W14" i="10"/>
  <c r="Z14" i="10"/>
  <c r="J14" i="10"/>
  <c r="L14" i="10"/>
  <c r="O14" i="10"/>
  <c r="BT13" i="10"/>
  <c r="BV13" i="10"/>
  <c r="BY13" i="10"/>
  <c r="BX13" i="10"/>
  <c r="BJ13" i="10"/>
  <c r="BL13" i="10"/>
  <c r="BO13" i="10"/>
  <c r="BN13" i="10"/>
  <c r="AZ13" i="10"/>
  <c r="BB13" i="10"/>
  <c r="BE13" i="10"/>
  <c r="BD13" i="10"/>
  <c r="AP13" i="10"/>
  <c r="AR13" i="10"/>
  <c r="AU13" i="10"/>
  <c r="AT13" i="10"/>
  <c r="AF13" i="10"/>
  <c r="AH13" i="10"/>
  <c r="AK13" i="10"/>
  <c r="AJ13" i="10"/>
  <c r="U13" i="10"/>
  <c r="W13" i="10"/>
  <c r="Z13" i="10"/>
  <c r="J13" i="10"/>
  <c r="L13" i="10"/>
  <c r="O13" i="10"/>
  <c r="BT12" i="10"/>
  <c r="BV12" i="10"/>
  <c r="BY12" i="10"/>
  <c r="BX12" i="10"/>
  <c r="BJ12" i="10"/>
  <c r="BL12" i="10"/>
  <c r="BO12" i="10"/>
  <c r="BN12" i="10"/>
  <c r="AZ12" i="10"/>
  <c r="BB12" i="10"/>
  <c r="BE12" i="10"/>
  <c r="BD12" i="10"/>
  <c r="AP12" i="10"/>
  <c r="AR12" i="10"/>
  <c r="AU12" i="10"/>
  <c r="AT12" i="10"/>
  <c r="AF12" i="10"/>
  <c r="AH12" i="10"/>
  <c r="AK12" i="10"/>
  <c r="AJ12" i="10"/>
  <c r="U12" i="10"/>
  <c r="W12" i="10"/>
  <c r="Z12" i="10"/>
  <c r="J12" i="10"/>
  <c r="L12" i="10"/>
  <c r="O12" i="10"/>
  <c r="BT11" i="10"/>
  <c r="BV11" i="10"/>
  <c r="BY11" i="10"/>
  <c r="BX11" i="10"/>
  <c r="BJ11" i="10"/>
  <c r="BL11" i="10"/>
  <c r="BO11" i="10"/>
  <c r="BN11" i="10"/>
  <c r="AZ11" i="10"/>
  <c r="BB11" i="10"/>
  <c r="BE11" i="10"/>
  <c r="BD11" i="10"/>
  <c r="AP11" i="10"/>
  <c r="AR11" i="10"/>
  <c r="AU11" i="10"/>
  <c r="AT11" i="10"/>
  <c r="AF11" i="10"/>
  <c r="AH11" i="10"/>
  <c r="AK11" i="10"/>
  <c r="AJ11" i="10"/>
  <c r="U11" i="10"/>
  <c r="W11" i="10"/>
  <c r="Z11" i="10"/>
  <c r="J11" i="10"/>
  <c r="L11" i="10"/>
  <c r="O11" i="10"/>
  <c r="BT10" i="10"/>
  <c r="BV10" i="10"/>
  <c r="BY10" i="10"/>
  <c r="BX10" i="10"/>
  <c r="BJ10" i="10"/>
  <c r="BL10" i="10"/>
  <c r="BO10" i="10"/>
  <c r="BN10" i="10"/>
  <c r="AZ10" i="10"/>
  <c r="BB10" i="10"/>
  <c r="BE10" i="10"/>
  <c r="BD10" i="10"/>
  <c r="AP10" i="10"/>
  <c r="AR10" i="10"/>
  <c r="AU10" i="10"/>
  <c r="AT10" i="10"/>
  <c r="AF10" i="10"/>
  <c r="AH10" i="10"/>
  <c r="AK10" i="10"/>
  <c r="AJ10" i="10"/>
  <c r="U10" i="10"/>
  <c r="W10" i="10"/>
  <c r="Z10" i="10"/>
  <c r="J10" i="10"/>
  <c r="L10" i="10"/>
  <c r="O10" i="10"/>
  <c r="BT9" i="10"/>
  <c r="BV9" i="10"/>
  <c r="BY9" i="10"/>
  <c r="BX9" i="10"/>
  <c r="BJ9" i="10"/>
  <c r="BL9" i="10"/>
  <c r="BO9" i="10"/>
  <c r="BN9" i="10"/>
  <c r="AZ9" i="10"/>
  <c r="BB9" i="10"/>
  <c r="BE9" i="10"/>
  <c r="BD9" i="10"/>
  <c r="AP9" i="10"/>
  <c r="AR9" i="10"/>
  <c r="AU9" i="10"/>
  <c r="AT9" i="10"/>
  <c r="AF9" i="10"/>
  <c r="AH9" i="10"/>
  <c r="AK9" i="10"/>
  <c r="AJ9" i="10"/>
  <c r="U9" i="10"/>
  <c r="W9" i="10"/>
  <c r="Z9" i="10"/>
  <c r="J9" i="10"/>
  <c r="L9" i="10"/>
  <c r="O9" i="10"/>
  <c r="BT8" i="10"/>
  <c r="BV8" i="10"/>
  <c r="BY8" i="10"/>
  <c r="BX8" i="10"/>
  <c r="BJ8" i="10"/>
  <c r="BL8" i="10"/>
  <c r="BO8" i="10"/>
  <c r="BN8" i="10"/>
  <c r="AZ8" i="10"/>
  <c r="BB8" i="10"/>
  <c r="BE8" i="10"/>
  <c r="BD8" i="10"/>
  <c r="AP8" i="10"/>
  <c r="AR8" i="10"/>
  <c r="AU8" i="10"/>
  <c r="AT8" i="10"/>
  <c r="AF8" i="10"/>
  <c r="AH8" i="10"/>
  <c r="AK8" i="10"/>
  <c r="AJ8" i="10"/>
  <c r="U8" i="10"/>
  <c r="W8" i="10"/>
  <c r="Z8" i="10"/>
  <c r="J8" i="10"/>
  <c r="L8" i="10"/>
  <c r="BT7" i="10"/>
  <c r="BV7" i="10"/>
  <c r="BY7" i="10"/>
  <c r="BX7" i="10"/>
  <c r="BJ7" i="10"/>
  <c r="BL7" i="10"/>
  <c r="BO7" i="10"/>
  <c r="BN7" i="10"/>
  <c r="AZ7" i="10"/>
  <c r="BB7" i="10"/>
  <c r="BE7" i="10"/>
  <c r="BD7" i="10"/>
  <c r="AP7" i="10"/>
  <c r="AR7" i="10"/>
  <c r="AU7" i="10"/>
  <c r="AT7" i="10"/>
  <c r="AF7" i="10"/>
  <c r="AH7" i="10"/>
  <c r="AK7" i="10"/>
  <c r="AJ7" i="10"/>
  <c r="U7" i="10"/>
  <c r="W7" i="10"/>
  <c r="Z7" i="10"/>
  <c r="J7" i="10"/>
  <c r="L7" i="10"/>
  <c r="O7" i="10"/>
  <c r="BT6" i="10"/>
  <c r="BV6" i="10"/>
  <c r="BY6" i="10"/>
  <c r="BX6" i="10"/>
  <c r="BJ6" i="10"/>
  <c r="BL6" i="10"/>
  <c r="BO6" i="10"/>
  <c r="BN6" i="10"/>
  <c r="AZ6" i="10"/>
  <c r="BB6" i="10"/>
  <c r="BE6" i="10"/>
  <c r="BD6" i="10"/>
  <c r="AP6" i="10"/>
  <c r="AR6" i="10"/>
  <c r="AU6" i="10"/>
  <c r="AT6" i="10"/>
  <c r="AF6" i="10"/>
  <c r="AH6" i="10"/>
  <c r="AK6" i="10"/>
  <c r="AJ6" i="10"/>
  <c r="U6" i="10"/>
  <c r="W6" i="10"/>
  <c r="Z6" i="10"/>
  <c r="J6" i="10"/>
  <c r="L6" i="10"/>
  <c r="O6" i="10"/>
  <c r="BT5" i="10"/>
  <c r="BV5" i="10"/>
  <c r="BY5" i="10"/>
  <c r="BX5" i="10"/>
  <c r="BJ5" i="10"/>
  <c r="BL5" i="10"/>
  <c r="BO5" i="10"/>
  <c r="BN5" i="10"/>
  <c r="AZ5" i="10"/>
  <c r="BB5" i="10"/>
  <c r="BE5" i="10"/>
  <c r="BD5" i="10"/>
  <c r="AP5" i="10"/>
  <c r="AR5" i="10"/>
  <c r="AU5" i="10"/>
  <c r="AT5" i="10"/>
  <c r="AF5" i="10"/>
  <c r="AH5" i="10"/>
  <c r="AK5" i="10"/>
  <c r="AJ5" i="10"/>
  <c r="U5" i="10"/>
  <c r="W5" i="10"/>
  <c r="Z5" i="10"/>
  <c r="J5" i="10"/>
  <c r="L5" i="10"/>
  <c r="O5" i="10"/>
  <c r="BT4" i="10"/>
  <c r="BV4" i="10"/>
  <c r="BY4" i="10"/>
  <c r="BX4" i="10"/>
  <c r="BJ4" i="10"/>
  <c r="BL4" i="10"/>
  <c r="BO4" i="10"/>
  <c r="BN4" i="10"/>
  <c r="AZ4" i="10"/>
  <c r="BB4" i="10"/>
  <c r="BE4" i="10"/>
  <c r="BD4" i="10"/>
  <c r="AP4" i="10"/>
  <c r="AR4" i="10"/>
  <c r="AU4" i="10"/>
  <c r="AT4" i="10"/>
  <c r="AF4" i="10"/>
  <c r="AH4" i="10"/>
  <c r="AK4" i="10"/>
  <c r="AJ4" i="10"/>
  <c r="U4" i="10"/>
  <c r="W4" i="10"/>
  <c r="Z4" i="10"/>
  <c r="J4" i="10"/>
  <c r="L4" i="10"/>
  <c r="O4" i="10"/>
  <c r="BT3" i="10"/>
  <c r="BV3" i="10"/>
  <c r="BY3" i="10"/>
  <c r="BX3" i="10"/>
  <c r="BJ3" i="10"/>
  <c r="BL3" i="10"/>
  <c r="BO3" i="10"/>
  <c r="BN3" i="10"/>
  <c r="AZ3" i="10"/>
  <c r="BB3" i="10"/>
  <c r="BE3" i="10"/>
  <c r="BD3" i="10"/>
  <c r="AP3" i="10"/>
  <c r="AR3" i="10"/>
  <c r="AU3" i="10"/>
  <c r="AT3" i="10"/>
  <c r="AF3" i="10"/>
  <c r="AH3" i="10"/>
  <c r="AK3" i="10"/>
  <c r="AJ3" i="10"/>
  <c r="U3" i="10"/>
  <c r="W3" i="10"/>
  <c r="Z3" i="10"/>
  <c r="J3" i="10"/>
  <c r="L3" i="10"/>
  <c r="O3" i="10"/>
  <c r="BT2" i="10"/>
  <c r="BV2" i="10"/>
  <c r="BY2" i="10"/>
  <c r="BX2" i="10"/>
  <c r="BJ2" i="10"/>
  <c r="BL2" i="10"/>
  <c r="BO2" i="10"/>
  <c r="BN2" i="10"/>
  <c r="AZ2" i="10"/>
  <c r="BB2" i="10"/>
  <c r="BE2" i="10"/>
  <c r="BD2" i="10"/>
  <c r="AP2" i="10"/>
  <c r="AR2" i="10"/>
  <c r="AU2" i="10"/>
  <c r="AT2" i="10"/>
  <c r="AF2" i="10"/>
  <c r="AH2" i="10"/>
  <c r="AK2" i="10"/>
  <c r="AJ2" i="10"/>
  <c r="U2" i="10"/>
  <c r="W2" i="10"/>
  <c r="Z2" i="10"/>
  <c r="J2" i="10"/>
  <c r="L2" i="10"/>
  <c r="O2" i="10"/>
  <c r="BT81" i="9"/>
  <c r="BV81" i="9"/>
  <c r="BY81" i="9"/>
  <c r="BX81" i="9"/>
  <c r="BJ81" i="9"/>
  <c r="BL81" i="9"/>
  <c r="BO81" i="9"/>
  <c r="BN81" i="9"/>
  <c r="AZ81" i="9"/>
  <c r="BB81" i="9"/>
  <c r="BE81" i="9"/>
  <c r="BD81" i="9"/>
  <c r="AP81" i="9"/>
  <c r="AR81" i="9"/>
  <c r="AU81" i="9"/>
  <c r="AT81" i="9"/>
  <c r="AF81" i="9"/>
  <c r="AH81" i="9"/>
  <c r="AK81" i="9"/>
  <c r="AJ81" i="9"/>
  <c r="U81" i="9"/>
  <c r="W81" i="9"/>
  <c r="Z81" i="9"/>
  <c r="J81" i="9"/>
  <c r="L81" i="9"/>
  <c r="O81" i="9"/>
  <c r="BT80" i="9"/>
  <c r="BV80" i="9"/>
  <c r="BY80" i="9"/>
  <c r="BX80" i="9"/>
  <c r="BJ80" i="9"/>
  <c r="BL80" i="9"/>
  <c r="BO80" i="9"/>
  <c r="BN80" i="9"/>
  <c r="AZ80" i="9"/>
  <c r="BB80" i="9"/>
  <c r="BE80" i="9"/>
  <c r="BD80" i="9"/>
  <c r="AP80" i="9"/>
  <c r="AR80" i="9"/>
  <c r="AU80" i="9"/>
  <c r="AT80" i="9"/>
  <c r="AF80" i="9"/>
  <c r="AH80" i="9"/>
  <c r="AK80" i="9"/>
  <c r="AJ80" i="9"/>
  <c r="U80" i="9"/>
  <c r="W80" i="9"/>
  <c r="Z80" i="9"/>
  <c r="J80" i="9"/>
  <c r="L80" i="9"/>
  <c r="O80" i="9"/>
  <c r="BT79" i="9"/>
  <c r="BV79" i="9"/>
  <c r="BY79" i="9"/>
  <c r="BX79" i="9"/>
  <c r="BJ79" i="9"/>
  <c r="BL79" i="9"/>
  <c r="BO79" i="9"/>
  <c r="AZ79" i="9"/>
  <c r="BB79" i="9"/>
  <c r="BE79" i="9"/>
  <c r="BD79" i="9"/>
  <c r="AP79" i="9"/>
  <c r="AR79" i="9"/>
  <c r="AU79" i="9"/>
  <c r="AT79" i="9"/>
  <c r="AF79" i="9"/>
  <c r="AH79" i="9"/>
  <c r="AK79" i="9"/>
  <c r="AJ79" i="9"/>
  <c r="U79" i="9"/>
  <c r="W79" i="9"/>
  <c r="Z79" i="9"/>
  <c r="J79" i="9"/>
  <c r="L79" i="9"/>
  <c r="O79" i="9"/>
  <c r="BT78" i="9"/>
  <c r="BV78" i="9"/>
  <c r="BY78" i="9"/>
  <c r="BX78" i="9"/>
  <c r="BJ78" i="9"/>
  <c r="BL78" i="9"/>
  <c r="BO78" i="9"/>
  <c r="BN78" i="9"/>
  <c r="AZ78" i="9"/>
  <c r="BB78" i="9"/>
  <c r="BE78" i="9"/>
  <c r="BD78" i="9"/>
  <c r="AP78" i="9"/>
  <c r="AR78" i="9"/>
  <c r="AU78" i="9"/>
  <c r="AT78" i="9"/>
  <c r="AF78" i="9"/>
  <c r="AH78" i="9"/>
  <c r="AK78" i="9"/>
  <c r="AJ78" i="9"/>
  <c r="U78" i="9"/>
  <c r="W78" i="9"/>
  <c r="Z78" i="9"/>
  <c r="J78" i="9"/>
  <c r="L78" i="9"/>
  <c r="O78" i="9"/>
  <c r="BT77" i="9"/>
  <c r="BV77" i="9"/>
  <c r="BY77" i="9"/>
  <c r="BX77" i="9"/>
  <c r="BJ77" i="9"/>
  <c r="BL77" i="9"/>
  <c r="BO77" i="9"/>
  <c r="BN77" i="9"/>
  <c r="AZ77" i="9"/>
  <c r="BB77" i="9"/>
  <c r="BE77" i="9"/>
  <c r="BD77" i="9"/>
  <c r="AP77" i="9"/>
  <c r="AR77" i="9"/>
  <c r="AU77" i="9"/>
  <c r="AT77" i="9"/>
  <c r="AF77" i="9"/>
  <c r="AH77" i="9"/>
  <c r="AK77" i="9"/>
  <c r="AJ77" i="9"/>
  <c r="U77" i="9"/>
  <c r="W77" i="9"/>
  <c r="Z77" i="9"/>
  <c r="J77" i="9"/>
  <c r="L77" i="9"/>
  <c r="O77" i="9"/>
  <c r="BT76" i="9"/>
  <c r="BV76" i="9"/>
  <c r="BY76" i="9"/>
  <c r="BX76" i="9"/>
  <c r="BJ76" i="9"/>
  <c r="BL76" i="9"/>
  <c r="BO76" i="9"/>
  <c r="BN76" i="9"/>
  <c r="AZ76" i="9"/>
  <c r="BB76" i="9"/>
  <c r="BE76" i="9"/>
  <c r="BD76" i="9"/>
  <c r="AP76" i="9"/>
  <c r="AR76" i="9"/>
  <c r="AU76" i="9"/>
  <c r="AT76" i="9"/>
  <c r="AF76" i="9"/>
  <c r="AH76" i="9"/>
  <c r="AK76" i="9"/>
  <c r="AJ76" i="9"/>
  <c r="U76" i="9"/>
  <c r="W76" i="9"/>
  <c r="Z76" i="9"/>
  <c r="J76" i="9"/>
  <c r="L76" i="9"/>
  <c r="O76" i="9"/>
  <c r="BT75" i="9"/>
  <c r="BV75" i="9"/>
  <c r="BY75" i="9"/>
  <c r="BX75" i="9"/>
  <c r="BJ75" i="9"/>
  <c r="BL75" i="9"/>
  <c r="BO75" i="9"/>
  <c r="BN75" i="9"/>
  <c r="AZ75" i="9"/>
  <c r="BB75" i="9"/>
  <c r="BE75" i="9"/>
  <c r="BD75" i="9"/>
  <c r="AP75" i="9"/>
  <c r="AR75" i="9"/>
  <c r="AU75" i="9"/>
  <c r="AT75" i="9"/>
  <c r="AF75" i="9"/>
  <c r="AH75" i="9"/>
  <c r="AK75" i="9"/>
  <c r="AJ75" i="9"/>
  <c r="U75" i="9"/>
  <c r="W75" i="9"/>
  <c r="Z75" i="9"/>
  <c r="J75" i="9"/>
  <c r="L75" i="9"/>
  <c r="O75" i="9"/>
  <c r="BT74" i="9"/>
  <c r="BV74" i="9"/>
  <c r="BY74" i="9"/>
  <c r="BX74" i="9"/>
  <c r="BJ74" i="9"/>
  <c r="BL74" i="9"/>
  <c r="BO74" i="9"/>
  <c r="BN74" i="9"/>
  <c r="AZ74" i="9"/>
  <c r="BB74" i="9"/>
  <c r="BE74" i="9"/>
  <c r="BD74" i="9"/>
  <c r="AP74" i="9"/>
  <c r="AR74" i="9"/>
  <c r="AU74" i="9"/>
  <c r="AT74" i="9"/>
  <c r="AF74" i="9"/>
  <c r="AH74" i="9"/>
  <c r="AK74" i="9"/>
  <c r="AJ74" i="9"/>
  <c r="U74" i="9"/>
  <c r="W74" i="9"/>
  <c r="Z74" i="9"/>
  <c r="J74" i="9"/>
  <c r="L74" i="9"/>
  <c r="O74" i="9"/>
  <c r="BT73" i="9"/>
  <c r="BV73" i="9"/>
  <c r="BY73" i="9"/>
  <c r="BX73" i="9"/>
  <c r="BJ73" i="9"/>
  <c r="BL73" i="9"/>
  <c r="BO73" i="9"/>
  <c r="BN73" i="9"/>
  <c r="AZ73" i="9"/>
  <c r="BB73" i="9"/>
  <c r="BE73" i="9"/>
  <c r="BD73" i="9"/>
  <c r="AP73" i="9"/>
  <c r="AR73" i="9"/>
  <c r="AU73" i="9"/>
  <c r="AT73" i="9"/>
  <c r="AF73" i="9"/>
  <c r="AH73" i="9"/>
  <c r="AK73" i="9"/>
  <c r="AJ73" i="9"/>
  <c r="U73" i="9"/>
  <c r="W73" i="9"/>
  <c r="Z73" i="9"/>
  <c r="J73" i="9"/>
  <c r="L73" i="9"/>
  <c r="O73" i="9"/>
  <c r="BT72" i="9"/>
  <c r="BV72" i="9"/>
  <c r="BY72" i="9"/>
  <c r="BX72" i="9"/>
  <c r="BJ72" i="9"/>
  <c r="BL72" i="9"/>
  <c r="BO72" i="9"/>
  <c r="BN72" i="9"/>
  <c r="AZ72" i="9"/>
  <c r="BB72" i="9"/>
  <c r="BE72" i="9"/>
  <c r="BD72" i="9"/>
  <c r="AP72" i="9"/>
  <c r="AR72" i="9"/>
  <c r="AU72" i="9"/>
  <c r="AT72" i="9"/>
  <c r="AF72" i="9"/>
  <c r="AH72" i="9"/>
  <c r="AK72" i="9"/>
  <c r="AJ72" i="9"/>
  <c r="U72" i="9"/>
  <c r="W72" i="9"/>
  <c r="Z72" i="9"/>
  <c r="J72" i="9"/>
  <c r="L72" i="9"/>
  <c r="O72" i="9"/>
  <c r="BT71" i="9"/>
  <c r="BV71" i="9"/>
  <c r="BY71" i="9"/>
  <c r="BX71" i="9"/>
  <c r="BJ71" i="9"/>
  <c r="BL71" i="9"/>
  <c r="BO71" i="9"/>
  <c r="BN71" i="9"/>
  <c r="AZ71" i="9"/>
  <c r="BB71" i="9"/>
  <c r="BE71" i="9"/>
  <c r="BD71" i="9"/>
  <c r="AP71" i="9"/>
  <c r="AR71" i="9"/>
  <c r="AU71" i="9"/>
  <c r="AT71" i="9"/>
  <c r="AF71" i="9"/>
  <c r="AH71" i="9"/>
  <c r="AK71" i="9"/>
  <c r="AJ71" i="9"/>
  <c r="U71" i="9"/>
  <c r="W71" i="9"/>
  <c r="Z71" i="9"/>
  <c r="J71" i="9"/>
  <c r="L71" i="9"/>
  <c r="O71" i="9"/>
  <c r="BT70" i="9"/>
  <c r="BV70" i="9"/>
  <c r="BY70" i="9"/>
  <c r="BX70" i="9"/>
  <c r="BJ70" i="9"/>
  <c r="BL70" i="9"/>
  <c r="BO70" i="9"/>
  <c r="BN70" i="9"/>
  <c r="AZ70" i="9"/>
  <c r="BB70" i="9"/>
  <c r="BE70" i="9"/>
  <c r="BD70" i="9"/>
  <c r="AP70" i="9"/>
  <c r="AR70" i="9"/>
  <c r="AU70" i="9"/>
  <c r="AT70" i="9"/>
  <c r="AF70" i="9"/>
  <c r="AH70" i="9"/>
  <c r="AK70" i="9"/>
  <c r="AJ70" i="9"/>
  <c r="U70" i="9"/>
  <c r="W70" i="9"/>
  <c r="Z70" i="9"/>
  <c r="J70" i="9"/>
  <c r="L70" i="9"/>
  <c r="O70" i="9"/>
  <c r="BT69" i="9"/>
  <c r="BV69" i="9"/>
  <c r="BY69" i="9"/>
  <c r="BX69" i="9"/>
  <c r="BJ69" i="9"/>
  <c r="BL69" i="9"/>
  <c r="BO69" i="9"/>
  <c r="BN69" i="9"/>
  <c r="AZ69" i="9"/>
  <c r="BB69" i="9"/>
  <c r="BE69" i="9"/>
  <c r="BD69" i="9"/>
  <c r="AP69" i="9"/>
  <c r="AR69" i="9"/>
  <c r="AU69" i="9"/>
  <c r="AT69" i="9"/>
  <c r="AF69" i="9"/>
  <c r="AH69" i="9"/>
  <c r="AK69" i="9"/>
  <c r="AJ69" i="9"/>
  <c r="U69" i="9"/>
  <c r="W69" i="9"/>
  <c r="Z69" i="9"/>
  <c r="J69" i="9"/>
  <c r="L69" i="9"/>
  <c r="O69" i="9"/>
  <c r="BT68" i="9"/>
  <c r="BV68" i="9"/>
  <c r="BY68" i="9"/>
  <c r="BX68" i="9"/>
  <c r="BJ68" i="9"/>
  <c r="BL68" i="9"/>
  <c r="BO68" i="9"/>
  <c r="BN68" i="9"/>
  <c r="AZ68" i="9"/>
  <c r="BB68" i="9"/>
  <c r="BE68" i="9"/>
  <c r="BD68" i="9"/>
  <c r="AP68" i="9"/>
  <c r="AR68" i="9"/>
  <c r="AU68" i="9"/>
  <c r="AT68" i="9"/>
  <c r="AF68" i="9"/>
  <c r="AH68" i="9"/>
  <c r="AK68" i="9"/>
  <c r="AJ68" i="9"/>
  <c r="U68" i="9"/>
  <c r="W68" i="9"/>
  <c r="Z68" i="9"/>
  <c r="J68" i="9"/>
  <c r="L68" i="9"/>
  <c r="O68" i="9"/>
  <c r="BT67" i="9"/>
  <c r="BV67" i="9"/>
  <c r="BY67" i="9"/>
  <c r="BX67" i="9"/>
  <c r="BJ67" i="9"/>
  <c r="BL67" i="9"/>
  <c r="BO67" i="9"/>
  <c r="BN67" i="9"/>
  <c r="AZ67" i="9"/>
  <c r="BB67" i="9"/>
  <c r="BE67" i="9"/>
  <c r="BD67" i="9"/>
  <c r="AP67" i="9"/>
  <c r="AR67" i="9"/>
  <c r="AU67" i="9"/>
  <c r="AT67" i="9"/>
  <c r="AF67" i="9"/>
  <c r="AH67" i="9"/>
  <c r="AK67" i="9"/>
  <c r="AJ67" i="9"/>
  <c r="U67" i="9"/>
  <c r="W67" i="9"/>
  <c r="Z67" i="9"/>
  <c r="J67" i="9"/>
  <c r="L67" i="9"/>
  <c r="O67" i="9"/>
  <c r="BT66" i="9"/>
  <c r="BV66" i="9"/>
  <c r="BY66" i="9"/>
  <c r="BX66" i="9"/>
  <c r="BJ66" i="9"/>
  <c r="BL66" i="9"/>
  <c r="BO66" i="9"/>
  <c r="BN66" i="9"/>
  <c r="AZ66" i="9"/>
  <c r="BB66" i="9"/>
  <c r="BE66" i="9"/>
  <c r="BD66" i="9"/>
  <c r="AP66" i="9"/>
  <c r="AR66" i="9"/>
  <c r="AU66" i="9"/>
  <c r="AT66" i="9"/>
  <c r="AF66" i="9"/>
  <c r="AH66" i="9"/>
  <c r="AK66" i="9"/>
  <c r="AJ66" i="9"/>
  <c r="U66" i="9"/>
  <c r="W66" i="9"/>
  <c r="Z66" i="9"/>
  <c r="J66" i="9"/>
  <c r="L66" i="9"/>
  <c r="O66" i="9"/>
  <c r="BT65" i="9"/>
  <c r="BV65" i="9"/>
  <c r="BY65" i="9"/>
  <c r="BX65" i="9"/>
  <c r="BJ65" i="9"/>
  <c r="BL65" i="9"/>
  <c r="BO65" i="9"/>
  <c r="BN65" i="9"/>
  <c r="AZ65" i="9"/>
  <c r="BB65" i="9"/>
  <c r="BE65" i="9"/>
  <c r="BD65" i="9"/>
  <c r="AP65" i="9"/>
  <c r="AR65" i="9"/>
  <c r="AU65" i="9"/>
  <c r="AT65" i="9"/>
  <c r="AF65" i="9"/>
  <c r="AH65" i="9"/>
  <c r="AK65" i="9"/>
  <c r="AJ65" i="9"/>
  <c r="U65" i="9"/>
  <c r="W65" i="9"/>
  <c r="Z65" i="9"/>
  <c r="J65" i="9"/>
  <c r="L65" i="9"/>
  <c r="O65" i="9"/>
  <c r="BT64" i="9"/>
  <c r="BV64" i="9"/>
  <c r="BY64" i="9"/>
  <c r="BX64" i="9"/>
  <c r="BJ64" i="9"/>
  <c r="BL64" i="9"/>
  <c r="BO64" i="9"/>
  <c r="BN64" i="9"/>
  <c r="AZ64" i="9"/>
  <c r="BB64" i="9"/>
  <c r="BE64" i="9"/>
  <c r="BD64" i="9"/>
  <c r="AP64" i="9"/>
  <c r="AR64" i="9"/>
  <c r="AU64" i="9"/>
  <c r="AT64" i="9"/>
  <c r="AF64" i="9"/>
  <c r="AH64" i="9"/>
  <c r="AK64" i="9"/>
  <c r="AJ64" i="9"/>
  <c r="U64" i="9"/>
  <c r="W64" i="9"/>
  <c r="Z64" i="9"/>
  <c r="J64" i="9"/>
  <c r="L64" i="9"/>
  <c r="O64" i="9"/>
  <c r="BT63" i="9"/>
  <c r="BV63" i="9"/>
  <c r="BY63" i="9"/>
  <c r="BX63" i="9"/>
  <c r="BJ63" i="9"/>
  <c r="BL63" i="9"/>
  <c r="BO63" i="9"/>
  <c r="BN63" i="9"/>
  <c r="AZ63" i="9"/>
  <c r="BB63" i="9"/>
  <c r="BE63" i="9"/>
  <c r="BD63" i="9"/>
  <c r="AP63" i="9"/>
  <c r="AR63" i="9"/>
  <c r="AU63" i="9"/>
  <c r="AT63" i="9"/>
  <c r="AF63" i="9"/>
  <c r="AH63" i="9"/>
  <c r="AK63" i="9"/>
  <c r="AJ63" i="9"/>
  <c r="U63" i="9"/>
  <c r="W63" i="9"/>
  <c r="Z63" i="9"/>
  <c r="J63" i="9"/>
  <c r="L63" i="9"/>
  <c r="O63" i="9"/>
  <c r="BT62" i="9"/>
  <c r="BV62" i="9"/>
  <c r="BY62" i="9"/>
  <c r="BX62" i="9"/>
  <c r="BJ62" i="9"/>
  <c r="BL62" i="9"/>
  <c r="BO62" i="9"/>
  <c r="BN62" i="9"/>
  <c r="AZ62" i="9"/>
  <c r="BB62" i="9"/>
  <c r="BE62" i="9"/>
  <c r="BD62" i="9"/>
  <c r="AP62" i="9"/>
  <c r="AR62" i="9"/>
  <c r="AU62" i="9"/>
  <c r="AT62" i="9"/>
  <c r="AF62" i="9"/>
  <c r="AH62" i="9"/>
  <c r="AK62" i="9"/>
  <c r="AJ62" i="9"/>
  <c r="U62" i="9"/>
  <c r="W62" i="9"/>
  <c r="Z62" i="9"/>
  <c r="J62" i="9"/>
  <c r="L62" i="9"/>
  <c r="O62" i="9"/>
  <c r="BT61" i="9"/>
  <c r="BV61" i="9"/>
  <c r="BY61" i="9"/>
  <c r="BX61" i="9"/>
  <c r="BJ61" i="9"/>
  <c r="BL61" i="9"/>
  <c r="BO61" i="9"/>
  <c r="BN61" i="9"/>
  <c r="AZ61" i="9"/>
  <c r="BB61" i="9"/>
  <c r="BE61" i="9"/>
  <c r="BD61" i="9"/>
  <c r="AP61" i="9"/>
  <c r="AR61" i="9"/>
  <c r="AU61" i="9"/>
  <c r="AT61" i="9"/>
  <c r="AF61" i="9"/>
  <c r="AH61" i="9"/>
  <c r="AK61" i="9"/>
  <c r="AJ61" i="9"/>
  <c r="U61" i="9"/>
  <c r="W61" i="9"/>
  <c r="Z61" i="9"/>
  <c r="J61" i="9"/>
  <c r="L61" i="9"/>
  <c r="O61" i="9"/>
  <c r="BT60" i="9"/>
  <c r="BV60" i="9"/>
  <c r="BY60" i="9"/>
  <c r="BX60" i="9"/>
  <c r="BJ60" i="9"/>
  <c r="BL60" i="9"/>
  <c r="BO60" i="9"/>
  <c r="BN60" i="9"/>
  <c r="AZ60" i="9"/>
  <c r="BB60" i="9"/>
  <c r="BE60" i="9"/>
  <c r="BD60" i="9"/>
  <c r="AP60" i="9"/>
  <c r="AR60" i="9"/>
  <c r="AU60" i="9"/>
  <c r="AT60" i="9"/>
  <c r="AF60" i="9"/>
  <c r="AH60" i="9"/>
  <c r="AK60" i="9"/>
  <c r="AJ60" i="9"/>
  <c r="U60" i="9"/>
  <c r="W60" i="9"/>
  <c r="Z60" i="9"/>
  <c r="J60" i="9"/>
  <c r="L60" i="9"/>
  <c r="O60" i="9"/>
  <c r="BT59" i="9"/>
  <c r="BV59" i="9"/>
  <c r="BY59" i="9"/>
  <c r="BX59" i="9"/>
  <c r="BJ59" i="9"/>
  <c r="BL59" i="9"/>
  <c r="BO59" i="9"/>
  <c r="BN59" i="9"/>
  <c r="AZ59" i="9"/>
  <c r="BB59" i="9"/>
  <c r="BE59" i="9"/>
  <c r="BD59" i="9"/>
  <c r="AP59" i="9"/>
  <c r="AR59" i="9"/>
  <c r="AU59" i="9"/>
  <c r="AT59" i="9"/>
  <c r="AF59" i="9"/>
  <c r="AH59" i="9"/>
  <c r="AK59" i="9"/>
  <c r="AJ59" i="9"/>
  <c r="U59" i="9"/>
  <c r="W59" i="9"/>
  <c r="Z59" i="9"/>
  <c r="J59" i="9"/>
  <c r="L59" i="9"/>
  <c r="O59" i="9"/>
  <c r="BT58" i="9"/>
  <c r="BV58" i="9"/>
  <c r="BY58" i="9"/>
  <c r="BX58" i="9"/>
  <c r="BJ58" i="9"/>
  <c r="BL58" i="9"/>
  <c r="BO58" i="9"/>
  <c r="BN58" i="9"/>
  <c r="AZ58" i="9"/>
  <c r="BB58" i="9"/>
  <c r="BE58" i="9"/>
  <c r="BD58" i="9"/>
  <c r="AP58" i="9"/>
  <c r="AR58" i="9"/>
  <c r="AU58" i="9"/>
  <c r="AT58" i="9"/>
  <c r="AF58" i="9"/>
  <c r="AH58" i="9"/>
  <c r="AK58" i="9"/>
  <c r="AJ58" i="9"/>
  <c r="U58" i="9"/>
  <c r="W58" i="9"/>
  <c r="Z58" i="9"/>
  <c r="J58" i="9"/>
  <c r="L58" i="9"/>
  <c r="O58" i="9"/>
  <c r="BT57" i="9"/>
  <c r="BV57" i="9"/>
  <c r="BY57" i="9"/>
  <c r="BX57" i="9"/>
  <c r="BJ57" i="9"/>
  <c r="BL57" i="9"/>
  <c r="BO57" i="9"/>
  <c r="BN57" i="9"/>
  <c r="AZ57" i="9"/>
  <c r="BB57" i="9"/>
  <c r="BE57" i="9"/>
  <c r="BD57" i="9"/>
  <c r="AP57" i="9"/>
  <c r="AR57" i="9"/>
  <c r="AU57" i="9"/>
  <c r="AT57" i="9"/>
  <c r="AF57" i="9"/>
  <c r="AH57" i="9"/>
  <c r="AK57" i="9"/>
  <c r="AJ57" i="9"/>
  <c r="U57" i="9"/>
  <c r="W57" i="9"/>
  <c r="Z57" i="9"/>
  <c r="J57" i="9"/>
  <c r="L57" i="9"/>
  <c r="O57" i="9"/>
  <c r="BT56" i="9"/>
  <c r="BV56" i="9"/>
  <c r="BY56" i="9"/>
  <c r="BX56" i="9"/>
  <c r="BJ56" i="9"/>
  <c r="BL56" i="9"/>
  <c r="BO56" i="9"/>
  <c r="BN56" i="9"/>
  <c r="AZ56" i="9"/>
  <c r="BB56" i="9"/>
  <c r="BE56" i="9"/>
  <c r="BD56" i="9"/>
  <c r="AP56" i="9"/>
  <c r="AR56" i="9"/>
  <c r="AU56" i="9"/>
  <c r="AT56" i="9"/>
  <c r="AF56" i="9"/>
  <c r="AH56" i="9"/>
  <c r="AK56" i="9"/>
  <c r="AJ56" i="9"/>
  <c r="U56" i="9"/>
  <c r="W56" i="9"/>
  <c r="Z56" i="9"/>
  <c r="J56" i="9"/>
  <c r="L56" i="9"/>
  <c r="O56" i="9"/>
  <c r="BT55" i="9"/>
  <c r="BV55" i="9"/>
  <c r="BY55" i="9"/>
  <c r="BX55" i="9"/>
  <c r="BJ55" i="9"/>
  <c r="BL55" i="9"/>
  <c r="BO55" i="9"/>
  <c r="BN55" i="9"/>
  <c r="AZ55" i="9"/>
  <c r="BB55" i="9"/>
  <c r="BE55" i="9"/>
  <c r="BD55" i="9"/>
  <c r="AP55" i="9"/>
  <c r="AR55" i="9"/>
  <c r="AU55" i="9"/>
  <c r="AT55" i="9"/>
  <c r="AF55" i="9"/>
  <c r="AH55" i="9"/>
  <c r="AK55" i="9"/>
  <c r="AJ55" i="9"/>
  <c r="U55" i="9"/>
  <c r="W55" i="9"/>
  <c r="Z55" i="9"/>
  <c r="J55" i="9"/>
  <c r="L55" i="9"/>
  <c r="O55" i="9"/>
  <c r="BT54" i="9"/>
  <c r="BV54" i="9"/>
  <c r="BY54" i="9"/>
  <c r="BX54" i="9"/>
  <c r="BJ54" i="9"/>
  <c r="BL54" i="9"/>
  <c r="BO54" i="9"/>
  <c r="BN54" i="9"/>
  <c r="AZ54" i="9"/>
  <c r="BB54" i="9"/>
  <c r="BE54" i="9"/>
  <c r="BD54" i="9"/>
  <c r="AP54" i="9"/>
  <c r="AR54" i="9"/>
  <c r="AU54" i="9"/>
  <c r="AT54" i="9"/>
  <c r="AF54" i="9"/>
  <c r="AH54" i="9"/>
  <c r="AK54" i="9"/>
  <c r="AJ54" i="9"/>
  <c r="U54" i="9"/>
  <c r="W54" i="9"/>
  <c r="Z54" i="9"/>
  <c r="J54" i="9"/>
  <c r="L54" i="9"/>
  <c r="O54" i="9"/>
  <c r="BT53" i="9"/>
  <c r="BV53" i="9"/>
  <c r="BY53" i="9"/>
  <c r="BX53" i="9"/>
  <c r="BJ53" i="9"/>
  <c r="BL53" i="9"/>
  <c r="BO53" i="9"/>
  <c r="BN53" i="9"/>
  <c r="AZ53" i="9"/>
  <c r="BB53" i="9"/>
  <c r="BE53" i="9"/>
  <c r="BD53" i="9"/>
  <c r="AP53" i="9"/>
  <c r="AR53" i="9"/>
  <c r="AU53" i="9"/>
  <c r="AT53" i="9"/>
  <c r="AF53" i="9"/>
  <c r="AH53" i="9"/>
  <c r="AK53" i="9"/>
  <c r="AJ53" i="9"/>
  <c r="U53" i="9"/>
  <c r="W53" i="9"/>
  <c r="Z53" i="9"/>
  <c r="J53" i="9"/>
  <c r="L53" i="9"/>
  <c r="O53" i="9"/>
  <c r="BT52" i="9"/>
  <c r="BV52" i="9"/>
  <c r="BY52" i="9"/>
  <c r="BX52" i="9"/>
  <c r="BJ52" i="9"/>
  <c r="BL52" i="9"/>
  <c r="BO52" i="9"/>
  <c r="BN52" i="9"/>
  <c r="AZ52" i="9"/>
  <c r="BB52" i="9"/>
  <c r="BE52" i="9"/>
  <c r="BD52" i="9"/>
  <c r="AP52" i="9"/>
  <c r="AR52" i="9"/>
  <c r="AU52" i="9"/>
  <c r="AT52" i="9"/>
  <c r="AF52" i="9"/>
  <c r="AH52" i="9"/>
  <c r="AK52" i="9"/>
  <c r="AJ52" i="9"/>
  <c r="U52" i="9"/>
  <c r="W52" i="9"/>
  <c r="Z52" i="9"/>
  <c r="J52" i="9"/>
  <c r="L52" i="9"/>
  <c r="O52" i="9"/>
  <c r="BT51" i="9"/>
  <c r="BV51" i="9"/>
  <c r="BY51" i="9"/>
  <c r="BX51" i="9"/>
  <c r="BJ51" i="9"/>
  <c r="BL51" i="9"/>
  <c r="BO51" i="9"/>
  <c r="BN51" i="9"/>
  <c r="AZ51" i="9"/>
  <c r="BB51" i="9"/>
  <c r="BE51" i="9"/>
  <c r="BD51" i="9"/>
  <c r="AP51" i="9"/>
  <c r="AR51" i="9"/>
  <c r="AU51" i="9"/>
  <c r="AT51" i="9"/>
  <c r="AF51" i="9"/>
  <c r="AH51" i="9"/>
  <c r="AK51" i="9"/>
  <c r="AJ51" i="9"/>
  <c r="U51" i="9"/>
  <c r="W51" i="9"/>
  <c r="Z51" i="9"/>
  <c r="J51" i="9"/>
  <c r="L51" i="9"/>
  <c r="O51" i="9"/>
  <c r="BT50" i="9"/>
  <c r="BV50" i="9"/>
  <c r="BY50" i="9"/>
  <c r="BX50" i="9"/>
  <c r="BJ50" i="9"/>
  <c r="BL50" i="9"/>
  <c r="BO50" i="9"/>
  <c r="BN50" i="9"/>
  <c r="AZ50" i="9"/>
  <c r="BB50" i="9"/>
  <c r="BE50" i="9"/>
  <c r="BD50" i="9"/>
  <c r="AP50" i="9"/>
  <c r="AR50" i="9"/>
  <c r="AU50" i="9"/>
  <c r="AT50" i="9"/>
  <c r="AF50" i="9"/>
  <c r="AH50" i="9"/>
  <c r="AK50" i="9"/>
  <c r="AJ50" i="9"/>
  <c r="U50" i="9"/>
  <c r="W50" i="9"/>
  <c r="Z50" i="9"/>
  <c r="J50" i="9"/>
  <c r="L50" i="9"/>
  <c r="O50" i="9"/>
  <c r="BT49" i="9"/>
  <c r="BV49" i="9"/>
  <c r="BY49" i="9"/>
  <c r="BX49" i="9"/>
  <c r="BJ49" i="9"/>
  <c r="BL49" i="9"/>
  <c r="BO49" i="9"/>
  <c r="BN49" i="9"/>
  <c r="AZ49" i="9"/>
  <c r="BB49" i="9"/>
  <c r="BE49" i="9"/>
  <c r="BD49" i="9"/>
  <c r="AP49" i="9"/>
  <c r="AR49" i="9"/>
  <c r="AU49" i="9"/>
  <c r="AT49" i="9"/>
  <c r="AF49" i="9"/>
  <c r="AH49" i="9"/>
  <c r="AK49" i="9"/>
  <c r="AJ49" i="9"/>
  <c r="U49" i="9"/>
  <c r="W49" i="9"/>
  <c r="Z49" i="9"/>
  <c r="J49" i="9"/>
  <c r="L49" i="9"/>
  <c r="O49" i="9"/>
  <c r="BT48" i="9"/>
  <c r="BV48" i="9"/>
  <c r="BY48" i="9"/>
  <c r="BX48" i="9"/>
  <c r="BJ48" i="9"/>
  <c r="BL48" i="9"/>
  <c r="BO48" i="9"/>
  <c r="BN48" i="9"/>
  <c r="AZ48" i="9"/>
  <c r="BB48" i="9"/>
  <c r="BE48" i="9"/>
  <c r="BD48" i="9"/>
  <c r="AP48" i="9"/>
  <c r="AR48" i="9"/>
  <c r="AU48" i="9"/>
  <c r="AT48" i="9"/>
  <c r="AF48" i="9"/>
  <c r="AH48" i="9"/>
  <c r="AK48" i="9"/>
  <c r="AJ48" i="9"/>
  <c r="U48" i="9"/>
  <c r="W48" i="9"/>
  <c r="Z48" i="9"/>
  <c r="J48" i="9"/>
  <c r="L48" i="9"/>
  <c r="O48" i="9"/>
  <c r="BT47" i="9"/>
  <c r="BV47" i="9"/>
  <c r="BY47" i="9"/>
  <c r="BX47" i="9"/>
  <c r="BJ47" i="9"/>
  <c r="BL47" i="9"/>
  <c r="BO47" i="9"/>
  <c r="BN47" i="9"/>
  <c r="AZ47" i="9"/>
  <c r="BB47" i="9"/>
  <c r="BE47" i="9"/>
  <c r="BD47" i="9"/>
  <c r="AP47" i="9"/>
  <c r="AR47" i="9"/>
  <c r="AU47" i="9"/>
  <c r="AT47" i="9"/>
  <c r="AF47" i="9"/>
  <c r="AH47" i="9"/>
  <c r="AK47" i="9"/>
  <c r="AJ47" i="9"/>
  <c r="U47" i="9"/>
  <c r="W47" i="9"/>
  <c r="Z47" i="9"/>
  <c r="J47" i="9"/>
  <c r="L47" i="9"/>
  <c r="O47" i="9"/>
  <c r="BT46" i="9"/>
  <c r="BV46" i="9"/>
  <c r="BY46" i="9"/>
  <c r="BX46" i="9"/>
  <c r="BJ46" i="9"/>
  <c r="BL46" i="9"/>
  <c r="BO46" i="9"/>
  <c r="BN46" i="9"/>
  <c r="AZ46" i="9"/>
  <c r="BB46" i="9"/>
  <c r="BE46" i="9"/>
  <c r="BD46" i="9"/>
  <c r="AP46" i="9"/>
  <c r="AR46" i="9"/>
  <c r="AU46" i="9"/>
  <c r="AT46" i="9"/>
  <c r="AF46" i="9"/>
  <c r="AG46" i="9"/>
  <c r="AH46" i="9"/>
  <c r="AK46" i="9"/>
  <c r="AJ46" i="9"/>
  <c r="U46" i="9"/>
  <c r="W46" i="9"/>
  <c r="Z46" i="9"/>
  <c r="J46" i="9"/>
  <c r="L46" i="9"/>
  <c r="O46" i="9"/>
  <c r="BT45" i="9"/>
  <c r="BV45" i="9"/>
  <c r="BY45" i="9"/>
  <c r="BX45" i="9"/>
  <c r="BJ45" i="9"/>
  <c r="BL45" i="9"/>
  <c r="BO45" i="9"/>
  <c r="BN45" i="9"/>
  <c r="AZ45" i="9"/>
  <c r="BB45" i="9"/>
  <c r="BE45" i="9"/>
  <c r="BD45" i="9"/>
  <c r="AP45" i="9"/>
  <c r="AR45" i="9"/>
  <c r="AU45" i="9"/>
  <c r="AT45" i="9"/>
  <c r="AF45" i="9"/>
  <c r="AH45" i="9"/>
  <c r="AK45" i="9"/>
  <c r="AJ45" i="9"/>
  <c r="U45" i="9"/>
  <c r="W45" i="9"/>
  <c r="Z45" i="9"/>
  <c r="J45" i="9"/>
  <c r="L45" i="9"/>
  <c r="O45" i="9"/>
  <c r="BT44" i="9"/>
  <c r="BV44" i="9"/>
  <c r="BY44" i="9"/>
  <c r="BX44" i="9"/>
  <c r="BJ44" i="9"/>
  <c r="BL44" i="9"/>
  <c r="BO44" i="9"/>
  <c r="BN44" i="9"/>
  <c r="AZ44" i="9"/>
  <c r="BB44" i="9"/>
  <c r="BE44" i="9"/>
  <c r="BD44" i="9"/>
  <c r="AP44" i="9"/>
  <c r="AR44" i="9"/>
  <c r="AU44" i="9"/>
  <c r="AT44" i="9"/>
  <c r="AF44" i="9"/>
  <c r="AH44" i="9"/>
  <c r="AK44" i="9"/>
  <c r="AJ44" i="9"/>
  <c r="U44" i="9"/>
  <c r="W44" i="9"/>
  <c r="Z44" i="9"/>
  <c r="J44" i="9"/>
  <c r="L44" i="9"/>
  <c r="O44" i="9"/>
  <c r="BT43" i="9"/>
  <c r="BV43" i="9"/>
  <c r="BY43" i="9"/>
  <c r="BX43" i="9"/>
  <c r="BJ43" i="9"/>
  <c r="BL43" i="9"/>
  <c r="BO43" i="9"/>
  <c r="BN43" i="9"/>
  <c r="AZ43" i="9"/>
  <c r="BB43" i="9"/>
  <c r="BE43" i="9"/>
  <c r="BD43" i="9"/>
  <c r="AP43" i="9"/>
  <c r="AR43" i="9"/>
  <c r="AU43" i="9"/>
  <c r="AT43" i="9"/>
  <c r="AF43" i="9"/>
  <c r="AH43" i="9"/>
  <c r="AK43" i="9"/>
  <c r="AJ43" i="9"/>
  <c r="U43" i="9"/>
  <c r="W43" i="9"/>
  <c r="Z43" i="9"/>
  <c r="J43" i="9"/>
  <c r="L43" i="9"/>
  <c r="O43" i="9"/>
  <c r="BT42" i="9"/>
  <c r="BV42" i="9"/>
  <c r="BY42" i="9"/>
  <c r="BX42" i="9"/>
  <c r="BJ42" i="9"/>
  <c r="BL42" i="9"/>
  <c r="BO42" i="9"/>
  <c r="BN42" i="9"/>
  <c r="AZ42" i="9"/>
  <c r="BB42" i="9"/>
  <c r="BE42" i="9"/>
  <c r="BD42" i="9"/>
  <c r="AP42" i="9"/>
  <c r="AR42" i="9"/>
  <c r="AU42" i="9"/>
  <c r="AT42" i="9"/>
  <c r="AF42" i="9"/>
  <c r="AH42" i="9"/>
  <c r="AK42" i="9"/>
  <c r="AJ42" i="9"/>
  <c r="U42" i="9"/>
  <c r="W42" i="9"/>
  <c r="Z42" i="9"/>
  <c r="J42" i="9"/>
  <c r="L42" i="9"/>
  <c r="O42" i="9"/>
  <c r="BT41" i="9"/>
  <c r="BV41" i="9"/>
  <c r="BY41" i="9"/>
  <c r="BX41" i="9"/>
  <c r="BJ41" i="9"/>
  <c r="BL41" i="9"/>
  <c r="BO41" i="9"/>
  <c r="BN41" i="9"/>
  <c r="AZ41" i="9"/>
  <c r="BB41" i="9"/>
  <c r="BE41" i="9"/>
  <c r="BD41" i="9"/>
  <c r="AP41" i="9"/>
  <c r="AR41" i="9"/>
  <c r="AU41" i="9"/>
  <c r="AT41" i="9"/>
  <c r="AF41" i="9"/>
  <c r="AH41" i="9"/>
  <c r="AK41" i="9"/>
  <c r="AJ41" i="9"/>
  <c r="U41" i="9"/>
  <c r="W41" i="9"/>
  <c r="Z41" i="9"/>
  <c r="J41" i="9"/>
  <c r="L41" i="9"/>
  <c r="O41" i="9"/>
  <c r="BT40" i="9"/>
  <c r="BV40" i="9"/>
  <c r="BY40" i="9"/>
  <c r="BX40" i="9"/>
  <c r="BJ40" i="9"/>
  <c r="BL40" i="9"/>
  <c r="BO40" i="9"/>
  <c r="BN40" i="9"/>
  <c r="AZ40" i="9"/>
  <c r="BB40" i="9"/>
  <c r="BE40" i="9"/>
  <c r="BD40" i="9"/>
  <c r="AP40" i="9"/>
  <c r="AR40" i="9"/>
  <c r="AU40" i="9"/>
  <c r="AT40" i="9"/>
  <c r="AF40" i="9"/>
  <c r="AH40" i="9"/>
  <c r="AK40" i="9"/>
  <c r="AJ40" i="9"/>
  <c r="U40" i="9"/>
  <c r="W40" i="9"/>
  <c r="Z40" i="9"/>
  <c r="J40" i="9"/>
  <c r="L40" i="9"/>
  <c r="O40" i="9"/>
  <c r="BT39" i="9"/>
  <c r="BV39" i="9"/>
  <c r="BY39" i="9"/>
  <c r="BX39" i="9"/>
  <c r="BJ39" i="9"/>
  <c r="BL39" i="9"/>
  <c r="BO39" i="9"/>
  <c r="BN39" i="9"/>
  <c r="AZ39" i="9"/>
  <c r="BB39" i="9"/>
  <c r="BE39" i="9"/>
  <c r="BD39" i="9"/>
  <c r="AP39" i="9"/>
  <c r="AR39" i="9"/>
  <c r="AU39" i="9"/>
  <c r="AT39" i="9"/>
  <c r="AF39" i="9"/>
  <c r="AH39" i="9"/>
  <c r="AK39" i="9"/>
  <c r="AJ39" i="9"/>
  <c r="U39" i="9"/>
  <c r="W39" i="9"/>
  <c r="Z39" i="9"/>
  <c r="J39" i="9"/>
  <c r="L39" i="9"/>
  <c r="O39" i="9"/>
  <c r="BT38" i="9"/>
  <c r="BV38" i="9"/>
  <c r="BY38" i="9"/>
  <c r="BX38" i="9"/>
  <c r="BJ38" i="9"/>
  <c r="BL38" i="9"/>
  <c r="BO38" i="9"/>
  <c r="BN38" i="9"/>
  <c r="AZ38" i="9"/>
  <c r="BA38" i="9"/>
  <c r="BB38" i="9"/>
  <c r="BE38" i="9"/>
  <c r="BD38" i="9"/>
  <c r="AP38" i="9"/>
  <c r="AQ38" i="9"/>
  <c r="AR38" i="9"/>
  <c r="AU38" i="9"/>
  <c r="AT38" i="9"/>
  <c r="AF38" i="9"/>
  <c r="AG38" i="9"/>
  <c r="AH38" i="9"/>
  <c r="AK38" i="9"/>
  <c r="AJ38" i="9"/>
  <c r="U38" i="9"/>
  <c r="W38" i="9"/>
  <c r="Z38" i="9"/>
  <c r="J38" i="9"/>
  <c r="L38" i="9"/>
  <c r="O38" i="9"/>
  <c r="BT37" i="9"/>
  <c r="BV37" i="9"/>
  <c r="BY37" i="9"/>
  <c r="BX37" i="9"/>
  <c r="BJ37" i="9"/>
  <c r="BL37" i="9"/>
  <c r="BO37" i="9"/>
  <c r="BN37" i="9"/>
  <c r="AZ37" i="9"/>
  <c r="BB37" i="9"/>
  <c r="BE37" i="9"/>
  <c r="BD37" i="9"/>
  <c r="AP37" i="9"/>
  <c r="AR37" i="9"/>
  <c r="AU37" i="9"/>
  <c r="AT37" i="9"/>
  <c r="AF37" i="9"/>
  <c r="AH37" i="9"/>
  <c r="AK37" i="9"/>
  <c r="AJ37" i="9"/>
  <c r="U37" i="9"/>
  <c r="W37" i="9"/>
  <c r="Z37" i="9"/>
  <c r="J37" i="9"/>
  <c r="L37" i="9"/>
  <c r="O37" i="9"/>
  <c r="BT36" i="9"/>
  <c r="BV36" i="9"/>
  <c r="BY36" i="9"/>
  <c r="BX36" i="9"/>
  <c r="BJ36" i="9"/>
  <c r="BL36" i="9"/>
  <c r="BO36" i="9"/>
  <c r="BN36" i="9"/>
  <c r="AZ36" i="9"/>
  <c r="BB36" i="9"/>
  <c r="BE36" i="9"/>
  <c r="BD36" i="9"/>
  <c r="AP36" i="9"/>
  <c r="AQ36" i="9"/>
  <c r="AR36" i="9"/>
  <c r="AU36" i="9"/>
  <c r="AT36" i="9"/>
  <c r="AF36" i="9"/>
  <c r="AH36" i="9"/>
  <c r="AK36" i="9"/>
  <c r="AJ36" i="9"/>
  <c r="U36" i="9"/>
  <c r="W36" i="9"/>
  <c r="Z36" i="9"/>
  <c r="J36" i="9"/>
  <c r="L36" i="9"/>
  <c r="O36" i="9"/>
  <c r="BT35" i="9"/>
  <c r="BV35" i="9"/>
  <c r="BY35" i="9"/>
  <c r="BX35" i="9"/>
  <c r="BJ35" i="9"/>
  <c r="BL35" i="9"/>
  <c r="BO35" i="9"/>
  <c r="BN35" i="9"/>
  <c r="AZ35" i="9"/>
  <c r="BB35" i="9"/>
  <c r="BE35" i="9"/>
  <c r="BD35" i="9"/>
  <c r="AP35" i="9"/>
  <c r="AR35" i="9"/>
  <c r="AU35" i="9"/>
  <c r="AT35" i="9"/>
  <c r="AF35" i="9"/>
  <c r="AH35" i="9"/>
  <c r="AK35" i="9"/>
  <c r="AJ35" i="9"/>
  <c r="U35" i="9"/>
  <c r="W35" i="9"/>
  <c r="Z35" i="9"/>
  <c r="J35" i="9"/>
  <c r="L35" i="9"/>
  <c r="O35" i="9"/>
  <c r="BT34" i="9"/>
  <c r="BV34" i="9"/>
  <c r="BY34" i="9"/>
  <c r="BX34" i="9"/>
  <c r="BJ34" i="9"/>
  <c r="BL34" i="9"/>
  <c r="BO34" i="9"/>
  <c r="BN34" i="9"/>
  <c r="AZ34" i="9"/>
  <c r="BB34" i="9"/>
  <c r="BE34" i="9"/>
  <c r="BD34" i="9"/>
  <c r="AP34" i="9"/>
  <c r="AR34" i="9"/>
  <c r="AU34" i="9"/>
  <c r="AT34" i="9"/>
  <c r="AF34" i="9"/>
  <c r="AH34" i="9"/>
  <c r="AK34" i="9"/>
  <c r="AJ34" i="9"/>
  <c r="U34" i="9"/>
  <c r="W34" i="9"/>
  <c r="Z34" i="9"/>
  <c r="J34" i="9"/>
  <c r="L34" i="9"/>
  <c r="O34" i="9"/>
  <c r="BT33" i="9"/>
  <c r="BV33" i="9"/>
  <c r="BY33" i="9"/>
  <c r="BX33" i="9"/>
  <c r="BJ33" i="9"/>
  <c r="BL33" i="9"/>
  <c r="BO33" i="9"/>
  <c r="BN33" i="9"/>
  <c r="AZ33" i="9"/>
  <c r="BB33" i="9"/>
  <c r="BE33" i="9"/>
  <c r="BD33" i="9"/>
  <c r="AP33" i="9"/>
  <c r="AR33" i="9"/>
  <c r="AU33" i="9"/>
  <c r="AT33" i="9"/>
  <c r="AF33" i="9"/>
  <c r="AH33" i="9"/>
  <c r="AK33" i="9"/>
  <c r="AJ33" i="9"/>
  <c r="U33" i="9"/>
  <c r="W33" i="9"/>
  <c r="Z33" i="9"/>
  <c r="J33" i="9"/>
  <c r="L33" i="9"/>
  <c r="O33" i="9"/>
  <c r="BT32" i="9"/>
  <c r="BV32" i="9"/>
  <c r="BY32" i="9"/>
  <c r="BX32" i="9"/>
  <c r="BJ32" i="9"/>
  <c r="BL32" i="9"/>
  <c r="BO32" i="9"/>
  <c r="BN32" i="9"/>
  <c r="AZ32" i="9"/>
  <c r="BB32" i="9"/>
  <c r="BE32" i="9"/>
  <c r="BD32" i="9"/>
  <c r="AP32" i="9"/>
  <c r="AR32" i="9"/>
  <c r="AU32" i="9"/>
  <c r="AT32" i="9"/>
  <c r="AF32" i="9"/>
  <c r="AH32" i="9"/>
  <c r="AK32" i="9"/>
  <c r="AJ32" i="9"/>
  <c r="U32" i="9"/>
  <c r="W32" i="9"/>
  <c r="Z32" i="9"/>
  <c r="J32" i="9"/>
  <c r="L32" i="9"/>
  <c r="O32" i="9"/>
  <c r="BT31" i="9"/>
  <c r="BV31" i="9"/>
  <c r="BY31" i="9"/>
  <c r="BX31" i="9"/>
  <c r="BJ31" i="9"/>
  <c r="BL31" i="9"/>
  <c r="BO31" i="9"/>
  <c r="BN31" i="9"/>
  <c r="AZ31" i="9"/>
  <c r="BB31" i="9"/>
  <c r="BE31" i="9"/>
  <c r="BD31" i="9"/>
  <c r="AP31" i="9"/>
  <c r="AR31" i="9"/>
  <c r="AU31" i="9"/>
  <c r="AT31" i="9"/>
  <c r="AF31" i="9"/>
  <c r="AH31" i="9"/>
  <c r="AK31" i="9"/>
  <c r="AJ31" i="9"/>
  <c r="U31" i="9"/>
  <c r="W31" i="9"/>
  <c r="Z31" i="9"/>
  <c r="J31" i="9"/>
  <c r="L31" i="9"/>
  <c r="O31" i="9"/>
  <c r="BT30" i="9"/>
  <c r="BV30" i="9"/>
  <c r="BY30" i="9"/>
  <c r="BX30" i="9"/>
  <c r="BJ30" i="9"/>
  <c r="BL30" i="9"/>
  <c r="BO30" i="9"/>
  <c r="BN30" i="9"/>
  <c r="AZ30" i="9"/>
  <c r="BB30" i="9"/>
  <c r="BE30" i="9"/>
  <c r="BD30" i="9"/>
  <c r="AP30" i="9"/>
  <c r="AR30" i="9"/>
  <c r="AU30" i="9"/>
  <c r="AT30" i="9"/>
  <c r="AF30" i="9"/>
  <c r="AH30" i="9"/>
  <c r="AK30" i="9"/>
  <c r="AJ30" i="9"/>
  <c r="U30" i="9"/>
  <c r="W30" i="9"/>
  <c r="Z30" i="9"/>
  <c r="J30" i="9"/>
  <c r="L30" i="9"/>
  <c r="O30" i="9"/>
  <c r="BT29" i="9"/>
  <c r="BV29" i="9"/>
  <c r="BY29" i="9"/>
  <c r="BX29" i="9"/>
  <c r="BJ29" i="9"/>
  <c r="BL29" i="9"/>
  <c r="BO29" i="9"/>
  <c r="BN29" i="9"/>
  <c r="AZ29" i="9"/>
  <c r="BB29" i="9"/>
  <c r="BE29" i="9"/>
  <c r="BD29" i="9"/>
  <c r="AP29" i="9"/>
  <c r="AR29" i="9"/>
  <c r="AU29" i="9"/>
  <c r="AT29" i="9"/>
  <c r="AF29" i="9"/>
  <c r="AH29" i="9"/>
  <c r="AK29" i="9"/>
  <c r="AJ29" i="9"/>
  <c r="U29" i="9"/>
  <c r="W29" i="9"/>
  <c r="Z29" i="9"/>
  <c r="J29" i="9"/>
  <c r="L29" i="9"/>
  <c r="O29" i="9"/>
  <c r="BT28" i="9"/>
  <c r="BV28" i="9"/>
  <c r="BY28" i="9"/>
  <c r="BX28" i="9"/>
  <c r="BJ28" i="9"/>
  <c r="BL28" i="9"/>
  <c r="BO28" i="9"/>
  <c r="BN28" i="9"/>
  <c r="AZ28" i="9"/>
  <c r="BB28" i="9"/>
  <c r="BE28" i="9"/>
  <c r="BD28" i="9"/>
  <c r="AP28" i="9"/>
  <c r="AR28" i="9"/>
  <c r="AU28" i="9"/>
  <c r="AT28" i="9"/>
  <c r="AF28" i="9"/>
  <c r="AH28" i="9"/>
  <c r="AK28" i="9"/>
  <c r="AJ28" i="9"/>
  <c r="U28" i="9"/>
  <c r="W28" i="9"/>
  <c r="Z28" i="9"/>
  <c r="J28" i="9"/>
  <c r="L28" i="9"/>
  <c r="O28" i="9"/>
  <c r="BT27" i="9"/>
  <c r="BV27" i="9"/>
  <c r="BY27" i="9"/>
  <c r="BX27" i="9"/>
  <c r="BJ27" i="9"/>
  <c r="BL27" i="9"/>
  <c r="BO27" i="9"/>
  <c r="BN27" i="9"/>
  <c r="AZ27" i="9"/>
  <c r="BB27" i="9"/>
  <c r="BE27" i="9"/>
  <c r="BD27" i="9"/>
  <c r="AP27" i="9"/>
  <c r="AR27" i="9"/>
  <c r="AU27" i="9"/>
  <c r="AT27" i="9"/>
  <c r="AF27" i="9"/>
  <c r="AH27" i="9"/>
  <c r="AK27" i="9"/>
  <c r="AJ27" i="9"/>
  <c r="U27" i="9"/>
  <c r="W27" i="9"/>
  <c r="Z27" i="9"/>
  <c r="J27" i="9"/>
  <c r="L27" i="9"/>
  <c r="O27" i="9"/>
  <c r="BT26" i="9"/>
  <c r="BV26" i="9"/>
  <c r="BY26" i="9"/>
  <c r="BX26" i="9"/>
  <c r="BJ26" i="9"/>
  <c r="BL26" i="9"/>
  <c r="BO26" i="9"/>
  <c r="BN26" i="9"/>
  <c r="AZ26" i="9"/>
  <c r="BB26" i="9"/>
  <c r="BE26" i="9"/>
  <c r="BD26" i="9"/>
  <c r="AP26" i="9"/>
  <c r="AR26" i="9"/>
  <c r="AU26" i="9"/>
  <c r="AT26" i="9"/>
  <c r="AF26" i="9"/>
  <c r="AH26" i="9"/>
  <c r="AK26" i="9"/>
  <c r="AJ26" i="9"/>
  <c r="U26" i="9"/>
  <c r="W26" i="9"/>
  <c r="Z26" i="9"/>
  <c r="J26" i="9"/>
  <c r="L26" i="9"/>
  <c r="O26" i="9"/>
  <c r="BT25" i="9"/>
  <c r="BV25" i="9"/>
  <c r="BY25" i="9"/>
  <c r="BX25" i="9"/>
  <c r="BJ25" i="9"/>
  <c r="BL25" i="9"/>
  <c r="BO25" i="9"/>
  <c r="BN25" i="9"/>
  <c r="AZ25" i="9"/>
  <c r="BB25" i="9"/>
  <c r="BE25" i="9"/>
  <c r="BD25" i="9"/>
  <c r="AP25" i="9"/>
  <c r="AR25" i="9"/>
  <c r="AU25" i="9"/>
  <c r="AT25" i="9"/>
  <c r="AF25" i="9"/>
  <c r="AH25" i="9"/>
  <c r="AK25" i="9"/>
  <c r="AJ25" i="9"/>
  <c r="U25" i="9"/>
  <c r="W25" i="9"/>
  <c r="Z25" i="9"/>
  <c r="J25" i="9"/>
  <c r="L25" i="9"/>
  <c r="O25" i="9"/>
  <c r="BT24" i="9"/>
  <c r="BV24" i="9"/>
  <c r="BY24" i="9"/>
  <c r="BX24" i="9"/>
  <c r="BJ24" i="9"/>
  <c r="BL24" i="9"/>
  <c r="BO24" i="9"/>
  <c r="BN24" i="9"/>
  <c r="AZ24" i="9"/>
  <c r="BB24" i="9"/>
  <c r="BE24" i="9"/>
  <c r="BD24" i="9"/>
  <c r="AP24" i="9"/>
  <c r="AR24" i="9"/>
  <c r="AU24" i="9"/>
  <c r="AT24" i="9"/>
  <c r="AF24" i="9"/>
  <c r="AH24" i="9"/>
  <c r="AK24" i="9"/>
  <c r="AJ24" i="9"/>
  <c r="U24" i="9"/>
  <c r="W24" i="9"/>
  <c r="Z24" i="9"/>
  <c r="J24" i="9"/>
  <c r="L24" i="9"/>
  <c r="O24" i="9"/>
  <c r="BT23" i="9"/>
  <c r="BV23" i="9"/>
  <c r="BY23" i="9"/>
  <c r="BX23" i="9"/>
  <c r="BJ23" i="9"/>
  <c r="BL23" i="9"/>
  <c r="BO23" i="9"/>
  <c r="BN23" i="9"/>
  <c r="AZ23" i="9"/>
  <c r="BB23" i="9"/>
  <c r="BE23" i="9"/>
  <c r="BD23" i="9"/>
  <c r="AP23" i="9"/>
  <c r="AR23" i="9"/>
  <c r="AU23" i="9"/>
  <c r="AT23" i="9"/>
  <c r="AF23" i="9"/>
  <c r="AH23" i="9"/>
  <c r="AK23" i="9"/>
  <c r="AJ23" i="9"/>
  <c r="U23" i="9"/>
  <c r="W23" i="9"/>
  <c r="Z23" i="9"/>
  <c r="J23" i="9"/>
  <c r="L23" i="9"/>
  <c r="O23" i="9"/>
  <c r="BT22" i="9"/>
  <c r="BV22" i="9"/>
  <c r="BY22" i="9"/>
  <c r="BX22" i="9"/>
  <c r="BJ22" i="9"/>
  <c r="BL22" i="9"/>
  <c r="BO22" i="9"/>
  <c r="BN22" i="9"/>
  <c r="AZ22" i="9"/>
  <c r="BB22" i="9"/>
  <c r="BE22" i="9"/>
  <c r="BD22" i="9"/>
  <c r="AP22" i="9"/>
  <c r="AR22" i="9"/>
  <c r="AU22" i="9"/>
  <c r="AT22" i="9"/>
  <c r="AF22" i="9"/>
  <c r="AH22" i="9"/>
  <c r="AK22" i="9"/>
  <c r="AJ22" i="9"/>
  <c r="U22" i="9"/>
  <c r="W22" i="9"/>
  <c r="Z22" i="9"/>
  <c r="J22" i="9"/>
  <c r="L22" i="9"/>
  <c r="O22" i="9"/>
  <c r="BT21" i="9"/>
  <c r="BV21" i="9"/>
  <c r="BY21" i="9"/>
  <c r="BX21" i="9"/>
  <c r="BJ21" i="9"/>
  <c r="BL21" i="9"/>
  <c r="BO21" i="9"/>
  <c r="BN21" i="9"/>
  <c r="AZ21" i="9"/>
  <c r="BB21" i="9"/>
  <c r="BE21" i="9"/>
  <c r="BD21" i="9"/>
  <c r="AP21" i="9"/>
  <c r="AR21" i="9"/>
  <c r="AU21" i="9"/>
  <c r="AT21" i="9"/>
  <c r="AF21" i="9"/>
  <c r="AH21" i="9"/>
  <c r="AK21" i="9"/>
  <c r="AJ21" i="9"/>
  <c r="U21" i="9"/>
  <c r="W21" i="9"/>
  <c r="Z21" i="9"/>
  <c r="J21" i="9"/>
  <c r="L21" i="9"/>
  <c r="O21" i="9"/>
  <c r="BT20" i="9"/>
  <c r="BV20" i="9"/>
  <c r="BY20" i="9"/>
  <c r="BX20" i="9"/>
  <c r="BJ20" i="9"/>
  <c r="BL20" i="9"/>
  <c r="BO20" i="9"/>
  <c r="BN20" i="9"/>
  <c r="AZ20" i="9"/>
  <c r="BB20" i="9"/>
  <c r="BE20" i="9"/>
  <c r="BD20" i="9"/>
  <c r="AP20" i="9"/>
  <c r="AR20" i="9"/>
  <c r="AU20" i="9"/>
  <c r="AT20" i="9"/>
  <c r="AF20" i="9"/>
  <c r="AH20" i="9"/>
  <c r="AK20" i="9"/>
  <c r="AJ20" i="9"/>
  <c r="U20" i="9"/>
  <c r="W20" i="9"/>
  <c r="Z20" i="9"/>
  <c r="J20" i="9"/>
  <c r="L20" i="9"/>
  <c r="O20" i="9"/>
  <c r="BT19" i="9"/>
  <c r="BV19" i="9"/>
  <c r="BY19" i="9"/>
  <c r="BX19" i="9"/>
  <c r="BJ19" i="9"/>
  <c r="BL19" i="9"/>
  <c r="BO19" i="9"/>
  <c r="BN19" i="9"/>
  <c r="AZ19" i="9"/>
  <c r="BB19" i="9"/>
  <c r="BE19" i="9"/>
  <c r="BD19" i="9"/>
  <c r="AP19" i="9"/>
  <c r="AR19" i="9"/>
  <c r="AU19" i="9"/>
  <c r="AT19" i="9"/>
  <c r="AF19" i="9"/>
  <c r="AH19" i="9"/>
  <c r="AK19" i="9"/>
  <c r="AJ19" i="9"/>
  <c r="U19" i="9"/>
  <c r="W19" i="9"/>
  <c r="Z19" i="9"/>
  <c r="J19" i="9"/>
  <c r="L19" i="9"/>
  <c r="O19" i="9"/>
  <c r="BT18" i="9"/>
  <c r="BV18" i="9"/>
  <c r="BY18" i="9"/>
  <c r="BX18" i="9"/>
  <c r="BJ18" i="9"/>
  <c r="BL18" i="9"/>
  <c r="BO18" i="9"/>
  <c r="BN18" i="9"/>
  <c r="AZ18" i="9"/>
  <c r="BB18" i="9"/>
  <c r="BE18" i="9"/>
  <c r="BD18" i="9"/>
  <c r="AP18" i="9"/>
  <c r="AR18" i="9"/>
  <c r="AU18" i="9"/>
  <c r="AT18" i="9"/>
  <c r="AF18" i="9"/>
  <c r="AH18" i="9"/>
  <c r="AK18" i="9"/>
  <c r="AJ18" i="9"/>
  <c r="U18" i="9"/>
  <c r="W18" i="9"/>
  <c r="Z18" i="9"/>
  <c r="J18" i="9"/>
  <c r="L18" i="9"/>
  <c r="O18" i="9"/>
  <c r="BT17" i="9"/>
  <c r="BV17" i="9"/>
  <c r="BY17" i="9"/>
  <c r="BX17" i="9"/>
  <c r="BJ17" i="9"/>
  <c r="BL17" i="9"/>
  <c r="BO17" i="9"/>
  <c r="BN17" i="9"/>
  <c r="AZ17" i="9"/>
  <c r="BB17" i="9"/>
  <c r="BE17" i="9"/>
  <c r="BD17" i="9"/>
  <c r="AP17" i="9"/>
  <c r="AR17" i="9"/>
  <c r="AU17" i="9"/>
  <c r="AT17" i="9"/>
  <c r="AF17" i="9"/>
  <c r="AH17" i="9"/>
  <c r="AK17" i="9"/>
  <c r="AJ17" i="9"/>
  <c r="U17" i="9"/>
  <c r="W17" i="9"/>
  <c r="Z17" i="9"/>
  <c r="J17" i="9"/>
  <c r="L17" i="9"/>
  <c r="O17" i="9"/>
  <c r="BT16" i="9"/>
  <c r="BV16" i="9"/>
  <c r="BY16" i="9"/>
  <c r="BX16" i="9"/>
  <c r="BJ16" i="9"/>
  <c r="BL16" i="9"/>
  <c r="BO16" i="9"/>
  <c r="BN16" i="9"/>
  <c r="AZ16" i="9"/>
  <c r="BB16" i="9"/>
  <c r="BE16" i="9"/>
  <c r="BD16" i="9"/>
  <c r="AP16" i="9"/>
  <c r="AR16" i="9"/>
  <c r="AU16" i="9"/>
  <c r="AT16" i="9"/>
  <c r="AF16" i="9"/>
  <c r="AH16" i="9"/>
  <c r="AK16" i="9"/>
  <c r="AJ16" i="9"/>
  <c r="U16" i="9"/>
  <c r="W16" i="9"/>
  <c r="Z16" i="9"/>
  <c r="J16" i="9"/>
  <c r="L16" i="9"/>
  <c r="O16" i="9"/>
  <c r="BT15" i="9"/>
  <c r="BV15" i="9"/>
  <c r="BY15" i="9"/>
  <c r="BX15" i="9"/>
  <c r="BJ15" i="9"/>
  <c r="BL15" i="9"/>
  <c r="BO15" i="9"/>
  <c r="BN15" i="9"/>
  <c r="AZ15" i="9"/>
  <c r="BB15" i="9"/>
  <c r="BE15" i="9"/>
  <c r="BD15" i="9"/>
  <c r="AP15" i="9"/>
  <c r="AR15" i="9"/>
  <c r="AU15" i="9"/>
  <c r="AT15" i="9"/>
  <c r="AF15" i="9"/>
  <c r="AH15" i="9"/>
  <c r="AK15" i="9"/>
  <c r="AJ15" i="9"/>
  <c r="U15" i="9"/>
  <c r="W15" i="9"/>
  <c r="Z15" i="9"/>
  <c r="J15" i="9"/>
  <c r="L15" i="9"/>
  <c r="O15" i="9"/>
  <c r="BT14" i="9"/>
  <c r="BV14" i="9"/>
  <c r="BY14" i="9"/>
  <c r="BX14" i="9"/>
  <c r="BJ14" i="9"/>
  <c r="BL14" i="9"/>
  <c r="BO14" i="9"/>
  <c r="BN14" i="9"/>
  <c r="AZ14" i="9"/>
  <c r="BB14" i="9"/>
  <c r="BE14" i="9"/>
  <c r="BD14" i="9"/>
  <c r="AP14" i="9"/>
  <c r="AR14" i="9"/>
  <c r="AU14" i="9"/>
  <c r="AT14" i="9"/>
  <c r="AF14" i="9"/>
  <c r="AH14" i="9"/>
  <c r="AK14" i="9"/>
  <c r="AJ14" i="9"/>
  <c r="U14" i="9"/>
  <c r="W14" i="9"/>
  <c r="Z14" i="9"/>
  <c r="J14" i="9"/>
  <c r="L14" i="9"/>
  <c r="O14" i="9"/>
  <c r="BT13" i="9"/>
  <c r="BV13" i="9"/>
  <c r="BY13" i="9"/>
  <c r="BX13" i="9"/>
  <c r="BJ13" i="9"/>
  <c r="BL13" i="9"/>
  <c r="BO13" i="9"/>
  <c r="BN13" i="9"/>
  <c r="AZ13" i="9"/>
  <c r="BB13" i="9"/>
  <c r="BE13" i="9"/>
  <c r="BD13" i="9"/>
  <c r="AP13" i="9"/>
  <c r="AR13" i="9"/>
  <c r="AU13" i="9"/>
  <c r="AT13" i="9"/>
  <c r="AF13" i="9"/>
  <c r="AH13" i="9"/>
  <c r="AK13" i="9"/>
  <c r="AJ13" i="9"/>
  <c r="U13" i="9"/>
  <c r="W13" i="9"/>
  <c r="Z13" i="9"/>
  <c r="J13" i="9"/>
  <c r="L13" i="9"/>
  <c r="O13" i="9"/>
  <c r="BT12" i="9"/>
  <c r="BV12" i="9"/>
  <c r="BY12" i="9"/>
  <c r="BX12" i="9"/>
  <c r="BJ12" i="9"/>
  <c r="BL12" i="9"/>
  <c r="BO12" i="9"/>
  <c r="BN12" i="9"/>
  <c r="AZ12" i="9"/>
  <c r="BB12" i="9"/>
  <c r="BE12" i="9"/>
  <c r="BD12" i="9"/>
  <c r="AP12" i="9"/>
  <c r="AR12" i="9"/>
  <c r="AU12" i="9"/>
  <c r="AT12" i="9"/>
  <c r="AF12" i="9"/>
  <c r="AH12" i="9"/>
  <c r="AK12" i="9"/>
  <c r="AJ12" i="9"/>
  <c r="U12" i="9"/>
  <c r="W12" i="9"/>
  <c r="Z12" i="9"/>
  <c r="J12" i="9"/>
  <c r="L12" i="9"/>
  <c r="O12" i="9"/>
  <c r="BT11" i="9"/>
  <c r="BV11" i="9"/>
  <c r="BY11" i="9"/>
  <c r="BX11" i="9"/>
  <c r="BJ11" i="9"/>
  <c r="BL11" i="9"/>
  <c r="BO11" i="9"/>
  <c r="BN11" i="9"/>
  <c r="AZ11" i="9"/>
  <c r="BB11" i="9"/>
  <c r="BE11" i="9"/>
  <c r="BD11" i="9"/>
  <c r="AP11" i="9"/>
  <c r="AR11" i="9"/>
  <c r="AU11" i="9"/>
  <c r="AT11" i="9"/>
  <c r="AF11" i="9"/>
  <c r="AH11" i="9"/>
  <c r="AK11" i="9"/>
  <c r="AJ11" i="9"/>
  <c r="U11" i="9"/>
  <c r="W11" i="9"/>
  <c r="Z11" i="9"/>
  <c r="J11" i="9"/>
  <c r="L11" i="9"/>
  <c r="O11" i="9"/>
  <c r="BT10" i="9"/>
  <c r="BV10" i="9"/>
  <c r="BY10" i="9"/>
  <c r="BX10" i="9"/>
  <c r="BJ10" i="9"/>
  <c r="BL10" i="9"/>
  <c r="BO10" i="9"/>
  <c r="BN10" i="9"/>
  <c r="AZ10" i="9"/>
  <c r="BB10" i="9"/>
  <c r="BE10" i="9"/>
  <c r="BD10" i="9"/>
  <c r="AP10" i="9"/>
  <c r="AR10" i="9"/>
  <c r="AU10" i="9"/>
  <c r="AT10" i="9"/>
  <c r="AF10" i="9"/>
  <c r="AH10" i="9"/>
  <c r="AK10" i="9"/>
  <c r="AJ10" i="9"/>
  <c r="U10" i="9"/>
  <c r="W10" i="9"/>
  <c r="Z10" i="9"/>
  <c r="J10" i="9"/>
  <c r="L10" i="9"/>
  <c r="O10" i="9"/>
  <c r="BT9" i="9"/>
  <c r="BV9" i="9"/>
  <c r="BY9" i="9"/>
  <c r="BX9" i="9"/>
  <c r="BJ9" i="9"/>
  <c r="BL9" i="9"/>
  <c r="BO9" i="9"/>
  <c r="BN9" i="9"/>
  <c r="AZ9" i="9"/>
  <c r="BB9" i="9"/>
  <c r="BE9" i="9"/>
  <c r="BD9" i="9"/>
  <c r="AP9" i="9"/>
  <c r="AR9" i="9"/>
  <c r="AU9" i="9"/>
  <c r="AT9" i="9"/>
  <c r="AF9" i="9"/>
  <c r="AH9" i="9"/>
  <c r="AK9" i="9"/>
  <c r="AJ9" i="9"/>
  <c r="U9" i="9"/>
  <c r="W9" i="9"/>
  <c r="Z9" i="9"/>
  <c r="J9" i="9"/>
  <c r="L9" i="9"/>
  <c r="O9" i="9"/>
  <c r="BT8" i="9"/>
  <c r="BV8" i="9"/>
  <c r="BY8" i="9"/>
  <c r="BX8" i="9"/>
  <c r="BJ8" i="9"/>
  <c r="BL8" i="9"/>
  <c r="BO8" i="9"/>
  <c r="BN8" i="9"/>
  <c r="AZ8" i="9"/>
  <c r="BB8" i="9"/>
  <c r="BE8" i="9"/>
  <c r="BD8" i="9"/>
  <c r="AP8" i="9"/>
  <c r="AR8" i="9"/>
  <c r="AU8" i="9"/>
  <c r="AT8" i="9"/>
  <c r="AF8" i="9"/>
  <c r="AH8" i="9"/>
  <c r="AK8" i="9"/>
  <c r="AJ8" i="9"/>
  <c r="U8" i="9"/>
  <c r="W8" i="9"/>
  <c r="Z8" i="9"/>
  <c r="J8" i="9"/>
  <c r="L8" i="9"/>
  <c r="BT7" i="9"/>
  <c r="BV7" i="9"/>
  <c r="BY7" i="9"/>
  <c r="BX7" i="9"/>
  <c r="BJ7" i="9"/>
  <c r="BL7" i="9"/>
  <c r="BO7" i="9"/>
  <c r="BN7" i="9"/>
  <c r="AZ7" i="9"/>
  <c r="BB7" i="9"/>
  <c r="BE7" i="9"/>
  <c r="BD7" i="9"/>
  <c r="AP7" i="9"/>
  <c r="AR7" i="9"/>
  <c r="AU7" i="9"/>
  <c r="AT7" i="9"/>
  <c r="AF7" i="9"/>
  <c r="AH7" i="9"/>
  <c r="AK7" i="9"/>
  <c r="AJ7" i="9"/>
  <c r="U7" i="9"/>
  <c r="W7" i="9"/>
  <c r="Z7" i="9"/>
  <c r="J7" i="9"/>
  <c r="L7" i="9"/>
  <c r="O7" i="9"/>
  <c r="BT6" i="9"/>
  <c r="BV6" i="9"/>
  <c r="BY6" i="9"/>
  <c r="BX6" i="9"/>
  <c r="BJ6" i="9"/>
  <c r="BL6" i="9"/>
  <c r="BO6" i="9"/>
  <c r="BN6" i="9"/>
  <c r="AZ6" i="9"/>
  <c r="BB6" i="9"/>
  <c r="BE6" i="9"/>
  <c r="BD6" i="9"/>
  <c r="AP6" i="9"/>
  <c r="AR6" i="9"/>
  <c r="AU6" i="9"/>
  <c r="AT6" i="9"/>
  <c r="AF6" i="9"/>
  <c r="AH6" i="9"/>
  <c r="AK6" i="9"/>
  <c r="AJ6" i="9"/>
  <c r="U6" i="9"/>
  <c r="W6" i="9"/>
  <c r="Z6" i="9"/>
  <c r="J6" i="9"/>
  <c r="L6" i="9"/>
  <c r="O6" i="9"/>
  <c r="BT5" i="9"/>
  <c r="BV5" i="9"/>
  <c r="BY5" i="9"/>
  <c r="BX5" i="9"/>
  <c r="BJ5" i="9"/>
  <c r="BL5" i="9"/>
  <c r="BO5" i="9"/>
  <c r="BN5" i="9"/>
  <c r="AZ5" i="9"/>
  <c r="BB5" i="9"/>
  <c r="BE5" i="9"/>
  <c r="BD5" i="9"/>
  <c r="AP5" i="9"/>
  <c r="AR5" i="9"/>
  <c r="AU5" i="9"/>
  <c r="AT5" i="9"/>
  <c r="AF5" i="9"/>
  <c r="AH5" i="9"/>
  <c r="AK5" i="9"/>
  <c r="AJ5" i="9"/>
  <c r="U5" i="9"/>
  <c r="W5" i="9"/>
  <c r="Z5" i="9"/>
  <c r="J5" i="9"/>
  <c r="L5" i="9"/>
  <c r="O5" i="9"/>
  <c r="BT4" i="9"/>
  <c r="BV4" i="9"/>
  <c r="BY4" i="9"/>
  <c r="BX4" i="9"/>
  <c r="BJ4" i="9"/>
  <c r="BL4" i="9"/>
  <c r="BO4" i="9"/>
  <c r="BN4" i="9"/>
  <c r="AZ4" i="9"/>
  <c r="BB4" i="9"/>
  <c r="BE4" i="9"/>
  <c r="BD4" i="9"/>
  <c r="AP4" i="9"/>
  <c r="AR4" i="9"/>
  <c r="AU4" i="9"/>
  <c r="AT4" i="9"/>
  <c r="AF4" i="9"/>
  <c r="AH4" i="9"/>
  <c r="AK4" i="9"/>
  <c r="AJ4" i="9"/>
  <c r="U4" i="9"/>
  <c r="W4" i="9"/>
  <c r="Z4" i="9"/>
  <c r="J4" i="9"/>
  <c r="L4" i="9"/>
  <c r="O4" i="9"/>
  <c r="BT3" i="9"/>
  <c r="BV3" i="9"/>
  <c r="BY3" i="9"/>
  <c r="BX3" i="9"/>
  <c r="BJ3" i="9"/>
  <c r="BL3" i="9"/>
  <c r="BO3" i="9"/>
  <c r="BN3" i="9"/>
  <c r="AZ3" i="9"/>
  <c r="BB3" i="9"/>
  <c r="BE3" i="9"/>
  <c r="BD3" i="9"/>
  <c r="AP3" i="9"/>
  <c r="AR3" i="9"/>
  <c r="AU3" i="9"/>
  <c r="AT3" i="9"/>
  <c r="AF3" i="9"/>
  <c r="AH3" i="9"/>
  <c r="AK3" i="9"/>
  <c r="AJ3" i="9"/>
  <c r="U3" i="9"/>
  <c r="W3" i="9"/>
  <c r="Z3" i="9"/>
  <c r="J3" i="9"/>
  <c r="L3" i="9"/>
  <c r="O3" i="9"/>
  <c r="BT2" i="9"/>
  <c r="BV2" i="9"/>
  <c r="BY2" i="9"/>
  <c r="BX2" i="9"/>
  <c r="BJ2" i="9"/>
  <c r="BL2" i="9"/>
  <c r="BO2" i="9"/>
  <c r="BN2" i="9"/>
  <c r="AZ2" i="9"/>
  <c r="BB2" i="9"/>
  <c r="BE2" i="9"/>
  <c r="BD2" i="9"/>
  <c r="AP2" i="9"/>
  <c r="AR2" i="9"/>
  <c r="AU2" i="9"/>
  <c r="AT2" i="9"/>
  <c r="AF2" i="9"/>
  <c r="AH2" i="9"/>
  <c r="AK2" i="9"/>
  <c r="AJ2" i="9"/>
  <c r="U2" i="9"/>
  <c r="W2" i="9"/>
  <c r="Z2" i="9"/>
  <c r="J2" i="9"/>
  <c r="L2" i="9"/>
  <c r="O2" i="9"/>
  <c r="BT81" i="8"/>
  <c r="BV81" i="8"/>
  <c r="BY81" i="8"/>
  <c r="BX81" i="8"/>
  <c r="BJ81" i="8"/>
  <c r="BL81" i="8"/>
  <c r="BO81" i="8"/>
  <c r="BN81" i="8"/>
  <c r="AZ81" i="8"/>
  <c r="BB81" i="8"/>
  <c r="BE81" i="8"/>
  <c r="BD81" i="8"/>
  <c r="AP81" i="8"/>
  <c r="AR81" i="8"/>
  <c r="AU81" i="8"/>
  <c r="AT81" i="8"/>
  <c r="AF81" i="8"/>
  <c r="AH81" i="8"/>
  <c r="AK81" i="8"/>
  <c r="AJ81" i="8"/>
  <c r="U81" i="8"/>
  <c r="W81" i="8"/>
  <c r="Z81" i="8"/>
  <c r="J81" i="8"/>
  <c r="L81" i="8"/>
  <c r="O81" i="8"/>
  <c r="BT80" i="8"/>
  <c r="BV80" i="8"/>
  <c r="BY80" i="8"/>
  <c r="BX80" i="8"/>
  <c r="BJ80" i="8"/>
  <c r="BL80" i="8"/>
  <c r="BO80" i="8"/>
  <c r="BN80" i="8"/>
  <c r="AZ80" i="8"/>
  <c r="BB80" i="8"/>
  <c r="BE80" i="8"/>
  <c r="BD80" i="8"/>
  <c r="AP80" i="8"/>
  <c r="AR80" i="8"/>
  <c r="AU80" i="8"/>
  <c r="AT80" i="8"/>
  <c r="AF80" i="8"/>
  <c r="AH80" i="8"/>
  <c r="AK80" i="8"/>
  <c r="AJ80" i="8"/>
  <c r="U80" i="8"/>
  <c r="W80" i="8"/>
  <c r="Z80" i="8"/>
  <c r="J80" i="8"/>
  <c r="L80" i="8"/>
  <c r="O80" i="8"/>
  <c r="BT79" i="8"/>
  <c r="BV79" i="8"/>
  <c r="BY79" i="8"/>
  <c r="BX79" i="8"/>
  <c r="BJ79" i="8"/>
  <c r="BL79" i="8"/>
  <c r="BO79" i="8"/>
  <c r="AZ79" i="8"/>
  <c r="BB79" i="8"/>
  <c r="BE79" i="8"/>
  <c r="BD79" i="8"/>
  <c r="AP79" i="8"/>
  <c r="AR79" i="8"/>
  <c r="AU79" i="8"/>
  <c r="AT79" i="8"/>
  <c r="AF79" i="8"/>
  <c r="AH79" i="8"/>
  <c r="AK79" i="8"/>
  <c r="AJ79" i="8"/>
  <c r="U79" i="8"/>
  <c r="W79" i="8"/>
  <c r="Z79" i="8"/>
  <c r="J79" i="8"/>
  <c r="L79" i="8"/>
  <c r="O79" i="8"/>
  <c r="BT78" i="8"/>
  <c r="BV78" i="8"/>
  <c r="BY78" i="8"/>
  <c r="BX78" i="8"/>
  <c r="BJ78" i="8"/>
  <c r="BL78" i="8"/>
  <c r="BO78" i="8"/>
  <c r="BN78" i="8"/>
  <c r="AZ78" i="8"/>
  <c r="BB78" i="8"/>
  <c r="BE78" i="8"/>
  <c r="BD78" i="8"/>
  <c r="AP78" i="8"/>
  <c r="AR78" i="8"/>
  <c r="AU78" i="8"/>
  <c r="AT78" i="8"/>
  <c r="AF78" i="8"/>
  <c r="AH78" i="8"/>
  <c r="AK78" i="8"/>
  <c r="AJ78" i="8"/>
  <c r="U78" i="8"/>
  <c r="W78" i="8"/>
  <c r="Z78" i="8"/>
  <c r="J78" i="8"/>
  <c r="L78" i="8"/>
  <c r="O78" i="8"/>
  <c r="BT77" i="8"/>
  <c r="BV77" i="8"/>
  <c r="BY77" i="8"/>
  <c r="BX77" i="8"/>
  <c r="BJ77" i="8"/>
  <c r="BL77" i="8"/>
  <c r="BO77" i="8"/>
  <c r="BN77" i="8"/>
  <c r="AZ77" i="8"/>
  <c r="BB77" i="8"/>
  <c r="BE77" i="8"/>
  <c r="BD77" i="8"/>
  <c r="AP77" i="8"/>
  <c r="AR77" i="8"/>
  <c r="AU77" i="8"/>
  <c r="AT77" i="8"/>
  <c r="AF77" i="8"/>
  <c r="AH77" i="8"/>
  <c r="AK77" i="8"/>
  <c r="AJ77" i="8"/>
  <c r="U77" i="8"/>
  <c r="W77" i="8"/>
  <c r="Z77" i="8"/>
  <c r="J77" i="8"/>
  <c r="L77" i="8"/>
  <c r="O77" i="8"/>
  <c r="BT76" i="8"/>
  <c r="BV76" i="8"/>
  <c r="BY76" i="8"/>
  <c r="BX76" i="8"/>
  <c r="BJ76" i="8"/>
  <c r="BL76" i="8"/>
  <c r="BO76" i="8"/>
  <c r="BN76" i="8"/>
  <c r="AZ76" i="8"/>
  <c r="BB76" i="8"/>
  <c r="BE76" i="8"/>
  <c r="BD76" i="8"/>
  <c r="AP76" i="8"/>
  <c r="AR76" i="8"/>
  <c r="AU76" i="8"/>
  <c r="AT76" i="8"/>
  <c r="AF76" i="8"/>
  <c r="AH76" i="8"/>
  <c r="AK76" i="8"/>
  <c r="AJ76" i="8"/>
  <c r="U76" i="8"/>
  <c r="W76" i="8"/>
  <c r="Z76" i="8"/>
  <c r="J76" i="8"/>
  <c r="L76" i="8"/>
  <c r="O76" i="8"/>
  <c r="BT75" i="8"/>
  <c r="BV75" i="8"/>
  <c r="BY75" i="8"/>
  <c r="BX75" i="8"/>
  <c r="BJ75" i="8"/>
  <c r="BL75" i="8"/>
  <c r="BO75" i="8"/>
  <c r="BN75" i="8"/>
  <c r="AZ75" i="8"/>
  <c r="BB75" i="8"/>
  <c r="BE75" i="8"/>
  <c r="BD75" i="8"/>
  <c r="AP75" i="8"/>
  <c r="AR75" i="8"/>
  <c r="AU75" i="8"/>
  <c r="AT75" i="8"/>
  <c r="AF75" i="8"/>
  <c r="AH75" i="8"/>
  <c r="AK75" i="8"/>
  <c r="AJ75" i="8"/>
  <c r="U75" i="8"/>
  <c r="W75" i="8"/>
  <c r="Z75" i="8"/>
  <c r="J75" i="8"/>
  <c r="L75" i="8"/>
  <c r="O75" i="8"/>
  <c r="BT74" i="8"/>
  <c r="BV74" i="8"/>
  <c r="BY74" i="8"/>
  <c r="BX74" i="8"/>
  <c r="BJ74" i="8"/>
  <c r="BL74" i="8"/>
  <c r="BO74" i="8"/>
  <c r="BN74" i="8"/>
  <c r="AZ74" i="8"/>
  <c r="BB74" i="8"/>
  <c r="BE74" i="8"/>
  <c r="BD74" i="8"/>
  <c r="AP74" i="8"/>
  <c r="AR74" i="8"/>
  <c r="AU74" i="8"/>
  <c r="AT74" i="8"/>
  <c r="AF74" i="8"/>
  <c r="AH74" i="8"/>
  <c r="AK74" i="8"/>
  <c r="AJ74" i="8"/>
  <c r="U74" i="8"/>
  <c r="W74" i="8"/>
  <c r="Z74" i="8"/>
  <c r="J74" i="8"/>
  <c r="L74" i="8"/>
  <c r="O74" i="8"/>
  <c r="BT73" i="8"/>
  <c r="BV73" i="8"/>
  <c r="BY73" i="8"/>
  <c r="BX73" i="8"/>
  <c r="BJ73" i="8"/>
  <c r="BL73" i="8"/>
  <c r="BO73" i="8"/>
  <c r="BN73" i="8"/>
  <c r="AZ73" i="8"/>
  <c r="BB73" i="8"/>
  <c r="BE73" i="8"/>
  <c r="BD73" i="8"/>
  <c r="AP73" i="8"/>
  <c r="AR73" i="8"/>
  <c r="AU73" i="8"/>
  <c r="AT73" i="8"/>
  <c r="AF73" i="8"/>
  <c r="AH73" i="8"/>
  <c r="AK73" i="8"/>
  <c r="AJ73" i="8"/>
  <c r="U73" i="8"/>
  <c r="W73" i="8"/>
  <c r="Z73" i="8"/>
  <c r="J73" i="8"/>
  <c r="L73" i="8"/>
  <c r="O73" i="8"/>
  <c r="BT72" i="8"/>
  <c r="BV72" i="8"/>
  <c r="BY72" i="8"/>
  <c r="BX72" i="8"/>
  <c r="BJ72" i="8"/>
  <c r="BL72" i="8"/>
  <c r="BO72" i="8"/>
  <c r="BN72" i="8"/>
  <c r="AZ72" i="8"/>
  <c r="BB72" i="8"/>
  <c r="BE72" i="8"/>
  <c r="BD72" i="8"/>
  <c r="AP72" i="8"/>
  <c r="AR72" i="8"/>
  <c r="AU72" i="8"/>
  <c r="AT72" i="8"/>
  <c r="AF72" i="8"/>
  <c r="AH72" i="8"/>
  <c r="AK72" i="8"/>
  <c r="AJ72" i="8"/>
  <c r="U72" i="8"/>
  <c r="W72" i="8"/>
  <c r="Z72" i="8"/>
  <c r="J72" i="8"/>
  <c r="L72" i="8"/>
  <c r="O72" i="8"/>
  <c r="BT71" i="8"/>
  <c r="BV71" i="8"/>
  <c r="BY71" i="8"/>
  <c r="BX71" i="8"/>
  <c r="BJ71" i="8"/>
  <c r="BL71" i="8"/>
  <c r="BO71" i="8"/>
  <c r="BN71" i="8"/>
  <c r="AZ71" i="8"/>
  <c r="BB71" i="8"/>
  <c r="BE71" i="8"/>
  <c r="BD71" i="8"/>
  <c r="AP71" i="8"/>
  <c r="AR71" i="8"/>
  <c r="AU71" i="8"/>
  <c r="AT71" i="8"/>
  <c r="AF71" i="8"/>
  <c r="AH71" i="8"/>
  <c r="AK71" i="8"/>
  <c r="AJ71" i="8"/>
  <c r="U71" i="8"/>
  <c r="W71" i="8"/>
  <c r="Z71" i="8"/>
  <c r="J71" i="8"/>
  <c r="L71" i="8"/>
  <c r="O71" i="8"/>
  <c r="BT70" i="8"/>
  <c r="BV70" i="8"/>
  <c r="BY70" i="8"/>
  <c r="BX70" i="8"/>
  <c r="BJ70" i="8"/>
  <c r="BL70" i="8"/>
  <c r="BO70" i="8"/>
  <c r="BN70" i="8"/>
  <c r="AZ70" i="8"/>
  <c r="BB70" i="8"/>
  <c r="BE70" i="8"/>
  <c r="BD70" i="8"/>
  <c r="AP70" i="8"/>
  <c r="AR70" i="8"/>
  <c r="AU70" i="8"/>
  <c r="AT70" i="8"/>
  <c r="AF70" i="8"/>
  <c r="AH70" i="8"/>
  <c r="AK70" i="8"/>
  <c r="AJ70" i="8"/>
  <c r="U70" i="8"/>
  <c r="W70" i="8"/>
  <c r="Z70" i="8"/>
  <c r="J70" i="8"/>
  <c r="L70" i="8"/>
  <c r="O70" i="8"/>
  <c r="BT69" i="8"/>
  <c r="BV69" i="8"/>
  <c r="BY69" i="8"/>
  <c r="BX69" i="8"/>
  <c r="BJ69" i="8"/>
  <c r="BL69" i="8"/>
  <c r="BO69" i="8"/>
  <c r="BN69" i="8"/>
  <c r="AZ69" i="8"/>
  <c r="BB69" i="8"/>
  <c r="BE69" i="8"/>
  <c r="BD69" i="8"/>
  <c r="AP69" i="8"/>
  <c r="AR69" i="8"/>
  <c r="AU69" i="8"/>
  <c r="AT69" i="8"/>
  <c r="AF69" i="8"/>
  <c r="AH69" i="8"/>
  <c r="AK69" i="8"/>
  <c r="AJ69" i="8"/>
  <c r="U69" i="8"/>
  <c r="W69" i="8"/>
  <c r="Z69" i="8"/>
  <c r="J69" i="8"/>
  <c r="L69" i="8"/>
  <c r="O69" i="8"/>
  <c r="BT68" i="8"/>
  <c r="BV68" i="8"/>
  <c r="BY68" i="8"/>
  <c r="BX68" i="8"/>
  <c r="BJ68" i="8"/>
  <c r="BL68" i="8"/>
  <c r="BO68" i="8"/>
  <c r="BN68" i="8"/>
  <c r="AZ68" i="8"/>
  <c r="BB68" i="8"/>
  <c r="BE68" i="8"/>
  <c r="BD68" i="8"/>
  <c r="AP68" i="8"/>
  <c r="AR68" i="8"/>
  <c r="AU68" i="8"/>
  <c r="AT68" i="8"/>
  <c r="AF68" i="8"/>
  <c r="AH68" i="8"/>
  <c r="AK68" i="8"/>
  <c r="AJ68" i="8"/>
  <c r="U68" i="8"/>
  <c r="W68" i="8"/>
  <c r="Z68" i="8"/>
  <c r="J68" i="8"/>
  <c r="L68" i="8"/>
  <c r="O68" i="8"/>
  <c r="BT67" i="8"/>
  <c r="BV67" i="8"/>
  <c r="BY67" i="8"/>
  <c r="BX67" i="8"/>
  <c r="BJ67" i="8"/>
  <c r="BL67" i="8"/>
  <c r="BO67" i="8"/>
  <c r="BN67" i="8"/>
  <c r="AZ67" i="8"/>
  <c r="BB67" i="8"/>
  <c r="BE67" i="8"/>
  <c r="BD67" i="8"/>
  <c r="AP67" i="8"/>
  <c r="AR67" i="8"/>
  <c r="AU67" i="8"/>
  <c r="AT67" i="8"/>
  <c r="AF67" i="8"/>
  <c r="AH67" i="8"/>
  <c r="AK67" i="8"/>
  <c r="AJ67" i="8"/>
  <c r="U67" i="8"/>
  <c r="W67" i="8"/>
  <c r="Z67" i="8"/>
  <c r="J67" i="8"/>
  <c r="L67" i="8"/>
  <c r="O67" i="8"/>
  <c r="BT66" i="8"/>
  <c r="BV66" i="8"/>
  <c r="BY66" i="8"/>
  <c r="BX66" i="8"/>
  <c r="BJ66" i="8"/>
  <c r="BL66" i="8"/>
  <c r="BO66" i="8"/>
  <c r="BN66" i="8"/>
  <c r="AZ66" i="8"/>
  <c r="BB66" i="8"/>
  <c r="BE66" i="8"/>
  <c r="BD66" i="8"/>
  <c r="AP66" i="8"/>
  <c r="AR66" i="8"/>
  <c r="AU66" i="8"/>
  <c r="AT66" i="8"/>
  <c r="AF66" i="8"/>
  <c r="AH66" i="8"/>
  <c r="AK66" i="8"/>
  <c r="AJ66" i="8"/>
  <c r="U66" i="8"/>
  <c r="W66" i="8"/>
  <c r="Z66" i="8"/>
  <c r="J66" i="8"/>
  <c r="L66" i="8"/>
  <c r="O66" i="8"/>
  <c r="BT65" i="8"/>
  <c r="BV65" i="8"/>
  <c r="BY65" i="8"/>
  <c r="BX65" i="8"/>
  <c r="BJ65" i="8"/>
  <c r="BL65" i="8"/>
  <c r="BO65" i="8"/>
  <c r="BN65" i="8"/>
  <c r="AZ65" i="8"/>
  <c r="BB65" i="8"/>
  <c r="BE65" i="8"/>
  <c r="BD65" i="8"/>
  <c r="AP65" i="8"/>
  <c r="AR65" i="8"/>
  <c r="AU65" i="8"/>
  <c r="AT65" i="8"/>
  <c r="AF65" i="8"/>
  <c r="AH65" i="8"/>
  <c r="AK65" i="8"/>
  <c r="AJ65" i="8"/>
  <c r="U65" i="8"/>
  <c r="W65" i="8"/>
  <c r="Z65" i="8"/>
  <c r="J65" i="8"/>
  <c r="L65" i="8"/>
  <c r="O65" i="8"/>
  <c r="BT64" i="8"/>
  <c r="BV64" i="8"/>
  <c r="BY64" i="8"/>
  <c r="BX64" i="8"/>
  <c r="BJ64" i="8"/>
  <c r="BL64" i="8"/>
  <c r="BO64" i="8"/>
  <c r="BN64" i="8"/>
  <c r="AZ64" i="8"/>
  <c r="BB64" i="8"/>
  <c r="BE64" i="8"/>
  <c r="BD64" i="8"/>
  <c r="AP64" i="8"/>
  <c r="AR64" i="8"/>
  <c r="AU64" i="8"/>
  <c r="AT64" i="8"/>
  <c r="AF64" i="8"/>
  <c r="AH64" i="8"/>
  <c r="AK64" i="8"/>
  <c r="AJ64" i="8"/>
  <c r="U64" i="8"/>
  <c r="W64" i="8"/>
  <c r="Z64" i="8"/>
  <c r="J64" i="8"/>
  <c r="L64" i="8"/>
  <c r="O64" i="8"/>
  <c r="BT63" i="8"/>
  <c r="BV63" i="8"/>
  <c r="BY63" i="8"/>
  <c r="BX63" i="8"/>
  <c r="BJ63" i="8"/>
  <c r="BL63" i="8"/>
  <c r="BO63" i="8"/>
  <c r="BN63" i="8"/>
  <c r="AZ63" i="8"/>
  <c r="BB63" i="8"/>
  <c r="BE63" i="8"/>
  <c r="BD63" i="8"/>
  <c r="AP63" i="8"/>
  <c r="AR63" i="8"/>
  <c r="AU63" i="8"/>
  <c r="AT63" i="8"/>
  <c r="AF63" i="8"/>
  <c r="AH63" i="8"/>
  <c r="AK63" i="8"/>
  <c r="AJ63" i="8"/>
  <c r="U63" i="8"/>
  <c r="W63" i="8"/>
  <c r="Z63" i="8"/>
  <c r="J63" i="8"/>
  <c r="L63" i="8"/>
  <c r="O63" i="8"/>
  <c r="BT62" i="8"/>
  <c r="BV62" i="8"/>
  <c r="BY62" i="8"/>
  <c r="BX62" i="8"/>
  <c r="BJ62" i="8"/>
  <c r="BL62" i="8"/>
  <c r="BO62" i="8"/>
  <c r="BN62" i="8"/>
  <c r="AZ62" i="8"/>
  <c r="BB62" i="8"/>
  <c r="BE62" i="8"/>
  <c r="BD62" i="8"/>
  <c r="AP62" i="8"/>
  <c r="AR62" i="8"/>
  <c r="AU62" i="8"/>
  <c r="AT62" i="8"/>
  <c r="AF62" i="8"/>
  <c r="AH62" i="8"/>
  <c r="AK62" i="8"/>
  <c r="AJ62" i="8"/>
  <c r="U62" i="8"/>
  <c r="W62" i="8"/>
  <c r="Z62" i="8"/>
  <c r="J62" i="8"/>
  <c r="L62" i="8"/>
  <c r="O62" i="8"/>
  <c r="BT61" i="8"/>
  <c r="BV61" i="8"/>
  <c r="BY61" i="8"/>
  <c r="BX61" i="8"/>
  <c r="BJ61" i="8"/>
  <c r="BL61" i="8"/>
  <c r="BO61" i="8"/>
  <c r="BN61" i="8"/>
  <c r="AZ61" i="8"/>
  <c r="BB61" i="8"/>
  <c r="BE61" i="8"/>
  <c r="BD61" i="8"/>
  <c r="AP61" i="8"/>
  <c r="AR61" i="8"/>
  <c r="AU61" i="8"/>
  <c r="AT61" i="8"/>
  <c r="AF61" i="8"/>
  <c r="AH61" i="8"/>
  <c r="AK61" i="8"/>
  <c r="AJ61" i="8"/>
  <c r="U61" i="8"/>
  <c r="W61" i="8"/>
  <c r="Z61" i="8"/>
  <c r="J61" i="8"/>
  <c r="L61" i="8"/>
  <c r="O61" i="8"/>
  <c r="BT60" i="8"/>
  <c r="BV60" i="8"/>
  <c r="BY60" i="8"/>
  <c r="BX60" i="8"/>
  <c r="BJ60" i="8"/>
  <c r="BL60" i="8"/>
  <c r="BO60" i="8"/>
  <c r="BN60" i="8"/>
  <c r="AZ60" i="8"/>
  <c r="BB60" i="8"/>
  <c r="BE60" i="8"/>
  <c r="BD60" i="8"/>
  <c r="AP60" i="8"/>
  <c r="AR60" i="8"/>
  <c r="AU60" i="8"/>
  <c r="AT60" i="8"/>
  <c r="AF60" i="8"/>
  <c r="AH60" i="8"/>
  <c r="AK60" i="8"/>
  <c r="AJ60" i="8"/>
  <c r="U60" i="8"/>
  <c r="W60" i="8"/>
  <c r="Z60" i="8"/>
  <c r="J60" i="8"/>
  <c r="L60" i="8"/>
  <c r="O60" i="8"/>
  <c r="BT59" i="8"/>
  <c r="BV59" i="8"/>
  <c r="BY59" i="8"/>
  <c r="BX59" i="8"/>
  <c r="BJ59" i="8"/>
  <c r="BL59" i="8"/>
  <c r="BO59" i="8"/>
  <c r="BN59" i="8"/>
  <c r="AZ59" i="8"/>
  <c r="BB59" i="8"/>
  <c r="BE59" i="8"/>
  <c r="BD59" i="8"/>
  <c r="AP59" i="8"/>
  <c r="AR59" i="8"/>
  <c r="AU59" i="8"/>
  <c r="AT59" i="8"/>
  <c r="AF59" i="8"/>
  <c r="AH59" i="8"/>
  <c r="AK59" i="8"/>
  <c r="AJ59" i="8"/>
  <c r="U59" i="8"/>
  <c r="W59" i="8"/>
  <c r="Z59" i="8"/>
  <c r="J59" i="8"/>
  <c r="L59" i="8"/>
  <c r="O59" i="8"/>
  <c r="BT58" i="8"/>
  <c r="BV58" i="8"/>
  <c r="BY58" i="8"/>
  <c r="BX58" i="8"/>
  <c r="BJ58" i="8"/>
  <c r="BL58" i="8"/>
  <c r="BO58" i="8"/>
  <c r="BN58" i="8"/>
  <c r="AZ58" i="8"/>
  <c r="BB58" i="8"/>
  <c r="BE58" i="8"/>
  <c r="BD58" i="8"/>
  <c r="AP58" i="8"/>
  <c r="AR58" i="8"/>
  <c r="AU58" i="8"/>
  <c r="AT58" i="8"/>
  <c r="AF58" i="8"/>
  <c r="AH58" i="8"/>
  <c r="AK58" i="8"/>
  <c r="AJ58" i="8"/>
  <c r="U58" i="8"/>
  <c r="W58" i="8"/>
  <c r="Z58" i="8"/>
  <c r="J58" i="8"/>
  <c r="L58" i="8"/>
  <c r="O58" i="8"/>
  <c r="BT57" i="8"/>
  <c r="BV57" i="8"/>
  <c r="BY57" i="8"/>
  <c r="BX57" i="8"/>
  <c r="BJ57" i="8"/>
  <c r="BL57" i="8"/>
  <c r="BO57" i="8"/>
  <c r="BN57" i="8"/>
  <c r="AZ57" i="8"/>
  <c r="BB57" i="8"/>
  <c r="BE57" i="8"/>
  <c r="BD57" i="8"/>
  <c r="AP57" i="8"/>
  <c r="AR57" i="8"/>
  <c r="AU57" i="8"/>
  <c r="AT57" i="8"/>
  <c r="AF57" i="8"/>
  <c r="AH57" i="8"/>
  <c r="AK57" i="8"/>
  <c r="AJ57" i="8"/>
  <c r="U57" i="8"/>
  <c r="W57" i="8"/>
  <c r="Z57" i="8"/>
  <c r="J57" i="8"/>
  <c r="L57" i="8"/>
  <c r="O57" i="8"/>
  <c r="BT56" i="8"/>
  <c r="BV56" i="8"/>
  <c r="BY56" i="8"/>
  <c r="BX56" i="8"/>
  <c r="BJ56" i="8"/>
  <c r="BL56" i="8"/>
  <c r="BO56" i="8"/>
  <c r="BN56" i="8"/>
  <c r="AZ56" i="8"/>
  <c r="BB56" i="8"/>
  <c r="BE56" i="8"/>
  <c r="BD56" i="8"/>
  <c r="AP56" i="8"/>
  <c r="AR56" i="8"/>
  <c r="AU56" i="8"/>
  <c r="AT56" i="8"/>
  <c r="AF56" i="8"/>
  <c r="AH56" i="8"/>
  <c r="AK56" i="8"/>
  <c r="AJ56" i="8"/>
  <c r="U56" i="8"/>
  <c r="W56" i="8"/>
  <c r="Z56" i="8"/>
  <c r="J56" i="8"/>
  <c r="L56" i="8"/>
  <c r="O56" i="8"/>
  <c r="BT55" i="8"/>
  <c r="BV55" i="8"/>
  <c r="BY55" i="8"/>
  <c r="BX55" i="8"/>
  <c r="BJ55" i="8"/>
  <c r="BL55" i="8"/>
  <c r="BO55" i="8"/>
  <c r="BN55" i="8"/>
  <c r="AZ55" i="8"/>
  <c r="BB55" i="8"/>
  <c r="BE55" i="8"/>
  <c r="BD55" i="8"/>
  <c r="AP55" i="8"/>
  <c r="AR55" i="8"/>
  <c r="AU55" i="8"/>
  <c r="AT55" i="8"/>
  <c r="AF55" i="8"/>
  <c r="AH55" i="8"/>
  <c r="AK55" i="8"/>
  <c r="AJ55" i="8"/>
  <c r="U55" i="8"/>
  <c r="W55" i="8"/>
  <c r="Z55" i="8"/>
  <c r="J55" i="8"/>
  <c r="L55" i="8"/>
  <c r="O55" i="8"/>
  <c r="BT54" i="8"/>
  <c r="BV54" i="8"/>
  <c r="BY54" i="8"/>
  <c r="BX54" i="8"/>
  <c r="BJ54" i="8"/>
  <c r="BL54" i="8"/>
  <c r="BO54" i="8"/>
  <c r="BN54" i="8"/>
  <c r="AZ54" i="8"/>
  <c r="BB54" i="8"/>
  <c r="BE54" i="8"/>
  <c r="BD54" i="8"/>
  <c r="AP54" i="8"/>
  <c r="AR54" i="8"/>
  <c r="AU54" i="8"/>
  <c r="AT54" i="8"/>
  <c r="AF54" i="8"/>
  <c r="AH54" i="8"/>
  <c r="AK54" i="8"/>
  <c r="AJ54" i="8"/>
  <c r="U54" i="8"/>
  <c r="W54" i="8"/>
  <c r="Z54" i="8"/>
  <c r="J54" i="8"/>
  <c r="L54" i="8"/>
  <c r="O54" i="8"/>
  <c r="BT53" i="8"/>
  <c r="BV53" i="8"/>
  <c r="BY53" i="8"/>
  <c r="BX53" i="8"/>
  <c r="BJ53" i="8"/>
  <c r="BL53" i="8"/>
  <c r="BO53" i="8"/>
  <c r="BN53" i="8"/>
  <c r="AZ53" i="8"/>
  <c r="BB53" i="8"/>
  <c r="BE53" i="8"/>
  <c r="BD53" i="8"/>
  <c r="AP53" i="8"/>
  <c r="AR53" i="8"/>
  <c r="AU53" i="8"/>
  <c r="AT53" i="8"/>
  <c r="AF53" i="8"/>
  <c r="AH53" i="8"/>
  <c r="AK53" i="8"/>
  <c r="AJ53" i="8"/>
  <c r="U53" i="8"/>
  <c r="W53" i="8"/>
  <c r="Z53" i="8"/>
  <c r="J53" i="8"/>
  <c r="L53" i="8"/>
  <c r="O53" i="8"/>
  <c r="BT52" i="8"/>
  <c r="BV52" i="8"/>
  <c r="BY52" i="8"/>
  <c r="BX52" i="8"/>
  <c r="BJ52" i="8"/>
  <c r="BL52" i="8"/>
  <c r="BO52" i="8"/>
  <c r="BN52" i="8"/>
  <c r="AZ52" i="8"/>
  <c r="BB52" i="8"/>
  <c r="BE52" i="8"/>
  <c r="BD52" i="8"/>
  <c r="AP52" i="8"/>
  <c r="AR52" i="8"/>
  <c r="AU52" i="8"/>
  <c r="AT52" i="8"/>
  <c r="AF52" i="8"/>
  <c r="AH52" i="8"/>
  <c r="AK52" i="8"/>
  <c r="AJ52" i="8"/>
  <c r="U52" i="8"/>
  <c r="W52" i="8"/>
  <c r="Z52" i="8"/>
  <c r="J52" i="8"/>
  <c r="L52" i="8"/>
  <c r="O52" i="8"/>
  <c r="BT51" i="8"/>
  <c r="BV51" i="8"/>
  <c r="BY51" i="8"/>
  <c r="BX51" i="8"/>
  <c r="BJ51" i="8"/>
  <c r="BL51" i="8"/>
  <c r="BO51" i="8"/>
  <c r="BN51" i="8"/>
  <c r="AZ51" i="8"/>
  <c r="BB51" i="8"/>
  <c r="BE51" i="8"/>
  <c r="BD51" i="8"/>
  <c r="AP51" i="8"/>
  <c r="AR51" i="8"/>
  <c r="AU51" i="8"/>
  <c r="AT51" i="8"/>
  <c r="AF51" i="8"/>
  <c r="AH51" i="8"/>
  <c r="AK51" i="8"/>
  <c r="AJ51" i="8"/>
  <c r="U51" i="8"/>
  <c r="W51" i="8"/>
  <c r="Z51" i="8"/>
  <c r="J51" i="8"/>
  <c r="L51" i="8"/>
  <c r="O51" i="8"/>
  <c r="BT50" i="8"/>
  <c r="BV50" i="8"/>
  <c r="BY50" i="8"/>
  <c r="BX50" i="8"/>
  <c r="BJ50" i="8"/>
  <c r="BL50" i="8"/>
  <c r="BO50" i="8"/>
  <c r="BN50" i="8"/>
  <c r="AZ50" i="8"/>
  <c r="BB50" i="8"/>
  <c r="BE50" i="8"/>
  <c r="BD50" i="8"/>
  <c r="AP50" i="8"/>
  <c r="AR50" i="8"/>
  <c r="AU50" i="8"/>
  <c r="AT50" i="8"/>
  <c r="AF50" i="8"/>
  <c r="AH50" i="8"/>
  <c r="AK50" i="8"/>
  <c r="AJ50" i="8"/>
  <c r="U50" i="8"/>
  <c r="W50" i="8"/>
  <c r="Z50" i="8"/>
  <c r="J50" i="8"/>
  <c r="L50" i="8"/>
  <c r="O50" i="8"/>
  <c r="BT49" i="8"/>
  <c r="BV49" i="8"/>
  <c r="BY49" i="8"/>
  <c r="BX49" i="8"/>
  <c r="BJ49" i="8"/>
  <c r="BL49" i="8"/>
  <c r="BO49" i="8"/>
  <c r="BN49" i="8"/>
  <c r="AZ49" i="8"/>
  <c r="BB49" i="8"/>
  <c r="BE49" i="8"/>
  <c r="BD49" i="8"/>
  <c r="AP49" i="8"/>
  <c r="AR49" i="8"/>
  <c r="AU49" i="8"/>
  <c r="AT49" i="8"/>
  <c r="AF49" i="8"/>
  <c r="AH49" i="8"/>
  <c r="AK49" i="8"/>
  <c r="AJ49" i="8"/>
  <c r="U49" i="8"/>
  <c r="W49" i="8"/>
  <c r="Z49" i="8"/>
  <c r="J49" i="8"/>
  <c r="L49" i="8"/>
  <c r="O49" i="8"/>
  <c r="BT48" i="8"/>
  <c r="BV48" i="8"/>
  <c r="BY48" i="8"/>
  <c r="BX48" i="8"/>
  <c r="BJ48" i="8"/>
  <c r="BL48" i="8"/>
  <c r="BO48" i="8"/>
  <c r="BN48" i="8"/>
  <c r="AZ48" i="8"/>
  <c r="BB48" i="8"/>
  <c r="BE48" i="8"/>
  <c r="BD48" i="8"/>
  <c r="AP48" i="8"/>
  <c r="AR48" i="8"/>
  <c r="AU48" i="8"/>
  <c r="AT48" i="8"/>
  <c r="AF48" i="8"/>
  <c r="AH48" i="8"/>
  <c r="AK48" i="8"/>
  <c r="AJ48" i="8"/>
  <c r="U48" i="8"/>
  <c r="W48" i="8"/>
  <c r="Z48" i="8"/>
  <c r="J48" i="8"/>
  <c r="L48" i="8"/>
  <c r="O48" i="8"/>
  <c r="BT47" i="8"/>
  <c r="BV47" i="8"/>
  <c r="BY47" i="8"/>
  <c r="BX47" i="8"/>
  <c r="BJ47" i="8"/>
  <c r="BL47" i="8"/>
  <c r="BO47" i="8"/>
  <c r="BN47" i="8"/>
  <c r="AZ47" i="8"/>
  <c r="BB47" i="8"/>
  <c r="BE47" i="8"/>
  <c r="BD47" i="8"/>
  <c r="AP47" i="8"/>
  <c r="AR47" i="8"/>
  <c r="AU47" i="8"/>
  <c r="AT47" i="8"/>
  <c r="AF47" i="8"/>
  <c r="AH47" i="8"/>
  <c r="AK47" i="8"/>
  <c r="AJ47" i="8"/>
  <c r="U47" i="8"/>
  <c r="W47" i="8"/>
  <c r="Z47" i="8"/>
  <c r="J47" i="8"/>
  <c r="L47" i="8"/>
  <c r="O47" i="8"/>
  <c r="BT46" i="8"/>
  <c r="BV46" i="8"/>
  <c r="BY46" i="8"/>
  <c r="BX46" i="8"/>
  <c r="BJ46" i="8"/>
  <c r="BL46" i="8"/>
  <c r="BO46" i="8"/>
  <c r="BN46" i="8"/>
  <c r="AZ46" i="8"/>
  <c r="BB46" i="8"/>
  <c r="BE46" i="8"/>
  <c r="BD46" i="8"/>
  <c r="AP46" i="8"/>
  <c r="AR46" i="8"/>
  <c r="AU46" i="8"/>
  <c r="AT46" i="8"/>
  <c r="AF46" i="8"/>
  <c r="AG46" i="8"/>
  <c r="AH46" i="8"/>
  <c r="AK46" i="8"/>
  <c r="AJ46" i="8"/>
  <c r="U46" i="8"/>
  <c r="W46" i="8"/>
  <c r="Z46" i="8"/>
  <c r="J46" i="8"/>
  <c r="L46" i="8"/>
  <c r="O46" i="8"/>
  <c r="BT45" i="8"/>
  <c r="BV45" i="8"/>
  <c r="BY45" i="8"/>
  <c r="BX45" i="8"/>
  <c r="BJ45" i="8"/>
  <c r="BL45" i="8"/>
  <c r="BO45" i="8"/>
  <c r="BN45" i="8"/>
  <c r="AZ45" i="8"/>
  <c r="BB45" i="8"/>
  <c r="BE45" i="8"/>
  <c r="BD45" i="8"/>
  <c r="AP45" i="8"/>
  <c r="AR45" i="8"/>
  <c r="AU45" i="8"/>
  <c r="AT45" i="8"/>
  <c r="AF45" i="8"/>
  <c r="AH45" i="8"/>
  <c r="AK45" i="8"/>
  <c r="AJ45" i="8"/>
  <c r="U45" i="8"/>
  <c r="W45" i="8"/>
  <c r="Z45" i="8"/>
  <c r="J45" i="8"/>
  <c r="L45" i="8"/>
  <c r="O45" i="8"/>
  <c r="BT44" i="8"/>
  <c r="BV44" i="8"/>
  <c r="BY44" i="8"/>
  <c r="BX44" i="8"/>
  <c r="BJ44" i="8"/>
  <c r="BL44" i="8"/>
  <c r="BO44" i="8"/>
  <c r="BN44" i="8"/>
  <c r="AZ44" i="8"/>
  <c r="BB44" i="8"/>
  <c r="BE44" i="8"/>
  <c r="BD44" i="8"/>
  <c r="AP44" i="8"/>
  <c r="AR44" i="8"/>
  <c r="AU44" i="8"/>
  <c r="AT44" i="8"/>
  <c r="AF44" i="8"/>
  <c r="AH44" i="8"/>
  <c r="AK44" i="8"/>
  <c r="AJ44" i="8"/>
  <c r="U44" i="8"/>
  <c r="W44" i="8"/>
  <c r="Z44" i="8"/>
  <c r="J44" i="8"/>
  <c r="L44" i="8"/>
  <c r="O44" i="8"/>
  <c r="BT43" i="8"/>
  <c r="BV43" i="8"/>
  <c r="BY43" i="8"/>
  <c r="BX43" i="8"/>
  <c r="BJ43" i="8"/>
  <c r="BL43" i="8"/>
  <c r="BO43" i="8"/>
  <c r="BN43" i="8"/>
  <c r="AZ43" i="8"/>
  <c r="BB43" i="8"/>
  <c r="BE43" i="8"/>
  <c r="BD43" i="8"/>
  <c r="AP43" i="8"/>
  <c r="AR43" i="8"/>
  <c r="AU43" i="8"/>
  <c r="AT43" i="8"/>
  <c r="AF43" i="8"/>
  <c r="AH43" i="8"/>
  <c r="AK43" i="8"/>
  <c r="AJ43" i="8"/>
  <c r="U43" i="8"/>
  <c r="W43" i="8"/>
  <c r="Z43" i="8"/>
  <c r="J43" i="8"/>
  <c r="L43" i="8"/>
  <c r="O43" i="8"/>
  <c r="BT42" i="8"/>
  <c r="BV42" i="8"/>
  <c r="BY42" i="8"/>
  <c r="BX42" i="8"/>
  <c r="BJ42" i="8"/>
  <c r="BL42" i="8"/>
  <c r="BO42" i="8"/>
  <c r="BN42" i="8"/>
  <c r="AZ42" i="8"/>
  <c r="BB42" i="8"/>
  <c r="BE42" i="8"/>
  <c r="BD42" i="8"/>
  <c r="AP42" i="8"/>
  <c r="AR42" i="8"/>
  <c r="AU42" i="8"/>
  <c r="AT42" i="8"/>
  <c r="AF42" i="8"/>
  <c r="AH42" i="8"/>
  <c r="AK42" i="8"/>
  <c r="AJ42" i="8"/>
  <c r="U42" i="8"/>
  <c r="W42" i="8"/>
  <c r="Z42" i="8"/>
  <c r="J42" i="8"/>
  <c r="L42" i="8"/>
  <c r="O42" i="8"/>
  <c r="BT41" i="8"/>
  <c r="BV41" i="8"/>
  <c r="BY41" i="8"/>
  <c r="BX41" i="8"/>
  <c r="BJ41" i="8"/>
  <c r="BL41" i="8"/>
  <c r="BO41" i="8"/>
  <c r="BN41" i="8"/>
  <c r="AZ41" i="8"/>
  <c r="BB41" i="8"/>
  <c r="BE41" i="8"/>
  <c r="BD41" i="8"/>
  <c r="AP41" i="8"/>
  <c r="AR41" i="8"/>
  <c r="AU41" i="8"/>
  <c r="AT41" i="8"/>
  <c r="AF41" i="8"/>
  <c r="AH41" i="8"/>
  <c r="AK41" i="8"/>
  <c r="AJ41" i="8"/>
  <c r="U41" i="8"/>
  <c r="W41" i="8"/>
  <c r="Z41" i="8"/>
  <c r="J41" i="8"/>
  <c r="L41" i="8"/>
  <c r="O41" i="8"/>
  <c r="BT40" i="8"/>
  <c r="BV40" i="8"/>
  <c r="BY40" i="8"/>
  <c r="BX40" i="8"/>
  <c r="BJ40" i="8"/>
  <c r="BL40" i="8"/>
  <c r="BO40" i="8"/>
  <c r="BN40" i="8"/>
  <c r="AZ40" i="8"/>
  <c r="BB40" i="8"/>
  <c r="BE40" i="8"/>
  <c r="BD40" i="8"/>
  <c r="AP40" i="8"/>
  <c r="AR40" i="8"/>
  <c r="AU40" i="8"/>
  <c r="AT40" i="8"/>
  <c r="AF40" i="8"/>
  <c r="AH40" i="8"/>
  <c r="AK40" i="8"/>
  <c r="AJ40" i="8"/>
  <c r="U40" i="8"/>
  <c r="W40" i="8"/>
  <c r="Z40" i="8"/>
  <c r="J40" i="8"/>
  <c r="L40" i="8"/>
  <c r="O40" i="8"/>
  <c r="BT39" i="8"/>
  <c r="BV39" i="8"/>
  <c r="BY39" i="8"/>
  <c r="BX39" i="8"/>
  <c r="BJ39" i="8"/>
  <c r="BL39" i="8"/>
  <c r="BO39" i="8"/>
  <c r="BN39" i="8"/>
  <c r="AZ39" i="8"/>
  <c r="BB39" i="8"/>
  <c r="BE39" i="8"/>
  <c r="BD39" i="8"/>
  <c r="AP39" i="8"/>
  <c r="AR39" i="8"/>
  <c r="AU39" i="8"/>
  <c r="AT39" i="8"/>
  <c r="AF39" i="8"/>
  <c r="AH39" i="8"/>
  <c r="AK39" i="8"/>
  <c r="AJ39" i="8"/>
  <c r="U39" i="8"/>
  <c r="W39" i="8"/>
  <c r="Z39" i="8"/>
  <c r="J39" i="8"/>
  <c r="L39" i="8"/>
  <c r="O39" i="8"/>
  <c r="BT38" i="8"/>
  <c r="BV38" i="8"/>
  <c r="BY38" i="8"/>
  <c r="BX38" i="8"/>
  <c r="BJ38" i="8"/>
  <c r="BL38" i="8"/>
  <c r="BO38" i="8"/>
  <c r="BN38" i="8"/>
  <c r="AZ38" i="8"/>
  <c r="BB38" i="8"/>
  <c r="BE38" i="8"/>
  <c r="BD38" i="8"/>
  <c r="AP38" i="8"/>
  <c r="AQ38" i="8"/>
  <c r="AR38" i="8"/>
  <c r="AU38" i="8"/>
  <c r="AT38" i="8"/>
  <c r="AF38" i="8"/>
  <c r="AH38" i="8"/>
  <c r="AK38" i="8"/>
  <c r="AJ38" i="8"/>
  <c r="U38" i="8"/>
  <c r="W38" i="8"/>
  <c r="Z38" i="8"/>
  <c r="J38" i="8"/>
  <c r="L38" i="8"/>
  <c r="O38" i="8"/>
  <c r="BT37" i="8"/>
  <c r="BV37" i="8"/>
  <c r="BY37" i="8"/>
  <c r="BX37" i="8"/>
  <c r="BJ37" i="8"/>
  <c r="BK37" i="8"/>
  <c r="BL37" i="8"/>
  <c r="BO37" i="8"/>
  <c r="BN37" i="8"/>
  <c r="AZ37" i="8"/>
  <c r="BB37" i="8"/>
  <c r="BE37" i="8"/>
  <c r="BD37" i="8"/>
  <c r="AP37" i="8"/>
  <c r="AQ37" i="8"/>
  <c r="AR37" i="8"/>
  <c r="AU37" i="8"/>
  <c r="AT37" i="8"/>
  <c r="AF37" i="8"/>
  <c r="AG37" i="8"/>
  <c r="AH37" i="8"/>
  <c r="AK37" i="8"/>
  <c r="AJ37" i="8"/>
  <c r="U37" i="8"/>
  <c r="W37" i="8"/>
  <c r="Z37" i="8"/>
  <c r="J37" i="8"/>
  <c r="L37" i="8"/>
  <c r="O37" i="8"/>
  <c r="BT36" i="8"/>
  <c r="BV36" i="8"/>
  <c r="BY36" i="8"/>
  <c r="BX36" i="8"/>
  <c r="BJ36" i="8"/>
  <c r="BL36" i="8"/>
  <c r="BO36" i="8"/>
  <c r="BN36" i="8"/>
  <c r="AZ36" i="8"/>
  <c r="BA36" i="8"/>
  <c r="BB36" i="8"/>
  <c r="BE36" i="8"/>
  <c r="BD36" i="8"/>
  <c r="AP36" i="8"/>
  <c r="AQ36" i="8"/>
  <c r="AR36" i="8"/>
  <c r="AU36" i="8"/>
  <c r="AT36" i="8"/>
  <c r="AF36" i="8"/>
  <c r="AH36" i="8"/>
  <c r="AK36" i="8"/>
  <c r="AJ36" i="8"/>
  <c r="U36" i="8"/>
  <c r="W36" i="8"/>
  <c r="Z36" i="8"/>
  <c r="J36" i="8"/>
  <c r="L36" i="8"/>
  <c r="O36" i="8"/>
  <c r="BT35" i="8"/>
  <c r="BV35" i="8"/>
  <c r="BY35" i="8"/>
  <c r="BX35" i="8"/>
  <c r="BJ35" i="8"/>
  <c r="BL35" i="8"/>
  <c r="BO35" i="8"/>
  <c r="BN35" i="8"/>
  <c r="AZ35" i="8"/>
  <c r="BB35" i="8"/>
  <c r="BE35" i="8"/>
  <c r="BD35" i="8"/>
  <c r="AP35" i="8"/>
  <c r="AR35" i="8"/>
  <c r="AU35" i="8"/>
  <c r="AT35" i="8"/>
  <c r="AF35" i="8"/>
  <c r="AH35" i="8"/>
  <c r="AK35" i="8"/>
  <c r="AJ35" i="8"/>
  <c r="U35" i="8"/>
  <c r="W35" i="8"/>
  <c r="Z35" i="8"/>
  <c r="J35" i="8"/>
  <c r="L35" i="8"/>
  <c r="O35" i="8"/>
  <c r="BT34" i="8"/>
  <c r="BV34" i="8"/>
  <c r="BY34" i="8"/>
  <c r="BX34" i="8"/>
  <c r="BJ34" i="8"/>
  <c r="BL34" i="8"/>
  <c r="BO34" i="8"/>
  <c r="BN34" i="8"/>
  <c r="AZ34" i="8"/>
  <c r="BB34" i="8"/>
  <c r="BE34" i="8"/>
  <c r="BD34" i="8"/>
  <c r="AP34" i="8"/>
  <c r="AR34" i="8"/>
  <c r="AU34" i="8"/>
  <c r="AT34" i="8"/>
  <c r="AF34" i="8"/>
  <c r="AH34" i="8"/>
  <c r="AK34" i="8"/>
  <c r="AJ34" i="8"/>
  <c r="U34" i="8"/>
  <c r="W34" i="8"/>
  <c r="Z34" i="8"/>
  <c r="J34" i="8"/>
  <c r="L34" i="8"/>
  <c r="O34" i="8"/>
  <c r="BT33" i="8"/>
  <c r="BV33" i="8"/>
  <c r="BY33" i="8"/>
  <c r="BX33" i="8"/>
  <c r="BJ33" i="8"/>
  <c r="BL33" i="8"/>
  <c r="BO33" i="8"/>
  <c r="BN33" i="8"/>
  <c r="AZ33" i="8"/>
  <c r="BB33" i="8"/>
  <c r="BE33" i="8"/>
  <c r="BD33" i="8"/>
  <c r="AP33" i="8"/>
  <c r="AR33" i="8"/>
  <c r="AU33" i="8"/>
  <c r="AT33" i="8"/>
  <c r="AF33" i="8"/>
  <c r="AH33" i="8"/>
  <c r="AK33" i="8"/>
  <c r="AJ33" i="8"/>
  <c r="U33" i="8"/>
  <c r="W33" i="8"/>
  <c r="Z33" i="8"/>
  <c r="J33" i="8"/>
  <c r="L33" i="8"/>
  <c r="O33" i="8"/>
  <c r="BT32" i="8"/>
  <c r="BV32" i="8"/>
  <c r="BY32" i="8"/>
  <c r="BX32" i="8"/>
  <c r="BJ32" i="8"/>
  <c r="BL32" i="8"/>
  <c r="BO32" i="8"/>
  <c r="BN32" i="8"/>
  <c r="AZ32" i="8"/>
  <c r="BB32" i="8"/>
  <c r="BE32" i="8"/>
  <c r="BD32" i="8"/>
  <c r="AP32" i="8"/>
  <c r="AR32" i="8"/>
  <c r="AU32" i="8"/>
  <c r="AT32" i="8"/>
  <c r="AF32" i="8"/>
  <c r="AH32" i="8"/>
  <c r="AK32" i="8"/>
  <c r="AJ32" i="8"/>
  <c r="U32" i="8"/>
  <c r="W32" i="8"/>
  <c r="Z32" i="8"/>
  <c r="J32" i="8"/>
  <c r="L32" i="8"/>
  <c r="O32" i="8"/>
  <c r="BT31" i="8"/>
  <c r="BV31" i="8"/>
  <c r="BY31" i="8"/>
  <c r="BX31" i="8"/>
  <c r="BJ31" i="8"/>
  <c r="BL31" i="8"/>
  <c r="BO31" i="8"/>
  <c r="BN31" i="8"/>
  <c r="AZ31" i="8"/>
  <c r="BB31" i="8"/>
  <c r="BE31" i="8"/>
  <c r="BD31" i="8"/>
  <c r="AP31" i="8"/>
  <c r="AR31" i="8"/>
  <c r="AU31" i="8"/>
  <c r="AT31" i="8"/>
  <c r="AF31" i="8"/>
  <c r="AH31" i="8"/>
  <c r="AK31" i="8"/>
  <c r="AJ31" i="8"/>
  <c r="U31" i="8"/>
  <c r="W31" i="8"/>
  <c r="Z31" i="8"/>
  <c r="J31" i="8"/>
  <c r="L31" i="8"/>
  <c r="O31" i="8"/>
  <c r="BT30" i="8"/>
  <c r="BV30" i="8"/>
  <c r="BY30" i="8"/>
  <c r="BX30" i="8"/>
  <c r="BJ30" i="8"/>
  <c r="BL30" i="8"/>
  <c r="BO30" i="8"/>
  <c r="BN30" i="8"/>
  <c r="AZ30" i="8"/>
  <c r="BB30" i="8"/>
  <c r="BE30" i="8"/>
  <c r="BD30" i="8"/>
  <c r="AP30" i="8"/>
  <c r="AR30" i="8"/>
  <c r="AU30" i="8"/>
  <c r="AT30" i="8"/>
  <c r="AF30" i="8"/>
  <c r="AH30" i="8"/>
  <c r="AK30" i="8"/>
  <c r="AJ30" i="8"/>
  <c r="U30" i="8"/>
  <c r="W30" i="8"/>
  <c r="Z30" i="8"/>
  <c r="J30" i="8"/>
  <c r="L30" i="8"/>
  <c r="O30" i="8"/>
  <c r="BT29" i="8"/>
  <c r="BV29" i="8"/>
  <c r="BY29" i="8"/>
  <c r="BX29" i="8"/>
  <c r="BJ29" i="8"/>
  <c r="BL29" i="8"/>
  <c r="BO29" i="8"/>
  <c r="BN29" i="8"/>
  <c r="AZ29" i="8"/>
  <c r="BB29" i="8"/>
  <c r="BE29" i="8"/>
  <c r="BD29" i="8"/>
  <c r="AP29" i="8"/>
  <c r="AR29" i="8"/>
  <c r="AU29" i="8"/>
  <c r="AT29" i="8"/>
  <c r="AF29" i="8"/>
  <c r="AH29" i="8"/>
  <c r="AK29" i="8"/>
  <c r="AJ29" i="8"/>
  <c r="U29" i="8"/>
  <c r="W29" i="8"/>
  <c r="Z29" i="8"/>
  <c r="J29" i="8"/>
  <c r="L29" i="8"/>
  <c r="O29" i="8"/>
  <c r="BT28" i="8"/>
  <c r="BV28" i="8"/>
  <c r="BY28" i="8"/>
  <c r="BX28" i="8"/>
  <c r="BJ28" i="8"/>
  <c r="BL28" i="8"/>
  <c r="BO28" i="8"/>
  <c r="BN28" i="8"/>
  <c r="AZ28" i="8"/>
  <c r="BB28" i="8"/>
  <c r="BE28" i="8"/>
  <c r="BD28" i="8"/>
  <c r="AP28" i="8"/>
  <c r="AR28" i="8"/>
  <c r="AU28" i="8"/>
  <c r="AT28" i="8"/>
  <c r="AF28" i="8"/>
  <c r="AH28" i="8"/>
  <c r="AK28" i="8"/>
  <c r="AJ28" i="8"/>
  <c r="U28" i="8"/>
  <c r="W28" i="8"/>
  <c r="Z28" i="8"/>
  <c r="J28" i="8"/>
  <c r="L28" i="8"/>
  <c r="O28" i="8"/>
  <c r="BT27" i="8"/>
  <c r="BV27" i="8"/>
  <c r="BY27" i="8"/>
  <c r="BX27" i="8"/>
  <c r="BJ27" i="8"/>
  <c r="BL27" i="8"/>
  <c r="BO27" i="8"/>
  <c r="BN27" i="8"/>
  <c r="AZ27" i="8"/>
  <c r="BB27" i="8"/>
  <c r="BE27" i="8"/>
  <c r="BD27" i="8"/>
  <c r="AP27" i="8"/>
  <c r="AR27" i="8"/>
  <c r="AU27" i="8"/>
  <c r="AT27" i="8"/>
  <c r="AF27" i="8"/>
  <c r="AH27" i="8"/>
  <c r="AK27" i="8"/>
  <c r="AJ27" i="8"/>
  <c r="U27" i="8"/>
  <c r="W27" i="8"/>
  <c r="Z27" i="8"/>
  <c r="J27" i="8"/>
  <c r="L27" i="8"/>
  <c r="O27" i="8"/>
  <c r="BT26" i="8"/>
  <c r="BV26" i="8"/>
  <c r="BY26" i="8"/>
  <c r="BX26" i="8"/>
  <c r="BJ26" i="8"/>
  <c r="BL26" i="8"/>
  <c r="BO26" i="8"/>
  <c r="BN26" i="8"/>
  <c r="AZ26" i="8"/>
  <c r="BB26" i="8"/>
  <c r="BE26" i="8"/>
  <c r="BD26" i="8"/>
  <c r="AP26" i="8"/>
  <c r="AR26" i="8"/>
  <c r="AU26" i="8"/>
  <c r="AT26" i="8"/>
  <c r="AF26" i="8"/>
  <c r="AH26" i="8"/>
  <c r="AK26" i="8"/>
  <c r="AJ26" i="8"/>
  <c r="U26" i="8"/>
  <c r="W26" i="8"/>
  <c r="Z26" i="8"/>
  <c r="J26" i="8"/>
  <c r="L26" i="8"/>
  <c r="O26" i="8"/>
  <c r="BT25" i="8"/>
  <c r="BV25" i="8"/>
  <c r="BY25" i="8"/>
  <c r="BX25" i="8"/>
  <c r="BJ25" i="8"/>
  <c r="BL25" i="8"/>
  <c r="BO25" i="8"/>
  <c r="BN25" i="8"/>
  <c r="AZ25" i="8"/>
  <c r="BB25" i="8"/>
  <c r="BE25" i="8"/>
  <c r="BD25" i="8"/>
  <c r="AP25" i="8"/>
  <c r="AR25" i="8"/>
  <c r="AU25" i="8"/>
  <c r="AT25" i="8"/>
  <c r="AF25" i="8"/>
  <c r="AH25" i="8"/>
  <c r="AK25" i="8"/>
  <c r="AJ25" i="8"/>
  <c r="U25" i="8"/>
  <c r="W25" i="8"/>
  <c r="Z25" i="8"/>
  <c r="J25" i="8"/>
  <c r="L25" i="8"/>
  <c r="O25" i="8"/>
  <c r="BT24" i="8"/>
  <c r="BV24" i="8"/>
  <c r="BY24" i="8"/>
  <c r="BX24" i="8"/>
  <c r="BJ24" i="8"/>
  <c r="BL24" i="8"/>
  <c r="BO24" i="8"/>
  <c r="BN24" i="8"/>
  <c r="AZ24" i="8"/>
  <c r="BB24" i="8"/>
  <c r="BE24" i="8"/>
  <c r="BD24" i="8"/>
  <c r="AP24" i="8"/>
  <c r="AR24" i="8"/>
  <c r="AU24" i="8"/>
  <c r="AT24" i="8"/>
  <c r="AF24" i="8"/>
  <c r="AH24" i="8"/>
  <c r="AK24" i="8"/>
  <c r="AJ24" i="8"/>
  <c r="U24" i="8"/>
  <c r="W24" i="8"/>
  <c r="Z24" i="8"/>
  <c r="J24" i="8"/>
  <c r="L24" i="8"/>
  <c r="O24" i="8"/>
  <c r="BT23" i="8"/>
  <c r="BV23" i="8"/>
  <c r="BY23" i="8"/>
  <c r="BX23" i="8"/>
  <c r="BJ23" i="8"/>
  <c r="BL23" i="8"/>
  <c r="BO23" i="8"/>
  <c r="BN23" i="8"/>
  <c r="AZ23" i="8"/>
  <c r="BB23" i="8"/>
  <c r="BE23" i="8"/>
  <c r="BD23" i="8"/>
  <c r="AP23" i="8"/>
  <c r="AR23" i="8"/>
  <c r="AU23" i="8"/>
  <c r="AT23" i="8"/>
  <c r="AF23" i="8"/>
  <c r="AH23" i="8"/>
  <c r="AK23" i="8"/>
  <c r="AJ23" i="8"/>
  <c r="U23" i="8"/>
  <c r="W23" i="8"/>
  <c r="Z23" i="8"/>
  <c r="J23" i="8"/>
  <c r="L23" i="8"/>
  <c r="O23" i="8"/>
  <c r="BT22" i="8"/>
  <c r="BV22" i="8"/>
  <c r="BY22" i="8"/>
  <c r="BX22" i="8"/>
  <c r="BJ22" i="8"/>
  <c r="BL22" i="8"/>
  <c r="BO22" i="8"/>
  <c r="BN22" i="8"/>
  <c r="AZ22" i="8"/>
  <c r="BB22" i="8"/>
  <c r="BE22" i="8"/>
  <c r="BD22" i="8"/>
  <c r="AP22" i="8"/>
  <c r="AR22" i="8"/>
  <c r="AU22" i="8"/>
  <c r="AT22" i="8"/>
  <c r="AF22" i="8"/>
  <c r="AH22" i="8"/>
  <c r="AK22" i="8"/>
  <c r="AJ22" i="8"/>
  <c r="U22" i="8"/>
  <c r="W22" i="8"/>
  <c r="Z22" i="8"/>
  <c r="J22" i="8"/>
  <c r="L22" i="8"/>
  <c r="O22" i="8"/>
  <c r="BT21" i="8"/>
  <c r="BV21" i="8"/>
  <c r="BY21" i="8"/>
  <c r="BX21" i="8"/>
  <c r="BJ21" i="8"/>
  <c r="BL21" i="8"/>
  <c r="BO21" i="8"/>
  <c r="BN21" i="8"/>
  <c r="AZ21" i="8"/>
  <c r="BB21" i="8"/>
  <c r="BE21" i="8"/>
  <c r="BD21" i="8"/>
  <c r="AP21" i="8"/>
  <c r="AR21" i="8"/>
  <c r="AU21" i="8"/>
  <c r="AT21" i="8"/>
  <c r="AF21" i="8"/>
  <c r="AH21" i="8"/>
  <c r="AK21" i="8"/>
  <c r="AJ21" i="8"/>
  <c r="U21" i="8"/>
  <c r="W21" i="8"/>
  <c r="Z21" i="8"/>
  <c r="J21" i="8"/>
  <c r="L21" i="8"/>
  <c r="O21" i="8"/>
  <c r="BT20" i="8"/>
  <c r="BV20" i="8"/>
  <c r="BY20" i="8"/>
  <c r="BX20" i="8"/>
  <c r="BJ20" i="8"/>
  <c r="BL20" i="8"/>
  <c r="BO20" i="8"/>
  <c r="BN20" i="8"/>
  <c r="AZ20" i="8"/>
  <c r="BB20" i="8"/>
  <c r="BE20" i="8"/>
  <c r="BD20" i="8"/>
  <c r="AP20" i="8"/>
  <c r="AR20" i="8"/>
  <c r="AU20" i="8"/>
  <c r="AT20" i="8"/>
  <c r="AF20" i="8"/>
  <c r="AH20" i="8"/>
  <c r="AK20" i="8"/>
  <c r="AJ20" i="8"/>
  <c r="U20" i="8"/>
  <c r="W20" i="8"/>
  <c r="Z20" i="8"/>
  <c r="J20" i="8"/>
  <c r="L20" i="8"/>
  <c r="O20" i="8"/>
  <c r="BT19" i="8"/>
  <c r="BV19" i="8"/>
  <c r="BY19" i="8"/>
  <c r="BX19" i="8"/>
  <c r="BJ19" i="8"/>
  <c r="BL19" i="8"/>
  <c r="BO19" i="8"/>
  <c r="BN19" i="8"/>
  <c r="AZ19" i="8"/>
  <c r="BB19" i="8"/>
  <c r="BE19" i="8"/>
  <c r="BD19" i="8"/>
  <c r="AP19" i="8"/>
  <c r="AR19" i="8"/>
  <c r="AU19" i="8"/>
  <c r="AT19" i="8"/>
  <c r="AF19" i="8"/>
  <c r="AH19" i="8"/>
  <c r="AK19" i="8"/>
  <c r="AJ19" i="8"/>
  <c r="U19" i="8"/>
  <c r="W19" i="8"/>
  <c r="Z19" i="8"/>
  <c r="J19" i="8"/>
  <c r="L19" i="8"/>
  <c r="O19" i="8"/>
  <c r="BT18" i="8"/>
  <c r="BV18" i="8"/>
  <c r="BY18" i="8"/>
  <c r="BX18" i="8"/>
  <c r="BJ18" i="8"/>
  <c r="BL18" i="8"/>
  <c r="BO18" i="8"/>
  <c r="BN18" i="8"/>
  <c r="AZ18" i="8"/>
  <c r="BB18" i="8"/>
  <c r="BE18" i="8"/>
  <c r="BD18" i="8"/>
  <c r="AP18" i="8"/>
  <c r="AR18" i="8"/>
  <c r="AU18" i="8"/>
  <c r="AT18" i="8"/>
  <c r="AF18" i="8"/>
  <c r="AH18" i="8"/>
  <c r="AK18" i="8"/>
  <c r="AJ18" i="8"/>
  <c r="U18" i="8"/>
  <c r="W18" i="8"/>
  <c r="Z18" i="8"/>
  <c r="J18" i="8"/>
  <c r="L18" i="8"/>
  <c r="O18" i="8"/>
  <c r="BT17" i="8"/>
  <c r="BV17" i="8"/>
  <c r="BY17" i="8"/>
  <c r="BX17" i="8"/>
  <c r="BJ17" i="8"/>
  <c r="BL17" i="8"/>
  <c r="BO17" i="8"/>
  <c r="BN17" i="8"/>
  <c r="AZ17" i="8"/>
  <c r="BB17" i="8"/>
  <c r="BE17" i="8"/>
  <c r="BD17" i="8"/>
  <c r="AP17" i="8"/>
  <c r="AR17" i="8"/>
  <c r="AU17" i="8"/>
  <c r="AT17" i="8"/>
  <c r="AF17" i="8"/>
  <c r="AH17" i="8"/>
  <c r="AK17" i="8"/>
  <c r="AJ17" i="8"/>
  <c r="U17" i="8"/>
  <c r="W17" i="8"/>
  <c r="Z17" i="8"/>
  <c r="J17" i="8"/>
  <c r="L17" i="8"/>
  <c r="O17" i="8"/>
  <c r="BT16" i="8"/>
  <c r="BV16" i="8"/>
  <c r="BY16" i="8"/>
  <c r="BX16" i="8"/>
  <c r="BJ16" i="8"/>
  <c r="BL16" i="8"/>
  <c r="BO16" i="8"/>
  <c r="BN16" i="8"/>
  <c r="AZ16" i="8"/>
  <c r="BB16" i="8"/>
  <c r="BE16" i="8"/>
  <c r="BD16" i="8"/>
  <c r="AP16" i="8"/>
  <c r="AR16" i="8"/>
  <c r="AU16" i="8"/>
  <c r="AT16" i="8"/>
  <c r="AF16" i="8"/>
  <c r="AH16" i="8"/>
  <c r="AK16" i="8"/>
  <c r="AJ16" i="8"/>
  <c r="U16" i="8"/>
  <c r="W16" i="8"/>
  <c r="Z16" i="8"/>
  <c r="J16" i="8"/>
  <c r="L16" i="8"/>
  <c r="O16" i="8"/>
  <c r="BT15" i="8"/>
  <c r="BV15" i="8"/>
  <c r="BY15" i="8"/>
  <c r="BX15" i="8"/>
  <c r="BJ15" i="8"/>
  <c r="BL15" i="8"/>
  <c r="BO15" i="8"/>
  <c r="BN15" i="8"/>
  <c r="AZ15" i="8"/>
  <c r="BB15" i="8"/>
  <c r="BE15" i="8"/>
  <c r="BD15" i="8"/>
  <c r="AP15" i="8"/>
  <c r="AR15" i="8"/>
  <c r="AU15" i="8"/>
  <c r="AT15" i="8"/>
  <c r="AF15" i="8"/>
  <c r="AH15" i="8"/>
  <c r="AK15" i="8"/>
  <c r="AJ15" i="8"/>
  <c r="U15" i="8"/>
  <c r="W15" i="8"/>
  <c r="Z15" i="8"/>
  <c r="J15" i="8"/>
  <c r="L15" i="8"/>
  <c r="O15" i="8"/>
  <c r="BT14" i="8"/>
  <c r="BV14" i="8"/>
  <c r="BY14" i="8"/>
  <c r="BX14" i="8"/>
  <c r="BJ14" i="8"/>
  <c r="BL14" i="8"/>
  <c r="BO14" i="8"/>
  <c r="BN14" i="8"/>
  <c r="AZ14" i="8"/>
  <c r="BB14" i="8"/>
  <c r="BE14" i="8"/>
  <c r="BD14" i="8"/>
  <c r="AP14" i="8"/>
  <c r="AR14" i="8"/>
  <c r="AU14" i="8"/>
  <c r="AT14" i="8"/>
  <c r="AF14" i="8"/>
  <c r="AH14" i="8"/>
  <c r="AK14" i="8"/>
  <c r="AJ14" i="8"/>
  <c r="U14" i="8"/>
  <c r="W14" i="8"/>
  <c r="Z14" i="8"/>
  <c r="J14" i="8"/>
  <c r="L14" i="8"/>
  <c r="O14" i="8"/>
  <c r="BT13" i="8"/>
  <c r="BV13" i="8"/>
  <c r="BY13" i="8"/>
  <c r="BX13" i="8"/>
  <c r="BJ13" i="8"/>
  <c r="BL13" i="8"/>
  <c r="BO13" i="8"/>
  <c r="BN13" i="8"/>
  <c r="AZ13" i="8"/>
  <c r="BB13" i="8"/>
  <c r="BE13" i="8"/>
  <c r="BD13" i="8"/>
  <c r="AP13" i="8"/>
  <c r="AR13" i="8"/>
  <c r="AU13" i="8"/>
  <c r="AT13" i="8"/>
  <c r="AF13" i="8"/>
  <c r="AH13" i="8"/>
  <c r="AK13" i="8"/>
  <c r="AJ13" i="8"/>
  <c r="U13" i="8"/>
  <c r="W13" i="8"/>
  <c r="Z13" i="8"/>
  <c r="J13" i="8"/>
  <c r="L13" i="8"/>
  <c r="O13" i="8"/>
  <c r="BT12" i="8"/>
  <c r="BV12" i="8"/>
  <c r="BY12" i="8"/>
  <c r="BX12" i="8"/>
  <c r="BJ12" i="8"/>
  <c r="BL12" i="8"/>
  <c r="BO12" i="8"/>
  <c r="BN12" i="8"/>
  <c r="AZ12" i="8"/>
  <c r="BB12" i="8"/>
  <c r="BE12" i="8"/>
  <c r="BD12" i="8"/>
  <c r="AP12" i="8"/>
  <c r="AR12" i="8"/>
  <c r="AU12" i="8"/>
  <c r="AT12" i="8"/>
  <c r="AF12" i="8"/>
  <c r="AH12" i="8"/>
  <c r="AK12" i="8"/>
  <c r="AJ12" i="8"/>
  <c r="U12" i="8"/>
  <c r="W12" i="8"/>
  <c r="Z12" i="8"/>
  <c r="J12" i="8"/>
  <c r="L12" i="8"/>
  <c r="O12" i="8"/>
  <c r="BT11" i="8"/>
  <c r="BV11" i="8"/>
  <c r="BY11" i="8"/>
  <c r="BX11" i="8"/>
  <c r="BJ11" i="8"/>
  <c r="BL11" i="8"/>
  <c r="BO11" i="8"/>
  <c r="BN11" i="8"/>
  <c r="AZ11" i="8"/>
  <c r="BB11" i="8"/>
  <c r="BE11" i="8"/>
  <c r="BD11" i="8"/>
  <c r="AP11" i="8"/>
  <c r="AR11" i="8"/>
  <c r="AU11" i="8"/>
  <c r="AT11" i="8"/>
  <c r="AF11" i="8"/>
  <c r="AH11" i="8"/>
  <c r="AK11" i="8"/>
  <c r="AJ11" i="8"/>
  <c r="U11" i="8"/>
  <c r="W11" i="8"/>
  <c r="Z11" i="8"/>
  <c r="J11" i="8"/>
  <c r="L11" i="8"/>
  <c r="O11" i="8"/>
  <c r="BT10" i="8"/>
  <c r="BV10" i="8"/>
  <c r="BY10" i="8"/>
  <c r="BX10" i="8"/>
  <c r="BJ10" i="8"/>
  <c r="BL10" i="8"/>
  <c r="BO10" i="8"/>
  <c r="BN10" i="8"/>
  <c r="AZ10" i="8"/>
  <c r="BB10" i="8"/>
  <c r="BE10" i="8"/>
  <c r="BD10" i="8"/>
  <c r="AP10" i="8"/>
  <c r="AR10" i="8"/>
  <c r="AU10" i="8"/>
  <c r="AT10" i="8"/>
  <c r="AF10" i="8"/>
  <c r="AH10" i="8"/>
  <c r="AK10" i="8"/>
  <c r="AJ10" i="8"/>
  <c r="U10" i="8"/>
  <c r="W10" i="8"/>
  <c r="Z10" i="8"/>
  <c r="J10" i="8"/>
  <c r="L10" i="8"/>
  <c r="O10" i="8"/>
  <c r="BT9" i="8"/>
  <c r="BV9" i="8"/>
  <c r="BY9" i="8"/>
  <c r="BX9" i="8"/>
  <c r="BJ9" i="8"/>
  <c r="BL9" i="8"/>
  <c r="BO9" i="8"/>
  <c r="BN9" i="8"/>
  <c r="AZ9" i="8"/>
  <c r="BB9" i="8"/>
  <c r="BE9" i="8"/>
  <c r="BD9" i="8"/>
  <c r="AP9" i="8"/>
  <c r="AR9" i="8"/>
  <c r="AU9" i="8"/>
  <c r="AT9" i="8"/>
  <c r="AF9" i="8"/>
  <c r="AH9" i="8"/>
  <c r="AK9" i="8"/>
  <c r="AJ9" i="8"/>
  <c r="U9" i="8"/>
  <c r="W9" i="8"/>
  <c r="Z9" i="8"/>
  <c r="J9" i="8"/>
  <c r="L9" i="8"/>
  <c r="O9" i="8"/>
  <c r="BT8" i="8"/>
  <c r="BV8" i="8"/>
  <c r="BY8" i="8"/>
  <c r="BX8" i="8"/>
  <c r="BJ8" i="8"/>
  <c r="BL8" i="8"/>
  <c r="BO8" i="8"/>
  <c r="BN8" i="8"/>
  <c r="AZ8" i="8"/>
  <c r="BB8" i="8"/>
  <c r="BE8" i="8"/>
  <c r="BD8" i="8"/>
  <c r="AP8" i="8"/>
  <c r="AR8" i="8"/>
  <c r="AU8" i="8"/>
  <c r="AT8" i="8"/>
  <c r="AF8" i="8"/>
  <c r="AH8" i="8"/>
  <c r="AK8" i="8"/>
  <c r="AJ8" i="8"/>
  <c r="U8" i="8"/>
  <c r="W8" i="8"/>
  <c r="Z8" i="8"/>
  <c r="J8" i="8"/>
  <c r="L8" i="8"/>
  <c r="BT7" i="8"/>
  <c r="BV7" i="8"/>
  <c r="BY7" i="8"/>
  <c r="BX7" i="8"/>
  <c r="BJ7" i="8"/>
  <c r="BL7" i="8"/>
  <c r="BO7" i="8"/>
  <c r="BN7" i="8"/>
  <c r="AZ7" i="8"/>
  <c r="BB7" i="8"/>
  <c r="BE7" i="8"/>
  <c r="BD7" i="8"/>
  <c r="AP7" i="8"/>
  <c r="AR7" i="8"/>
  <c r="AU7" i="8"/>
  <c r="AT7" i="8"/>
  <c r="AF7" i="8"/>
  <c r="AH7" i="8"/>
  <c r="AK7" i="8"/>
  <c r="AJ7" i="8"/>
  <c r="U7" i="8"/>
  <c r="W7" i="8"/>
  <c r="Z7" i="8"/>
  <c r="J7" i="8"/>
  <c r="L7" i="8"/>
  <c r="O7" i="8"/>
  <c r="BT6" i="8"/>
  <c r="BV6" i="8"/>
  <c r="BY6" i="8"/>
  <c r="BX6" i="8"/>
  <c r="BJ6" i="8"/>
  <c r="BL6" i="8"/>
  <c r="BO6" i="8"/>
  <c r="BN6" i="8"/>
  <c r="AZ6" i="8"/>
  <c r="BB6" i="8"/>
  <c r="BE6" i="8"/>
  <c r="BD6" i="8"/>
  <c r="AP6" i="8"/>
  <c r="AR6" i="8"/>
  <c r="AU6" i="8"/>
  <c r="AT6" i="8"/>
  <c r="AF6" i="8"/>
  <c r="AH6" i="8"/>
  <c r="AK6" i="8"/>
  <c r="AJ6" i="8"/>
  <c r="U6" i="8"/>
  <c r="W6" i="8"/>
  <c r="Z6" i="8"/>
  <c r="J6" i="8"/>
  <c r="L6" i="8"/>
  <c r="O6" i="8"/>
  <c r="BT5" i="8"/>
  <c r="BV5" i="8"/>
  <c r="BY5" i="8"/>
  <c r="BX5" i="8"/>
  <c r="BJ5" i="8"/>
  <c r="BL5" i="8"/>
  <c r="BO5" i="8"/>
  <c r="BN5" i="8"/>
  <c r="AZ5" i="8"/>
  <c r="BB5" i="8"/>
  <c r="BE5" i="8"/>
  <c r="BD5" i="8"/>
  <c r="AP5" i="8"/>
  <c r="AR5" i="8"/>
  <c r="AU5" i="8"/>
  <c r="AT5" i="8"/>
  <c r="AF5" i="8"/>
  <c r="AH5" i="8"/>
  <c r="AK5" i="8"/>
  <c r="AJ5" i="8"/>
  <c r="U5" i="8"/>
  <c r="W5" i="8"/>
  <c r="Z5" i="8"/>
  <c r="J5" i="8"/>
  <c r="L5" i="8"/>
  <c r="O5" i="8"/>
  <c r="BT4" i="8"/>
  <c r="BV4" i="8"/>
  <c r="BY4" i="8"/>
  <c r="BX4" i="8"/>
  <c r="BJ4" i="8"/>
  <c r="BL4" i="8"/>
  <c r="BO4" i="8"/>
  <c r="BN4" i="8"/>
  <c r="AZ4" i="8"/>
  <c r="BB4" i="8"/>
  <c r="BE4" i="8"/>
  <c r="BD4" i="8"/>
  <c r="AP4" i="8"/>
  <c r="AR4" i="8"/>
  <c r="AU4" i="8"/>
  <c r="AT4" i="8"/>
  <c r="AF4" i="8"/>
  <c r="AH4" i="8"/>
  <c r="AK4" i="8"/>
  <c r="AJ4" i="8"/>
  <c r="U4" i="8"/>
  <c r="W4" i="8"/>
  <c r="Z4" i="8"/>
  <c r="J4" i="8"/>
  <c r="L4" i="8"/>
  <c r="O4" i="8"/>
  <c r="BT3" i="8"/>
  <c r="BV3" i="8"/>
  <c r="BY3" i="8"/>
  <c r="BX3" i="8"/>
  <c r="BJ3" i="8"/>
  <c r="BL3" i="8"/>
  <c r="BO3" i="8"/>
  <c r="BN3" i="8"/>
  <c r="AZ3" i="8"/>
  <c r="BB3" i="8"/>
  <c r="BE3" i="8"/>
  <c r="BD3" i="8"/>
  <c r="AP3" i="8"/>
  <c r="AR3" i="8"/>
  <c r="AU3" i="8"/>
  <c r="AT3" i="8"/>
  <c r="AF3" i="8"/>
  <c r="AH3" i="8"/>
  <c r="AK3" i="8"/>
  <c r="AJ3" i="8"/>
  <c r="U3" i="8"/>
  <c r="W3" i="8"/>
  <c r="Z3" i="8"/>
  <c r="J3" i="8"/>
  <c r="L3" i="8"/>
  <c r="O3" i="8"/>
  <c r="BT2" i="8"/>
  <c r="BV2" i="8"/>
  <c r="BY2" i="8"/>
  <c r="BX2" i="8"/>
  <c r="BJ2" i="8"/>
  <c r="BL2" i="8"/>
  <c r="BO2" i="8"/>
  <c r="BN2" i="8"/>
  <c r="AZ2" i="8"/>
  <c r="BB2" i="8"/>
  <c r="BE2" i="8"/>
  <c r="BD2" i="8"/>
  <c r="AP2" i="8"/>
  <c r="AR2" i="8"/>
  <c r="AU2" i="8"/>
  <c r="AT2" i="8"/>
  <c r="AF2" i="8"/>
  <c r="AH2" i="8"/>
  <c r="AK2" i="8"/>
  <c r="AJ2" i="8"/>
  <c r="U2" i="8"/>
  <c r="W2" i="8"/>
  <c r="Z2" i="8"/>
  <c r="J2" i="8"/>
  <c r="L2" i="8"/>
  <c r="O2" i="8"/>
  <c r="BT81" i="7"/>
  <c r="BV81" i="7"/>
  <c r="BY81" i="7"/>
  <c r="BX81" i="7"/>
  <c r="BJ81" i="7"/>
  <c r="BL81" i="7"/>
  <c r="BO81" i="7"/>
  <c r="BN81" i="7"/>
  <c r="AZ81" i="7"/>
  <c r="BB81" i="7"/>
  <c r="BE81" i="7"/>
  <c r="BD81" i="7"/>
  <c r="AP81" i="7"/>
  <c r="AR81" i="7"/>
  <c r="AU81" i="7"/>
  <c r="AT81" i="7"/>
  <c r="AF81" i="7"/>
  <c r="AH81" i="7"/>
  <c r="AK81" i="7"/>
  <c r="AJ81" i="7"/>
  <c r="U81" i="7"/>
  <c r="W81" i="7"/>
  <c r="Z81" i="7"/>
  <c r="J81" i="7"/>
  <c r="L81" i="7"/>
  <c r="O81" i="7"/>
  <c r="BT80" i="7"/>
  <c r="BV80" i="7"/>
  <c r="BY80" i="7"/>
  <c r="BX80" i="7"/>
  <c r="BJ80" i="7"/>
  <c r="BL80" i="7"/>
  <c r="BO80" i="7"/>
  <c r="BN80" i="7"/>
  <c r="AZ80" i="7"/>
  <c r="BB80" i="7"/>
  <c r="BE80" i="7"/>
  <c r="BD80" i="7"/>
  <c r="AP80" i="7"/>
  <c r="AR80" i="7"/>
  <c r="AU80" i="7"/>
  <c r="AT80" i="7"/>
  <c r="AF80" i="7"/>
  <c r="AH80" i="7"/>
  <c r="AK80" i="7"/>
  <c r="AJ80" i="7"/>
  <c r="U80" i="7"/>
  <c r="W80" i="7"/>
  <c r="Z80" i="7"/>
  <c r="J80" i="7"/>
  <c r="L80" i="7"/>
  <c r="O80" i="7"/>
  <c r="BT79" i="7"/>
  <c r="BV79" i="7"/>
  <c r="BY79" i="7"/>
  <c r="BX79" i="7"/>
  <c r="BJ79" i="7"/>
  <c r="BL79" i="7"/>
  <c r="BO79" i="7"/>
  <c r="AZ79" i="7"/>
  <c r="BB79" i="7"/>
  <c r="BE79" i="7"/>
  <c r="BD79" i="7"/>
  <c r="AP79" i="7"/>
  <c r="AR79" i="7"/>
  <c r="AU79" i="7"/>
  <c r="AT79" i="7"/>
  <c r="AF79" i="7"/>
  <c r="AH79" i="7"/>
  <c r="AK79" i="7"/>
  <c r="AJ79" i="7"/>
  <c r="U79" i="7"/>
  <c r="W79" i="7"/>
  <c r="Z79" i="7"/>
  <c r="J79" i="7"/>
  <c r="L79" i="7"/>
  <c r="O79" i="7"/>
  <c r="BT78" i="7"/>
  <c r="BV78" i="7"/>
  <c r="BY78" i="7"/>
  <c r="BX78" i="7"/>
  <c r="BJ78" i="7"/>
  <c r="BL78" i="7"/>
  <c r="BO78" i="7"/>
  <c r="BN78" i="7"/>
  <c r="AZ78" i="7"/>
  <c r="BB78" i="7"/>
  <c r="BE78" i="7"/>
  <c r="BD78" i="7"/>
  <c r="AP78" i="7"/>
  <c r="AR78" i="7"/>
  <c r="AU78" i="7"/>
  <c r="AT78" i="7"/>
  <c r="AF78" i="7"/>
  <c r="AH78" i="7"/>
  <c r="AK78" i="7"/>
  <c r="AJ78" i="7"/>
  <c r="U78" i="7"/>
  <c r="W78" i="7"/>
  <c r="Z78" i="7"/>
  <c r="J78" i="7"/>
  <c r="L78" i="7"/>
  <c r="O78" i="7"/>
  <c r="BT77" i="7"/>
  <c r="BV77" i="7"/>
  <c r="BY77" i="7"/>
  <c r="BX77" i="7"/>
  <c r="BJ77" i="7"/>
  <c r="BL77" i="7"/>
  <c r="BO77" i="7"/>
  <c r="BN77" i="7"/>
  <c r="AZ77" i="7"/>
  <c r="BB77" i="7"/>
  <c r="BE77" i="7"/>
  <c r="BD77" i="7"/>
  <c r="AP77" i="7"/>
  <c r="AR77" i="7"/>
  <c r="AU77" i="7"/>
  <c r="AT77" i="7"/>
  <c r="AF77" i="7"/>
  <c r="AH77" i="7"/>
  <c r="AK77" i="7"/>
  <c r="AJ77" i="7"/>
  <c r="U77" i="7"/>
  <c r="W77" i="7"/>
  <c r="Z77" i="7"/>
  <c r="J77" i="7"/>
  <c r="L77" i="7"/>
  <c r="O77" i="7"/>
  <c r="BT76" i="7"/>
  <c r="BV76" i="7"/>
  <c r="BY76" i="7"/>
  <c r="BX76" i="7"/>
  <c r="BJ76" i="7"/>
  <c r="BL76" i="7"/>
  <c r="BO76" i="7"/>
  <c r="BN76" i="7"/>
  <c r="AZ76" i="7"/>
  <c r="BB76" i="7"/>
  <c r="BE76" i="7"/>
  <c r="BD76" i="7"/>
  <c r="AP76" i="7"/>
  <c r="AR76" i="7"/>
  <c r="AU76" i="7"/>
  <c r="AT76" i="7"/>
  <c r="AF76" i="7"/>
  <c r="AH76" i="7"/>
  <c r="AK76" i="7"/>
  <c r="AJ76" i="7"/>
  <c r="U76" i="7"/>
  <c r="W76" i="7"/>
  <c r="Z76" i="7"/>
  <c r="J76" i="7"/>
  <c r="L76" i="7"/>
  <c r="O76" i="7"/>
  <c r="BT75" i="7"/>
  <c r="BV75" i="7"/>
  <c r="BY75" i="7"/>
  <c r="BX75" i="7"/>
  <c r="BJ75" i="7"/>
  <c r="BL75" i="7"/>
  <c r="BO75" i="7"/>
  <c r="BN75" i="7"/>
  <c r="AZ75" i="7"/>
  <c r="BB75" i="7"/>
  <c r="BE75" i="7"/>
  <c r="BD75" i="7"/>
  <c r="AP75" i="7"/>
  <c r="AR75" i="7"/>
  <c r="AU75" i="7"/>
  <c r="AT75" i="7"/>
  <c r="AF75" i="7"/>
  <c r="AH75" i="7"/>
  <c r="AK75" i="7"/>
  <c r="AJ75" i="7"/>
  <c r="U75" i="7"/>
  <c r="W75" i="7"/>
  <c r="Z75" i="7"/>
  <c r="J75" i="7"/>
  <c r="L75" i="7"/>
  <c r="O75" i="7"/>
  <c r="BT74" i="7"/>
  <c r="BV74" i="7"/>
  <c r="BY74" i="7"/>
  <c r="BX74" i="7"/>
  <c r="BJ74" i="7"/>
  <c r="BL74" i="7"/>
  <c r="BO74" i="7"/>
  <c r="BN74" i="7"/>
  <c r="AZ74" i="7"/>
  <c r="BB74" i="7"/>
  <c r="BE74" i="7"/>
  <c r="BD74" i="7"/>
  <c r="AP74" i="7"/>
  <c r="AR74" i="7"/>
  <c r="AU74" i="7"/>
  <c r="AT74" i="7"/>
  <c r="AF74" i="7"/>
  <c r="AH74" i="7"/>
  <c r="AK74" i="7"/>
  <c r="AJ74" i="7"/>
  <c r="U74" i="7"/>
  <c r="W74" i="7"/>
  <c r="Z74" i="7"/>
  <c r="J74" i="7"/>
  <c r="L74" i="7"/>
  <c r="O74" i="7"/>
  <c r="BT73" i="7"/>
  <c r="BV73" i="7"/>
  <c r="BY73" i="7"/>
  <c r="BX73" i="7"/>
  <c r="BJ73" i="7"/>
  <c r="BL73" i="7"/>
  <c r="BO73" i="7"/>
  <c r="BN73" i="7"/>
  <c r="AZ73" i="7"/>
  <c r="BB73" i="7"/>
  <c r="BE73" i="7"/>
  <c r="BD73" i="7"/>
  <c r="AP73" i="7"/>
  <c r="AR73" i="7"/>
  <c r="AU73" i="7"/>
  <c r="AT73" i="7"/>
  <c r="AF73" i="7"/>
  <c r="AH73" i="7"/>
  <c r="AK73" i="7"/>
  <c r="AJ73" i="7"/>
  <c r="U73" i="7"/>
  <c r="W73" i="7"/>
  <c r="Z73" i="7"/>
  <c r="J73" i="7"/>
  <c r="L73" i="7"/>
  <c r="O73" i="7"/>
  <c r="BT72" i="7"/>
  <c r="BV72" i="7"/>
  <c r="BY72" i="7"/>
  <c r="BX72" i="7"/>
  <c r="BJ72" i="7"/>
  <c r="BL72" i="7"/>
  <c r="BO72" i="7"/>
  <c r="BN72" i="7"/>
  <c r="AZ72" i="7"/>
  <c r="BB72" i="7"/>
  <c r="BE72" i="7"/>
  <c r="BD72" i="7"/>
  <c r="AP72" i="7"/>
  <c r="AR72" i="7"/>
  <c r="AU72" i="7"/>
  <c r="AT72" i="7"/>
  <c r="AF72" i="7"/>
  <c r="AH72" i="7"/>
  <c r="AK72" i="7"/>
  <c r="AJ72" i="7"/>
  <c r="U72" i="7"/>
  <c r="W72" i="7"/>
  <c r="Z72" i="7"/>
  <c r="J72" i="7"/>
  <c r="L72" i="7"/>
  <c r="O72" i="7"/>
  <c r="BT71" i="7"/>
  <c r="BV71" i="7"/>
  <c r="BY71" i="7"/>
  <c r="BX71" i="7"/>
  <c r="BJ71" i="7"/>
  <c r="BL71" i="7"/>
  <c r="BO71" i="7"/>
  <c r="BN71" i="7"/>
  <c r="AZ71" i="7"/>
  <c r="BB71" i="7"/>
  <c r="BE71" i="7"/>
  <c r="BD71" i="7"/>
  <c r="AP71" i="7"/>
  <c r="AR71" i="7"/>
  <c r="AU71" i="7"/>
  <c r="AT71" i="7"/>
  <c r="AF71" i="7"/>
  <c r="AH71" i="7"/>
  <c r="AK71" i="7"/>
  <c r="AJ71" i="7"/>
  <c r="U71" i="7"/>
  <c r="W71" i="7"/>
  <c r="Z71" i="7"/>
  <c r="J71" i="7"/>
  <c r="L71" i="7"/>
  <c r="O71" i="7"/>
  <c r="BT70" i="7"/>
  <c r="BV70" i="7"/>
  <c r="BY70" i="7"/>
  <c r="BX70" i="7"/>
  <c r="BJ70" i="7"/>
  <c r="BL70" i="7"/>
  <c r="BO70" i="7"/>
  <c r="BN70" i="7"/>
  <c r="AZ70" i="7"/>
  <c r="BB70" i="7"/>
  <c r="BE70" i="7"/>
  <c r="BD70" i="7"/>
  <c r="AP70" i="7"/>
  <c r="AR70" i="7"/>
  <c r="AU70" i="7"/>
  <c r="AT70" i="7"/>
  <c r="AF70" i="7"/>
  <c r="AH70" i="7"/>
  <c r="AK70" i="7"/>
  <c r="AJ70" i="7"/>
  <c r="U70" i="7"/>
  <c r="W70" i="7"/>
  <c r="Z70" i="7"/>
  <c r="J70" i="7"/>
  <c r="L70" i="7"/>
  <c r="O70" i="7"/>
  <c r="BT69" i="7"/>
  <c r="BV69" i="7"/>
  <c r="BY69" i="7"/>
  <c r="BX69" i="7"/>
  <c r="BJ69" i="7"/>
  <c r="BL69" i="7"/>
  <c r="BO69" i="7"/>
  <c r="BN69" i="7"/>
  <c r="AZ69" i="7"/>
  <c r="BB69" i="7"/>
  <c r="BE69" i="7"/>
  <c r="BD69" i="7"/>
  <c r="AP69" i="7"/>
  <c r="AR69" i="7"/>
  <c r="AU69" i="7"/>
  <c r="AT69" i="7"/>
  <c r="AF69" i="7"/>
  <c r="AG69" i="7"/>
  <c r="AH69" i="7"/>
  <c r="AK69" i="7"/>
  <c r="AJ69" i="7"/>
  <c r="U69" i="7"/>
  <c r="W69" i="7"/>
  <c r="Z69" i="7"/>
  <c r="J69" i="7"/>
  <c r="L69" i="7"/>
  <c r="O69" i="7"/>
  <c r="BT68" i="7"/>
  <c r="BV68" i="7"/>
  <c r="BY68" i="7"/>
  <c r="BX68" i="7"/>
  <c r="BJ68" i="7"/>
  <c r="BL68" i="7"/>
  <c r="BO68" i="7"/>
  <c r="BN68" i="7"/>
  <c r="AZ68" i="7"/>
  <c r="BB68" i="7"/>
  <c r="BE68" i="7"/>
  <c r="BD68" i="7"/>
  <c r="AP68" i="7"/>
  <c r="AR68" i="7"/>
  <c r="AU68" i="7"/>
  <c r="AT68" i="7"/>
  <c r="AF68" i="7"/>
  <c r="AH68" i="7"/>
  <c r="AK68" i="7"/>
  <c r="AJ68" i="7"/>
  <c r="U68" i="7"/>
  <c r="W68" i="7"/>
  <c r="Z68" i="7"/>
  <c r="J68" i="7"/>
  <c r="L68" i="7"/>
  <c r="O68" i="7"/>
  <c r="BT67" i="7"/>
  <c r="BV67" i="7"/>
  <c r="BY67" i="7"/>
  <c r="BX67" i="7"/>
  <c r="BJ67" i="7"/>
  <c r="BL67" i="7"/>
  <c r="BO67" i="7"/>
  <c r="BN67" i="7"/>
  <c r="AZ67" i="7"/>
  <c r="BB67" i="7"/>
  <c r="BE67" i="7"/>
  <c r="BD67" i="7"/>
  <c r="AP67" i="7"/>
  <c r="AR67" i="7"/>
  <c r="AU67" i="7"/>
  <c r="AT67" i="7"/>
  <c r="AF67" i="7"/>
  <c r="AH67" i="7"/>
  <c r="AK67" i="7"/>
  <c r="AJ67" i="7"/>
  <c r="U67" i="7"/>
  <c r="W67" i="7"/>
  <c r="Z67" i="7"/>
  <c r="J67" i="7"/>
  <c r="L67" i="7"/>
  <c r="O67" i="7"/>
  <c r="BT66" i="7"/>
  <c r="BV66" i="7"/>
  <c r="BY66" i="7"/>
  <c r="BX66" i="7"/>
  <c r="BJ66" i="7"/>
  <c r="BL66" i="7"/>
  <c r="BO66" i="7"/>
  <c r="BN66" i="7"/>
  <c r="AZ66" i="7"/>
  <c r="BB66" i="7"/>
  <c r="BE66" i="7"/>
  <c r="BD66" i="7"/>
  <c r="AP66" i="7"/>
  <c r="AR66" i="7"/>
  <c r="AU66" i="7"/>
  <c r="AT66" i="7"/>
  <c r="AF66" i="7"/>
  <c r="AH66" i="7"/>
  <c r="AK66" i="7"/>
  <c r="AJ66" i="7"/>
  <c r="U66" i="7"/>
  <c r="W66" i="7"/>
  <c r="Z66" i="7"/>
  <c r="J66" i="7"/>
  <c r="L66" i="7"/>
  <c r="O66" i="7"/>
  <c r="BT65" i="7"/>
  <c r="BV65" i="7"/>
  <c r="BY65" i="7"/>
  <c r="BX65" i="7"/>
  <c r="BJ65" i="7"/>
  <c r="BL65" i="7"/>
  <c r="BO65" i="7"/>
  <c r="BN65" i="7"/>
  <c r="AZ65" i="7"/>
  <c r="BB65" i="7"/>
  <c r="BE65" i="7"/>
  <c r="BD65" i="7"/>
  <c r="AP65" i="7"/>
  <c r="AR65" i="7"/>
  <c r="AU65" i="7"/>
  <c r="AT65" i="7"/>
  <c r="AF65" i="7"/>
  <c r="AH65" i="7"/>
  <c r="AK65" i="7"/>
  <c r="AJ65" i="7"/>
  <c r="U65" i="7"/>
  <c r="W65" i="7"/>
  <c r="Z65" i="7"/>
  <c r="J65" i="7"/>
  <c r="L65" i="7"/>
  <c r="O65" i="7"/>
  <c r="BT64" i="7"/>
  <c r="BV64" i="7"/>
  <c r="BY64" i="7"/>
  <c r="BX64" i="7"/>
  <c r="BJ64" i="7"/>
  <c r="BL64" i="7"/>
  <c r="BO64" i="7"/>
  <c r="BN64" i="7"/>
  <c r="AZ64" i="7"/>
  <c r="BB64" i="7"/>
  <c r="BE64" i="7"/>
  <c r="BD64" i="7"/>
  <c r="AP64" i="7"/>
  <c r="AR64" i="7"/>
  <c r="AU64" i="7"/>
  <c r="AT64" i="7"/>
  <c r="AF64" i="7"/>
  <c r="AH64" i="7"/>
  <c r="AK64" i="7"/>
  <c r="AJ64" i="7"/>
  <c r="U64" i="7"/>
  <c r="W64" i="7"/>
  <c r="Z64" i="7"/>
  <c r="J64" i="7"/>
  <c r="L64" i="7"/>
  <c r="O64" i="7"/>
  <c r="BT63" i="7"/>
  <c r="BV63" i="7"/>
  <c r="BY63" i="7"/>
  <c r="BX63" i="7"/>
  <c r="BJ63" i="7"/>
  <c r="BL63" i="7"/>
  <c r="BO63" i="7"/>
  <c r="BN63" i="7"/>
  <c r="AZ63" i="7"/>
  <c r="BB63" i="7"/>
  <c r="BE63" i="7"/>
  <c r="BD63" i="7"/>
  <c r="AP63" i="7"/>
  <c r="AR63" i="7"/>
  <c r="AU63" i="7"/>
  <c r="AT63" i="7"/>
  <c r="AF63" i="7"/>
  <c r="AH63" i="7"/>
  <c r="AK63" i="7"/>
  <c r="AJ63" i="7"/>
  <c r="U63" i="7"/>
  <c r="W63" i="7"/>
  <c r="Z63" i="7"/>
  <c r="J63" i="7"/>
  <c r="L63" i="7"/>
  <c r="O63" i="7"/>
  <c r="BT62" i="7"/>
  <c r="BV62" i="7"/>
  <c r="BY62" i="7"/>
  <c r="BX62" i="7"/>
  <c r="BJ62" i="7"/>
  <c r="BL62" i="7"/>
  <c r="BO62" i="7"/>
  <c r="BN62" i="7"/>
  <c r="AZ62" i="7"/>
  <c r="BB62" i="7"/>
  <c r="BE62" i="7"/>
  <c r="BD62" i="7"/>
  <c r="AP62" i="7"/>
  <c r="AR62" i="7"/>
  <c r="AU62" i="7"/>
  <c r="AT62" i="7"/>
  <c r="AF62" i="7"/>
  <c r="AH62" i="7"/>
  <c r="AK62" i="7"/>
  <c r="AJ62" i="7"/>
  <c r="U62" i="7"/>
  <c r="W62" i="7"/>
  <c r="Z62" i="7"/>
  <c r="J62" i="7"/>
  <c r="L62" i="7"/>
  <c r="O62" i="7"/>
  <c r="BT61" i="7"/>
  <c r="BV61" i="7"/>
  <c r="BY61" i="7"/>
  <c r="BX61" i="7"/>
  <c r="BJ61" i="7"/>
  <c r="BL61" i="7"/>
  <c r="BO61" i="7"/>
  <c r="BN61" i="7"/>
  <c r="AZ61" i="7"/>
  <c r="BB61" i="7"/>
  <c r="BE61" i="7"/>
  <c r="BD61" i="7"/>
  <c r="AP61" i="7"/>
  <c r="AR61" i="7"/>
  <c r="AU61" i="7"/>
  <c r="AT61" i="7"/>
  <c r="AF61" i="7"/>
  <c r="AH61" i="7"/>
  <c r="AK61" i="7"/>
  <c r="AJ61" i="7"/>
  <c r="U61" i="7"/>
  <c r="W61" i="7"/>
  <c r="Z61" i="7"/>
  <c r="J61" i="7"/>
  <c r="L61" i="7"/>
  <c r="O61" i="7"/>
  <c r="BT60" i="7"/>
  <c r="BV60" i="7"/>
  <c r="BY60" i="7"/>
  <c r="BX60" i="7"/>
  <c r="BJ60" i="7"/>
  <c r="BL60" i="7"/>
  <c r="BO60" i="7"/>
  <c r="BN60" i="7"/>
  <c r="AZ60" i="7"/>
  <c r="BB60" i="7"/>
  <c r="BE60" i="7"/>
  <c r="BD60" i="7"/>
  <c r="AP60" i="7"/>
  <c r="AR60" i="7"/>
  <c r="AU60" i="7"/>
  <c r="AT60" i="7"/>
  <c r="AF60" i="7"/>
  <c r="AH60" i="7"/>
  <c r="AK60" i="7"/>
  <c r="AJ60" i="7"/>
  <c r="U60" i="7"/>
  <c r="W60" i="7"/>
  <c r="Z60" i="7"/>
  <c r="J60" i="7"/>
  <c r="L60" i="7"/>
  <c r="O60" i="7"/>
  <c r="BT59" i="7"/>
  <c r="BV59" i="7"/>
  <c r="BY59" i="7"/>
  <c r="BX59" i="7"/>
  <c r="BJ59" i="7"/>
  <c r="BL59" i="7"/>
  <c r="BO59" i="7"/>
  <c r="BN59" i="7"/>
  <c r="AZ59" i="7"/>
  <c r="BB59" i="7"/>
  <c r="BE59" i="7"/>
  <c r="BD59" i="7"/>
  <c r="AP59" i="7"/>
  <c r="AR59" i="7"/>
  <c r="AU59" i="7"/>
  <c r="AT59" i="7"/>
  <c r="AF59" i="7"/>
  <c r="AH59" i="7"/>
  <c r="AK59" i="7"/>
  <c r="AJ59" i="7"/>
  <c r="U59" i="7"/>
  <c r="W59" i="7"/>
  <c r="Z59" i="7"/>
  <c r="J59" i="7"/>
  <c r="L59" i="7"/>
  <c r="O59" i="7"/>
  <c r="BT58" i="7"/>
  <c r="BV58" i="7"/>
  <c r="BY58" i="7"/>
  <c r="BX58" i="7"/>
  <c r="BJ58" i="7"/>
  <c r="BL58" i="7"/>
  <c r="BO58" i="7"/>
  <c r="BN58" i="7"/>
  <c r="AZ58" i="7"/>
  <c r="BB58" i="7"/>
  <c r="BE58" i="7"/>
  <c r="BD58" i="7"/>
  <c r="AP58" i="7"/>
  <c r="AR58" i="7"/>
  <c r="AU58" i="7"/>
  <c r="AT58" i="7"/>
  <c r="AF58" i="7"/>
  <c r="AH58" i="7"/>
  <c r="AK58" i="7"/>
  <c r="AJ58" i="7"/>
  <c r="U58" i="7"/>
  <c r="W58" i="7"/>
  <c r="Z58" i="7"/>
  <c r="J58" i="7"/>
  <c r="L58" i="7"/>
  <c r="O58" i="7"/>
  <c r="BT57" i="7"/>
  <c r="BV57" i="7"/>
  <c r="BY57" i="7"/>
  <c r="BX57" i="7"/>
  <c r="BJ57" i="7"/>
  <c r="BL57" i="7"/>
  <c r="BO57" i="7"/>
  <c r="BN57" i="7"/>
  <c r="AZ57" i="7"/>
  <c r="BB57" i="7"/>
  <c r="BE57" i="7"/>
  <c r="BD57" i="7"/>
  <c r="AP57" i="7"/>
  <c r="AR57" i="7"/>
  <c r="AU57" i="7"/>
  <c r="AT57" i="7"/>
  <c r="AF57" i="7"/>
  <c r="AH57" i="7"/>
  <c r="AK57" i="7"/>
  <c r="AJ57" i="7"/>
  <c r="U57" i="7"/>
  <c r="W57" i="7"/>
  <c r="Z57" i="7"/>
  <c r="J57" i="7"/>
  <c r="L57" i="7"/>
  <c r="O57" i="7"/>
  <c r="BT56" i="7"/>
  <c r="BV56" i="7"/>
  <c r="BY56" i="7"/>
  <c r="BX56" i="7"/>
  <c r="BJ56" i="7"/>
  <c r="BL56" i="7"/>
  <c r="BO56" i="7"/>
  <c r="BN56" i="7"/>
  <c r="AZ56" i="7"/>
  <c r="BB56" i="7"/>
  <c r="BE56" i="7"/>
  <c r="BD56" i="7"/>
  <c r="AP56" i="7"/>
  <c r="AR56" i="7"/>
  <c r="AU56" i="7"/>
  <c r="AT56" i="7"/>
  <c r="AF56" i="7"/>
  <c r="AH56" i="7"/>
  <c r="AK56" i="7"/>
  <c r="AJ56" i="7"/>
  <c r="U56" i="7"/>
  <c r="W56" i="7"/>
  <c r="Z56" i="7"/>
  <c r="J56" i="7"/>
  <c r="L56" i="7"/>
  <c r="O56" i="7"/>
  <c r="BT55" i="7"/>
  <c r="BV55" i="7"/>
  <c r="BY55" i="7"/>
  <c r="BX55" i="7"/>
  <c r="BJ55" i="7"/>
  <c r="BL55" i="7"/>
  <c r="BO55" i="7"/>
  <c r="BN55" i="7"/>
  <c r="AZ55" i="7"/>
  <c r="BB55" i="7"/>
  <c r="BE55" i="7"/>
  <c r="BD55" i="7"/>
  <c r="AP55" i="7"/>
  <c r="AR55" i="7"/>
  <c r="AU55" i="7"/>
  <c r="AT55" i="7"/>
  <c r="AF55" i="7"/>
  <c r="AH55" i="7"/>
  <c r="AK55" i="7"/>
  <c r="AJ55" i="7"/>
  <c r="U55" i="7"/>
  <c r="W55" i="7"/>
  <c r="Z55" i="7"/>
  <c r="J55" i="7"/>
  <c r="L55" i="7"/>
  <c r="O55" i="7"/>
  <c r="BT54" i="7"/>
  <c r="BV54" i="7"/>
  <c r="BY54" i="7"/>
  <c r="BX54" i="7"/>
  <c r="BJ54" i="7"/>
  <c r="BL54" i="7"/>
  <c r="BO54" i="7"/>
  <c r="BN54" i="7"/>
  <c r="AZ54" i="7"/>
  <c r="BB54" i="7"/>
  <c r="BE54" i="7"/>
  <c r="BD54" i="7"/>
  <c r="AP54" i="7"/>
  <c r="AR54" i="7"/>
  <c r="AU54" i="7"/>
  <c r="AT54" i="7"/>
  <c r="AF54" i="7"/>
  <c r="AH54" i="7"/>
  <c r="AK54" i="7"/>
  <c r="AJ54" i="7"/>
  <c r="U54" i="7"/>
  <c r="W54" i="7"/>
  <c r="Z54" i="7"/>
  <c r="J54" i="7"/>
  <c r="L54" i="7"/>
  <c r="O54" i="7"/>
  <c r="BT53" i="7"/>
  <c r="BV53" i="7"/>
  <c r="BY53" i="7"/>
  <c r="BX53" i="7"/>
  <c r="BJ53" i="7"/>
  <c r="BL53" i="7"/>
  <c r="BO53" i="7"/>
  <c r="BN53" i="7"/>
  <c r="AZ53" i="7"/>
  <c r="BB53" i="7"/>
  <c r="BE53" i="7"/>
  <c r="BD53" i="7"/>
  <c r="AP53" i="7"/>
  <c r="AR53" i="7"/>
  <c r="AU53" i="7"/>
  <c r="AT53" i="7"/>
  <c r="AF53" i="7"/>
  <c r="AH53" i="7"/>
  <c r="AK53" i="7"/>
  <c r="AJ53" i="7"/>
  <c r="U53" i="7"/>
  <c r="W53" i="7"/>
  <c r="Z53" i="7"/>
  <c r="J53" i="7"/>
  <c r="L53" i="7"/>
  <c r="O53" i="7"/>
  <c r="BT52" i="7"/>
  <c r="BV52" i="7"/>
  <c r="BY52" i="7"/>
  <c r="BX52" i="7"/>
  <c r="BJ52" i="7"/>
  <c r="BL52" i="7"/>
  <c r="BO52" i="7"/>
  <c r="BN52" i="7"/>
  <c r="AZ52" i="7"/>
  <c r="BB52" i="7"/>
  <c r="BE52" i="7"/>
  <c r="BD52" i="7"/>
  <c r="AP52" i="7"/>
  <c r="AR52" i="7"/>
  <c r="AU52" i="7"/>
  <c r="AT52" i="7"/>
  <c r="AF52" i="7"/>
  <c r="AH52" i="7"/>
  <c r="AK52" i="7"/>
  <c r="AJ52" i="7"/>
  <c r="U52" i="7"/>
  <c r="W52" i="7"/>
  <c r="Z52" i="7"/>
  <c r="J52" i="7"/>
  <c r="L52" i="7"/>
  <c r="O52" i="7"/>
  <c r="BT51" i="7"/>
  <c r="BV51" i="7"/>
  <c r="BY51" i="7"/>
  <c r="BX51" i="7"/>
  <c r="BJ51" i="7"/>
  <c r="BL51" i="7"/>
  <c r="BO51" i="7"/>
  <c r="BN51" i="7"/>
  <c r="AZ51" i="7"/>
  <c r="BB51" i="7"/>
  <c r="BE51" i="7"/>
  <c r="BD51" i="7"/>
  <c r="AP51" i="7"/>
  <c r="AR51" i="7"/>
  <c r="AU51" i="7"/>
  <c r="AT51" i="7"/>
  <c r="AF51" i="7"/>
  <c r="AH51" i="7"/>
  <c r="AK51" i="7"/>
  <c r="AJ51" i="7"/>
  <c r="U51" i="7"/>
  <c r="W51" i="7"/>
  <c r="Z51" i="7"/>
  <c r="J51" i="7"/>
  <c r="L51" i="7"/>
  <c r="O51" i="7"/>
  <c r="BT50" i="7"/>
  <c r="BV50" i="7"/>
  <c r="BY50" i="7"/>
  <c r="BX50" i="7"/>
  <c r="BJ50" i="7"/>
  <c r="BL50" i="7"/>
  <c r="BO50" i="7"/>
  <c r="BN50" i="7"/>
  <c r="AZ50" i="7"/>
  <c r="BB50" i="7"/>
  <c r="BE50" i="7"/>
  <c r="BD50" i="7"/>
  <c r="AP50" i="7"/>
  <c r="AR50" i="7"/>
  <c r="AU50" i="7"/>
  <c r="AT50" i="7"/>
  <c r="AF50" i="7"/>
  <c r="AH50" i="7"/>
  <c r="AK50" i="7"/>
  <c r="AJ50" i="7"/>
  <c r="U50" i="7"/>
  <c r="W50" i="7"/>
  <c r="Z50" i="7"/>
  <c r="J50" i="7"/>
  <c r="L50" i="7"/>
  <c r="O50" i="7"/>
  <c r="BT49" i="7"/>
  <c r="BV49" i="7"/>
  <c r="BY49" i="7"/>
  <c r="BX49" i="7"/>
  <c r="BJ49" i="7"/>
  <c r="BL49" i="7"/>
  <c r="BO49" i="7"/>
  <c r="BN49" i="7"/>
  <c r="AZ49" i="7"/>
  <c r="BB49" i="7"/>
  <c r="BE49" i="7"/>
  <c r="BD49" i="7"/>
  <c r="AP49" i="7"/>
  <c r="AR49" i="7"/>
  <c r="AU49" i="7"/>
  <c r="AT49" i="7"/>
  <c r="AF49" i="7"/>
  <c r="AH49" i="7"/>
  <c r="AK49" i="7"/>
  <c r="AJ49" i="7"/>
  <c r="U49" i="7"/>
  <c r="W49" i="7"/>
  <c r="Z49" i="7"/>
  <c r="J49" i="7"/>
  <c r="L49" i="7"/>
  <c r="O49" i="7"/>
  <c r="BT48" i="7"/>
  <c r="BV48" i="7"/>
  <c r="BY48" i="7"/>
  <c r="BX48" i="7"/>
  <c r="BJ48" i="7"/>
  <c r="BL48" i="7"/>
  <c r="BO48" i="7"/>
  <c r="BN48" i="7"/>
  <c r="AZ48" i="7"/>
  <c r="BB48" i="7"/>
  <c r="BE48" i="7"/>
  <c r="BD48" i="7"/>
  <c r="AP48" i="7"/>
  <c r="AR48" i="7"/>
  <c r="AU48" i="7"/>
  <c r="AT48" i="7"/>
  <c r="AF48" i="7"/>
  <c r="AH48" i="7"/>
  <c r="AK48" i="7"/>
  <c r="AJ48" i="7"/>
  <c r="U48" i="7"/>
  <c r="W48" i="7"/>
  <c r="Z48" i="7"/>
  <c r="J48" i="7"/>
  <c r="L48" i="7"/>
  <c r="O48" i="7"/>
  <c r="BT47" i="7"/>
  <c r="BV47" i="7"/>
  <c r="BY47" i="7"/>
  <c r="BX47" i="7"/>
  <c r="BJ47" i="7"/>
  <c r="BL47" i="7"/>
  <c r="BO47" i="7"/>
  <c r="BN47" i="7"/>
  <c r="AZ47" i="7"/>
  <c r="BB47" i="7"/>
  <c r="BE47" i="7"/>
  <c r="BD47" i="7"/>
  <c r="AP47" i="7"/>
  <c r="AR47" i="7"/>
  <c r="AU47" i="7"/>
  <c r="AT47" i="7"/>
  <c r="AF47" i="7"/>
  <c r="AH47" i="7"/>
  <c r="AK47" i="7"/>
  <c r="AJ47" i="7"/>
  <c r="U47" i="7"/>
  <c r="W47" i="7"/>
  <c r="Z47" i="7"/>
  <c r="J47" i="7"/>
  <c r="L47" i="7"/>
  <c r="O47" i="7"/>
  <c r="BT46" i="7"/>
  <c r="BV46" i="7"/>
  <c r="BY46" i="7"/>
  <c r="BX46" i="7"/>
  <c r="BJ46" i="7"/>
  <c r="BL46" i="7"/>
  <c r="BO46" i="7"/>
  <c r="BN46" i="7"/>
  <c r="AZ46" i="7"/>
  <c r="BB46" i="7"/>
  <c r="BE46" i="7"/>
  <c r="BD46" i="7"/>
  <c r="AP46" i="7"/>
  <c r="AQ46" i="7"/>
  <c r="AR46" i="7"/>
  <c r="AU46" i="7"/>
  <c r="AT46" i="7"/>
  <c r="AF46" i="7"/>
  <c r="AH46" i="7"/>
  <c r="AK46" i="7"/>
  <c r="AJ46" i="7"/>
  <c r="U46" i="7"/>
  <c r="W46" i="7"/>
  <c r="Z46" i="7"/>
  <c r="J46" i="7"/>
  <c r="L46" i="7"/>
  <c r="O46" i="7"/>
  <c r="BT45" i="7"/>
  <c r="BV45" i="7"/>
  <c r="BY45" i="7"/>
  <c r="BX45" i="7"/>
  <c r="BJ45" i="7"/>
  <c r="BL45" i="7"/>
  <c r="BO45" i="7"/>
  <c r="BN45" i="7"/>
  <c r="AZ45" i="7"/>
  <c r="BB45" i="7"/>
  <c r="BE45" i="7"/>
  <c r="BD45" i="7"/>
  <c r="AP45" i="7"/>
  <c r="AR45" i="7"/>
  <c r="AU45" i="7"/>
  <c r="AT45" i="7"/>
  <c r="AF45" i="7"/>
  <c r="AH45" i="7"/>
  <c r="AK45" i="7"/>
  <c r="AJ45" i="7"/>
  <c r="U45" i="7"/>
  <c r="W45" i="7"/>
  <c r="Z45" i="7"/>
  <c r="J45" i="7"/>
  <c r="L45" i="7"/>
  <c r="O45" i="7"/>
  <c r="BT44" i="7"/>
  <c r="BV44" i="7"/>
  <c r="BY44" i="7"/>
  <c r="BX44" i="7"/>
  <c r="BJ44" i="7"/>
  <c r="BL44" i="7"/>
  <c r="BO44" i="7"/>
  <c r="BN44" i="7"/>
  <c r="AZ44" i="7"/>
  <c r="BB44" i="7"/>
  <c r="BE44" i="7"/>
  <c r="BD44" i="7"/>
  <c r="AP44" i="7"/>
  <c r="AR44" i="7"/>
  <c r="AU44" i="7"/>
  <c r="AT44" i="7"/>
  <c r="AF44" i="7"/>
  <c r="AH44" i="7"/>
  <c r="AK44" i="7"/>
  <c r="AJ44" i="7"/>
  <c r="U44" i="7"/>
  <c r="W44" i="7"/>
  <c r="Z44" i="7"/>
  <c r="J44" i="7"/>
  <c r="L44" i="7"/>
  <c r="O44" i="7"/>
  <c r="BT43" i="7"/>
  <c r="BV43" i="7"/>
  <c r="BY43" i="7"/>
  <c r="BX43" i="7"/>
  <c r="BJ43" i="7"/>
  <c r="BL43" i="7"/>
  <c r="BO43" i="7"/>
  <c r="BN43" i="7"/>
  <c r="AZ43" i="7"/>
  <c r="BB43" i="7"/>
  <c r="BE43" i="7"/>
  <c r="BD43" i="7"/>
  <c r="AP43" i="7"/>
  <c r="AR43" i="7"/>
  <c r="AU43" i="7"/>
  <c r="AT43" i="7"/>
  <c r="AF43" i="7"/>
  <c r="AH43" i="7"/>
  <c r="AK43" i="7"/>
  <c r="AJ43" i="7"/>
  <c r="U43" i="7"/>
  <c r="W43" i="7"/>
  <c r="Z43" i="7"/>
  <c r="J43" i="7"/>
  <c r="L43" i="7"/>
  <c r="O43" i="7"/>
  <c r="BT42" i="7"/>
  <c r="BV42" i="7"/>
  <c r="BY42" i="7"/>
  <c r="BX42" i="7"/>
  <c r="BJ42" i="7"/>
  <c r="BL42" i="7"/>
  <c r="BO42" i="7"/>
  <c r="BN42" i="7"/>
  <c r="AZ42" i="7"/>
  <c r="BB42" i="7"/>
  <c r="BE42" i="7"/>
  <c r="BD42" i="7"/>
  <c r="AP42" i="7"/>
  <c r="AR42" i="7"/>
  <c r="AU42" i="7"/>
  <c r="AT42" i="7"/>
  <c r="AF42" i="7"/>
  <c r="AH42" i="7"/>
  <c r="AK42" i="7"/>
  <c r="AJ42" i="7"/>
  <c r="U42" i="7"/>
  <c r="W42" i="7"/>
  <c r="Z42" i="7"/>
  <c r="J42" i="7"/>
  <c r="L42" i="7"/>
  <c r="O42" i="7"/>
  <c r="BT41" i="7"/>
  <c r="BV41" i="7"/>
  <c r="BY41" i="7"/>
  <c r="BX41" i="7"/>
  <c r="BJ41" i="7"/>
  <c r="BL41" i="7"/>
  <c r="BO41" i="7"/>
  <c r="BN41" i="7"/>
  <c r="AZ41" i="7"/>
  <c r="BB41" i="7"/>
  <c r="BE41" i="7"/>
  <c r="BD41" i="7"/>
  <c r="AP41" i="7"/>
  <c r="AR41" i="7"/>
  <c r="AU41" i="7"/>
  <c r="AT41" i="7"/>
  <c r="AF41" i="7"/>
  <c r="AH41" i="7"/>
  <c r="AK41" i="7"/>
  <c r="AJ41" i="7"/>
  <c r="U41" i="7"/>
  <c r="W41" i="7"/>
  <c r="Z41" i="7"/>
  <c r="J41" i="7"/>
  <c r="L41" i="7"/>
  <c r="O41" i="7"/>
  <c r="BT40" i="7"/>
  <c r="BV40" i="7"/>
  <c r="BY40" i="7"/>
  <c r="BX40" i="7"/>
  <c r="BJ40" i="7"/>
  <c r="BL40" i="7"/>
  <c r="BO40" i="7"/>
  <c r="BN40" i="7"/>
  <c r="AZ40" i="7"/>
  <c r="BB40" i="7"/>
  <c r="BE40" i="7"/>
  <c r="BD40" i="7"/>
  <c r="AP40" i="7"/>
  <c r="AR40" i="7"/>
  <c r="AU40" i="7"/>
  <c r="AT40" i="7"/>
  <c r="AF40" i="7"/>
  <c r="AH40" i="7"/>
  <c r="AK40" i="7"/>
  <c r="AJ40" i="7"/>
  <c r="U40" i="7"/>
  <c r="W40" i="7"/>
  <c r="Z40" i="7"/>
  <c r="J40" i="7"/>
  <c r="L40" i="7"/>
  <c r="O40" i="7"/>
  <c r="BT39" i="7"/>
  <c r="BV39" i="7"/>
  <c r="BY39" i="7"/>
  <c r="BX39" i="7"/>
  <c r="BJ39" i="7"/>
  <c r="BL39" i="7"/>
  <c r="BO39" i="7"/>
  <c r="BN39" i="7"/>
  <c r="AZ39" i="7"/>
  <c r="BB39" i="7"/>
  <c r="BE39" i="7"/>
  <c r="BD39" i="7"/>
  <c r="AP39" i="7"/>
  <c r="AR39" i="7"/>
  <c r="AU39" i="7"/>
  <c r="AT39" i="7"/>
  <c r="AF39" i="7"/>
  <c r="AH39" i="7"/>
  <c r="AK39" i="7"/>
  <c r="AJ39" i="7"/>
  <c r="U39" i="7"/>
  <c r="W39" i="7"/>
  <c r="Z39" i="7"/>
  <c r="J39" i="7"/>
  <c r="L39" i="7"/>
  <c r="O39" i="7"/>
  <c r="BT38" i="7"/>
  <c r="BV38" i="7"/>
  <c r="BY38" i="7"/>
  <c r="BX38" i="7"/>
  <c r="BJ38" i="7"/>
  <c r="BL38" i="7"/>
  <c r="BO38" i="7"/>
  <c r="BN38" i="7"/>
  <c r="AZ38" i="7"/>
  <c r="BB38" i="7"/>
  <c r="BE38" i="7"/>
  <c r="BD38" i="7"/>
  <c r="AP38" i="7"/>
  <c r="AR38" i="7"/>
  <c r="AU38" i="7"/>
  <c r="AT38" i="7"/>
  <c r="AF38" i="7"/>
  <c r="AH38" i="7"/>
  <c r="AK38" i="7"/>
  <c r="AJ38" i="7"/>
  <c r="U38" i="7"/>
  <c r="W38" i="7"/>
  <c r="Z38" i="7"/>
  <c r="J38" i="7"/>
  <c r="L38" i="7"/>
  <c r="O38" i="7"/>
  <c r="BT37" i="7"/>
  <c r="BV37" i="7"/>
  <c r="BY37" i="7"/>
  <c r="BX37" i="7"/>
  <c r="BJ37" i="7"/>
  <c r="BL37" i="7"/>
  <c r="BO37" i="7"/>
  <c r="BN37" i="7"/>
  <c r="AZ37" i="7"/>
  <c r="BB37" i="7"/>
  <c r="BE37" i="7"/>
  <c r="BD37" i="7"/>
  <c r="AP37" i="7"/>
  <c r="AR37" i="7"/>
  <c r="AU37" i="7"/>
  <c r="AT37" i="7"/>
  <c r="AF37" i="7"/>
  <c r="AH37" i="7"/>
  <c r="AK37" i="7"/>
  <c r="AJ37" i="7"/>
  <c r="U37" i="7"/>
  <c r="W37" i="7"/>
  <c r="Z37" i="7"/>
  <c r="J37" i="7"/>
  <c r="L37" i="7"/>
  <c r="O37" i="7"/>
  <c r="BT36" i="7"/>
  <c r="BV36" i="7"/>
  <c r="BY36" i="7"/>
  <c r="BX36" i="7"/>
  <c r="BJ36" i="7"/>
  <c r="BL36" i="7"/>
  <c r="BO36" i="7"/>
  <c r="BN36" i="7"/>
  <c r="AZ36" i="7"/>
  <c r="BB36" i="7"/>
  <c r="BE36" i="7"/>
  <c r="BD36" i="7"/>
  <c r="AP36" i="7"/>
  <c r="AR36" i="7"/>
  <c r="AU36" i="7"/>
  <c r="AT36" i="7"/>
  <c r="AF36" i="7"/>
  <c r="AH36" i="7"/>
  <c r="AK36" i="7"/>
  <c r="AJ36" i="7"/>
  <c r="U36" i="7"/>
  <c r="W36" i="7"/>
  <c r="Z36" i="7"/>
  <c r="J36" i="7"/>
  <c r="L36" i="7"/>
  <c r="O36" i="7"/>
  <c r="BT35" i="7"/>
  <c r="BV35" i="7"/>
  <c r="BY35" i="7"/>
  <c r="BX35" i="7"/>
  <c r="BJ35" i="7"/>
  <c r="BL35" i="7"/>
  <c r="BO35" i="7"/>
  <c r="BN35" i="7"/>
  <c r="AZ35" i="7"/>
  <c r="BB35" i="7"/>
  <c r="BE35" i="7"/>
  <c r="BD35" i="7"/>
  <c r="AP35" i="7"/>
  <c r="AR35" i="7"/>
  <c r="AU35" i="7"/>
  <c r="AT35" i="7"/>
  <c r="AF35" i="7"/>
  <c r="AH35" i="7"/>
  <c r="AK35" i="7"/>
  <c r="AJ35" i="7"/>
  <c r="U35" i="7"/>
  <c r="W35" i="7"/>
  <c r="Z35" i="7"/>
  <c r="J35" i="7"/>
  <c r="L35" i="7"/>
  <c r="O35" i="7"/>
  <c r="BT34" i="7"/>
  <c r="BV34" i="7"/>
  <c r="BY34" i="7"/>
  <c r="BX34" i="7"/>
  <c r="BJ34" i="7"/>
  <c r="BL34" i="7"/>
  <c r="BO34" i="7"/>
  <c r="BN34" i="7"/>
  <c r="AZ34" i="7"/>
  <c r="BB34" i="7"/>
  <c r="BE34" i="7"/>
  <c r="BD34" i="7"/>
  <c r="AP34" i="7"/>
  <c r="AR34" i="7"/>
  <c r="AU34" i="7"/>
  <c r="AT34" i="7"/>
  <c r="AF34" i="7"/>
  <c r="AH34" i="7"/>
  <c r="AK34" i="7"/>
  <c r="AJ34" i="7"/>
  <c r="U34" i="7"/>
  <c r="W34" i="7"/>
  <c r="Z34" i="7"/>
  <c r="J34" i="7"/>
  <c r="L34" i="7"/>
  <c r="O34" i="7"/>
  <c r="BT33" i="7"/>
  <c r="BV33" i="7"/>
  <c r="BY33" i="7"/>
  <c r="BX33" i="7"/>
  <c r="BJ33" i="7"/>
  <c r="BL33" i="7"/>
  <c r="BO33" i="7"/>
  <c r="BN33" i="7"/>
  <c r="AZ33" i="7"/>
  <c r="BB33" i="7"/>
  <c r="BE33" i="7"/>
  <c r="BD33" i="7"/>
  <c r="AP33" i="7"/>
  <c r="AR33" i="7"/>
  <c r="AU33" i="7"/>
  <c r="AT33" i="7"/>
  <c r="AF33" i="7"/>
  <c r="AH33" i="7"/>
  <c r="AK33" i="7"/>
  <c r="AJ33" i="7"/>
  <c r="U33" i="7"/>
  <c r="W33" i="7"/>
  <c r="Z33" i="7"/>
  <c r="J33" i="7"/>
  <c r="L33" i="7"/>
  <c r="O33" i="7"/>
  <c r="BT32" i="7"/>
  <c r="BV32" i="7"/>
  <c r="BY32" i="7"/>
  <c r="BX32" i="7"/>
  <c r="BJ32" i="7"/>
  <c r="BL32" i="7"/>
  <c r="BO32" i="7"/>
  <c r="BN32" i="7"/>
  <c r="AZ32" i="7"/>
  <c r="BB32" i="7"/>
  <c r="BE32" i="7"/>
  <c r="BD32" i="7"/>
  <c r="AP32" i="7"/>
  <c r="AR32" i="7"/>
  <c r="AU32" i="7"/>
  <c r="AT32" i="7"/>
  <c r="AF32" i="7"/>
  <c r="AH32" i="7"/>
  <c r="AK32" i="7"/>
  <c r="AJ32" i="7"/>
  <c r="U32" i="7"/>
  <c r="W32" i="7"/>
  <c r="Z32" i="7"/>
  <c r="J32" i="7"/>
  <c r="L32" i="7"/>
  <c r="O32" i="7"/>
  <c r="BT31" i="7"/>
  <c r="BV31" i="7"/>
  <c r="BY31" i="7"/>
  <c r="BX31" i="7"/>
  <c r="BJ31" i="7"/>
  <c r="BL31" i="7"/>
  <c r="BO31" i="7"/>
  <c r="BN31" i="7"/>
  <c r="AZ31" i="7"/>
  <c r="BB31" i="7"/>
  <c r="BE31" i="7"/>
  <c r="BD31" i="7"/>
  <c r="AP31" i="7"/>
  <c r="AR31" i="7"/>
  <c r="AU31" i="7"/>
  <c r="AT31" i="7"/>
  <c r="AF31" i="7"/>
  <c r="AH31" i="7"/>
  <c r="AK31" i="7"/>
  <c r="AJ31" i="7"/>
  <c r="U31" i="7"/>
  <c r="W31" i="7"/>
  <c r="Z31" i="7"/>
  <c r="J31" i="7"/>
  <c r="L31" i="7"/>
  <c r="O31" i="7"/>
  <c r="BT30" i="7"/>
  <c r="BV30" i="7"/>
  <c r="BY30" i="7"/>
  <c r="BX30" i="7"/>
  <c r="BJ30" i="7"/>
  <c r="BL30" i="7"/>
  <c r="BO30" i="7"/>
  <c r="BN30" i="7"/>
  <c r="AZ30" i="7"/>
  <c r="BB30" i="7"/>
  <c r="BE30" i="7"/>
  <c r="BD30" i="7"/>
  <c r="AP30" i="7"/>
  <c r="AR30" i="7"/>
  <c r="AU30" i="7"/>
  <c r="AT30" i="7"/>
  <c r="AF30" i="7"/>
  <c r="AH30" i="7"/>
  <c r="AK30" i="7"/>
  <c r="AJ30" i="7"/>
  <c r="U30" i="7"/>
  <c r="W30" i="7"/>
  <c r="Z30" i="7"/>
  <c r="J30" i="7"/>
  <c r="L30" i="7"/>
  <c r="O30" i="7"/>
  <c r="BT29" i="7"/>
  <c r="BV29" i="7"/>
  <c r="BY29" i="7"/>
  <c r="BX29" i="7"/>
  <c r="BJ29" i="7"/>
  <c r="BL29" i="7"/>
  <c r="BO29" i="7"/>
  <c r="BN29" i="7"/>
  <c r="AZ29" i="7"/>
  <c r="BB29" i="7"/>
  <c r="BE29" i="7"/>
  <c r="BD29" i="7"/>
  <c r="AP29" i="7"/>
  <c r="AR29" i="7"/>
  <c r="AU29" i="7"/>
  <c r="AT29" i="7"/>
  <c r="AF29" i="7"/>
  <c r="AH29" i="7"/>
  <c r="AK29" i="7"/>
  <c r="AJ29" i="7"/>
  <c r="U29" i="7"/>
  <c r="W29" i="7"/>
  <c r="Z29" i="7"/>
  <c r="J29" i="7"/>
  <c r="L29" i="7"/>
  <c r="O29" i="7"/>
  <c r="BT28" i="7"/>
  <c r="BV28" i="7"/>
  <c r="BY28" i="7"/>
  <c r="BX28" i="7"/>
  <c r="BJ28" i="7"/>
  <c r="BL28" i="7"/>
  <c r="BO28" i="7"/>
  <c r="BN28" i="7"/>
  <c r="AZ28" i="7"/>
  <c r="BB28" i="7"/>
  <c r="BE28" i="7"/>
  <c r="BD28" i="7"/>
  <c r="AP28" i="7"/>
  <c r="AR28" i="7"/>
  <c r="AU28" i="7"/>
  <c r="AT28" i="7"/>
  <c r="AF28" i="7"/>
  <c r="AH28" i="7"/>
  <c r="AK28" i="7"/>
  <c r="AJ28" i="7"/>
  <c r="U28" i="7"/>
  <c r="W28" i="7"/>
  <c r="Z28" i="7"/>
  <c r="J28" i="7"/>
  <c r="L28" i="7"/>
  <c r="O28" i="7"/>
  <c r="BT27" i="7"/>
  <c r="BV27" i="7"/>
  <c r="BY27" i="7"/>
  <c r="BX27" i="7"/>
  <c r="BJ27" i="7"/>
  <c r="BL27" i="7"/>
  <c r="BO27" i="7"/>
  <c r="BN27" i="7"/>
  <c r="AZ27" i="7"/>
  <c r="BB27" i="7"/>
  <c r="BE27" i="7"/>
  <c r="BD27" i="7"/>
  <c r="AP27" i="7"/>
  <c r="AR27" i="7"/>
  <c r="AU27" i="7"/>
  <c r="AT27" i="7"/>
  <c r="AF27" i="7"/>
  <c r="AH27" i="7"/>
  <c r="AK27" i="7"/>
  <c r="AJ27" i="7"/>
  <c r="U27" i="7"/>
  <c r="W27" i="7"/>
  <c r="Z27" i="7"/>
  <c r="J27" i="7"/>
  <c r="L27" i="7"/>
  <c r="O27" i="7"/>
  <c r="BT26" i="7"/>
  <c r="BV26" i="7"/>
  <c r="BY26" i="7"/>
  <c r="BX26" i="7"/>
  <c r="BJ26" i="7"/>
  <c r="BL26" i="7"/>
  <c r="BO26" i="7"/>
  <c r="BN26" i="7"/>
  <c r="AZ26" i="7"/>
  <c r="BB26" i="7"/>
  <c r="BE26" i="7"/>
  <c r="BD26" i="7"/>
  <c r="AP26" i="7"/>
  <c r="AR26" i="7"/>
  <c r="AU26" i="7"/>
  <c r="AT26" i="7"/>
  <c r="AF26" i="7"/>
  <c r="AH26" i="7"/>
  <c r="AK26" i="7"/>
  <c r="AJ26" i="7"/>
  <c r="U26" i="7"/>
  <c r="W26" i="7"/>
  <c r="Z26" i="7"/>
  <c r="J26" i="7"/>
  <c r="L26" i="7"/>
  <c r="O26" i="7"/>
  <c r="BT25" i="7"/>
  <c r="BV25" i="7"/>
  <c r="BY25" i="7"/>
  <c r="BX25" i="7"/>
  <c r="BJ25" i="7"/>
  <c r="BL25" i="7"/>
  <c r="BO25" i="7"/>
  <c r="BN25" i="7"/>
  <c r="AZ25" i="7"/>
  <c r="BB25" i="7"/>
  <c r="BE25" i="7"/>
  <c r="BD25" i="7"/>
  <c r="AP25" i="7"/>
  <c r="AR25" i="7"/>
  <c r="AU25" i="7"/>
  <c r="AT25" i="7"/>
  <c r="AF25" i="7"/>
  <c r="AH25" i="7"/>
  <c r="AK25" i="7"/>
  <c r="AJ25" i="7"/>
  <c r="U25" i="7"/>
  <c r="W25" i="7"/>
  <c r="Z25" i="7"/>
  <c r="J25" i="7"/>
  <c r="L25" i="7"/>
  <c r="O25" i="7"/>
  <c r="BT24" i="7"/>
  <c r="BV24" i="7"/>
  <c r="BY24" i="7"/>
  <c r="BX24" i="7"/>
  <c r="BJ24" i="7"/>
  <c r="BL24" i="7"/>
  <c r="BO24" i="7"/>
  <c r="BN24" i="7"/>
  <c r="AZ24" i="7"/>
  <c r="BB24" i="7"/>
  <c r="BE24" i="7"/>
  <c r="BD24" i="7"/>
  <c r="AP24" i="7"/>
  <c r="AR24" i="7"/>
  <c r="AU24" i="7"/>
  <c r="AT24" i="7"/>
  <c r="AF24" i="7"/>
  <c r="AH24" i="7"/>
  <c r="AK24" i="7"/>
  <c r="AJ24" i="7"/>
  <c r="U24" i="7"/>
  <c r="W24" i="7"/>
  <c r="Z24" i="7"/>
  <c r="J24" i="7"/>
  <c r="L24" i="7"/>
  <c r="O24" i="7"/>
  <c r="BT23" i="7"/>
  <c r="BV23" i="7"/>
  <c r="BY23" i="7"/>
  <c r="BX23" i="7"/>
  <c r="BJ23" i="7"/>
  <c r="BL23" i="7"/>
  <c r="BO23" i="7"/>
  <c r="BN23" i="7"/>
  <c r="AZ23" i="7"/>
  <c r="BB23" i="7"/>
  <c r="BE23" i="7"/>
  <c r="BD23" i="7"/>
  <c r="AP23" i="7"/>
  <c r="AR23" i="7"/>
  <c r="AU23" i="7"/>
  <c r="AT23" i="7"/>
  <c r="AF23" i="7"/>
  <c r="AH23" i="7"/>
  <c r="AK23" i="7"/>
  <c r="AJ23" i="7"/>
  <c r="U23" i="7"/>
  <c r="W23" i="7"/>
  <c r="Z23" i="7"/>
  <c r="J23" i="7"/>
  <c r="L23" i="7"/>
  <c r="O23" i="7"/>
  <c r="BT22" i="7"/>
  <c r="BV22" i="7"/>
  <c r="BY22" i="7"/>
  <c r="BX22" i="7"/>
  <c r="BJ22" i="7"/>
  <c r="BL22" i="7"/>
  <c r="BO22" i="7"/>
  <c r="BN22" i="7"/>
  <c r="AZ22" i="7"/>
  <c r="BB22" i="7"/>
  <c r="BE22" i="7"/>
  <c r="BD22" i="7"/>
  <c r="AP22" i="7"/>
  <c r="AR22" i="7"/>
  <c r="AU22" i="7"/>
  <c r="AT22" i="7"/>
  <c r="AF22" i="7"/>
  <c r="AH22" i="7"/>
  <c r="AK22" i="7"/>
  <c r="AJ22" i="7"/>
  <c r="U22" i="7"/>
  <c r="W22" i="7"/>
  <c r="Z22" i="7"/>
  <c r="J22" i="7"/>
  <c r="L22" i="7"/>
  <c r="O22" i="7"/>
  <c r="BT21" i="7"/>
  <c r="BV21" i="7"/>
  <c r="BY21" i="7"/>
  <c r="BX21" i="7"/>
  <c r="BJ21" i="7"/>
  <c r="BL21" i="7"/>
  <c r="BO21" i="7"/>
  <c r="BN21" i="7"/>
  <c r="AZ21" i="7"/>
  <c r="BB21" i="7"/>
  <c r="BE21" i="7"/>
  <c r="BD21" i="7"/>
  <c r="AP21" i="7"/>
  <c r="AR21" i="7"/>
  <c r="AU21" i="7"/>
  <c r="AT21" i="7"/>
  <c r="AF21" i="7"/>
  <c r="AH21" i="7"/>
  <c r="AK21" i="7"/>
  <c r="AJ21" i="7"/>
  <c r="U21" i="7"/>
  <c r="W21" i="7"/>
  <c r="Z21" i="7"/>
  <c r="J21" i="7"/>
  <c r="L21" i="7"/>
  <c r="O21" i="7"/>
  <c r="BT20" i="7"/>
  <c r="BV20" i="7"/>
  <c r="BY20" i="7"/>
  <c r="BX20" i="7"/>
  <c r="BJ20" i="7"/>
  <c r="BL20" i="7"/>
  <c r="BO20" i="7"/>
  <c r="BN20" i="7"/>
  <c r="AZ20" i="7"/>
  <c r="BB20" i="7"/>
  <c r="BE20" i="7"/>
  <c r="BD20" i="7"/>
  <c r="AP20" i="7"/>
  <c r="AR20" i="7"/>
  <c r="AU20" i="7"/>
  <c r="AT20" i="7"/>
  <c r="AF20" i="7"/>
  <c r="AH20" i="7"/>
  <c r="AK20" i="7"/>
  <c r="AJ20" i="7"/>
  <c r="U20" i="7"/>
  <c r="W20" i="7"/>
  <c r="Z20" i="7"/>
  <c r="J20" i="7"/>
  <c r="L20" i="7"/>
  <c r="O20" i="7"/>
  <c r="BT19" i="7"/>
  <c r="BV19" i="7"/>
  <c r="BY19" i="7"/>
  <c r="BX19" i="7"/>
  <c r="BJ19" i="7"/>
  <c r="BL19" i="7"/>
  <c r="BO19" i="7"/>
  <c r="BN19" i="7"/>
  <c r="AZ19" i="7"/>
  <c r="BB19" i="7"/>
  <c r="BE19" i="7"/>
  <c r="BD19" i="7"/>
  <c r="AP19" i="7"/>
  <c r="AR19" i="7"/>
  <c r="AU19" i="7"/>
  <c r="AT19" i="7"/>
  <c r="AF19" i="7"/>
  <c r="AH19" i="7"/>
  <c r="AK19" i="7"/>
  <c r="AJ19" i="7"/>
  <c r="U19" i="7"/>
  <c r="W19" i="7"/>
  <c r="Z19" i="7"/>
  <c r="J19" i="7"/>
  <c r="L19" i="7"/>
  <c r="O19" i="7"/>
  <c r="BT18" i="7"/>
  <c r="BV18" i="7"/>
  <c r="BY18" i="7"/>
  <c r="BX18" i="7"/>
  <c r="BJ18" i="7"/>
  <c r="BL18" i="7"/>
  <c r="BO18" i="7"/>
  <c r="BN18" i="7"/>
  <c r="AZ18" i="7"/>
  <c r="BB18" i="7"/>
  <c r="BE18" i="7"/>
  <c r="BD18" i="7"/>
  <c r="AP18" i="7"/>
  <c r="AR18" i="7"/>
  <c r="AU18" i="7"/>
  <c r="AT18" i="7"/>
  <c r="AF18" i="7"/>
  <c r="AH18" i="7"/>
  <c r="AK18" i="7"/>
  <c r="AJ18" i="7"/>
  <c r="U18" i="7"/>
  <c r="W18" i="7"/>
  <c r="Z18" i="7"/>
  <c r="J18" i="7"/>
  <c r="L18" i="7"/>
  <c r="O18" i="7"/>
  <c r="BT17" i="7"/>
  <c r="BV17" i="7"/>
  <c r="BY17" i="7"/>
  <c r="BX17" i="7"/>
  <c r="BJ17" i="7"/>
  <c r="BL17" i="7"/>
  <c r="BO17" i="7"/>
  <c r="BN17" i="7"/>
  <c r="AZ17" i="7"/>
  <c r="BB17" i="7"/>
  <c r="BE17" i="7"/>
  <c r="BD17" i="7"/>
  <c r="AP17" i="7"/>
  <c r="AR17" i="7"/>
  <c r="AU17" i="7"/>
  <c r="AT17" i="7"/>
  <c r="AF17" i="7"/>
  <c r="AH17" i="7"/>
  <c r="AK17" i="7"/>
  <c r="AJ17" i="7"/>
  <c r="U17" i="7"/>
  <c r="W17" i="7"/>
  <c r="Z17" i="7"/>
  <c r="J17" i="7"/>
  <c r="L17" i="7"/>
  <c r="O17" i="7"/>
  <c r="BT16" i="7"/>
  <c r="BV16" i="7"/>
  <c r="BY16" i="7"/>
  <c r="BX16" i="7"/>
  <c r="BJ16" i="7"/>
  <c r="BL16" i="7"/>
  <c r="BO16" i="7"/>
  <c r="BN16" i="7"/>
  <c r="AZ16" i="7"/>
  <c r="BB16" i="7"/>
  <c r="BE16" i="7"/>
  <c r="BD16" i="7"/>
  <c r="AP16" i="7"/>
  <c r="AR16" i="7"/>
  <c r="AU16" i="7"/>
  <c r="AT16" i="7"/>
  <c r="AF16" i="7"/>
  <c r="AH16" i="7"/>
  <c r="AK16" i="7"/>
  <c r="AJ16" i="7"/>
  <c r="U16" i="7"/>
  <c r="W16" i="7"/>
  <c r="Z16" i="7"/>
  <c r="J16" i="7"/>
  <c r="L16" i="7"/>
  <c r="O16" i="7"/>
  <c r="BT15" i="7"/>
  <c r="BV15" i="7"/>
  <c r="BY15" i="7"/>
  <c r="BX15" i="7"/>
  <c r="BJ15" i="7"/>
  <c r="BL15" i="7"/>
  <c r="BO15" i="7"/>
  <c r="BN15" i="7"/>
  <c r="AZ15" i="7"/>
  <c r="BB15" i="7"/>
  <c r="BE15" i="7"/>
  <c r="BD15" i="7"/>
  <c r="AP15" i="7"/>
  <c r="AR15" i="7"/>
  <c r="AU15" i="7"/>
  <c r="AT15" i="7"/>
  <c r="AF15" i="7"/>
  <c r="AH15" i="7"/>
  <c r="AK15" i="7"/>
  <c r="AJ15" i="7"/>
  <c r="U15" i="7"/>
  <c r="W15" i="7"/>
  <c r="Z15" i="7"/>
  <c r="J15" i="7"/>
  <c r="L15" i="7"/>
  <c r="O15" i="7"/>
  <c r="BT14" i="7"/>
  <c r="BV14" i="7"/>
  <c r="BY14" i="7"/>
  <c r="BX14" i="7"/>
  <c r="BJ14" i="7"/>
  <c r="BL14" i="7"/>
  <c r="BO14" i="7"/>
  <c r="BN14" i="7"/>
  <c r="AZ14" i="7"/>
  <c r="BB14" i="7"/>
  <c r="BE14" i="7"/>
  <c r="BD14" i="7"/>
  <c r="AP14" i="7"/>
  <c r="AR14" i="7"/>
  <c r="AU14" i="7"/>
  <c r="AT14" i="7"/>
  <c r="AF14" i="7"/>
  <c r="AH14" i="7"/>
  <c r="AK14" i="7"/>
  <c r="AJ14" i="7"/>
  <c r="U14" i="7"/>
  <c r="W14" i="7"/>
  <c r="Z14" i="7"/>
  <c r="J14" i="7"/>
  <c r="L14" i="7"/>
  <c r="O14" i="7"/>
  <c r="BT13" i="7"/>
  <c r="BV13" i="7"/>
  <c r="BY13" i="7"/>
  <c r="BX13" i="7"/>
  <c r="BJ13" i="7"/>
  <c r="BL13" i="7"/>
  <c r="BO13" i="7"/>
  <c r="BN13" i="7"/>
  <c r="AZ13" i="7"/>
  <c r="BB13" i="7"/>
  <c r="BE13" i="7"/>
  <c r="BD13" i="7"/>
  <c r="AP13" i="7"/>
  <c r="AR13" i="7"/>
  <c r="AU13" i="7"/>
  <c r="AT13" i="7"/>
  <c r="AF13" i="7"/>
  <c r="AH13" i="7"/>
  <c r="AK13" i="7"/>
  <c r="AJ13" i="7"/>
  <c r="U13" i="7"/>
  <c r="W13" i="7"/>
  <c r="Z13" i="7"/>
  <c r="J13" i="7"/>
  <c r="L13" i="7"/>
  <c r="O13" i="7"/>
  <c r="BT12" i="7"/>
  <c r="BV12" i="7"/>
  <c r="BY12" i="7"/>
  <c r="BX12" i="7"/>
  <c r="BJ12" i="7"/>
  <c r="BL12" i="7"/>
  <c r="BO12" i="7"/>
  <c r="BN12" i="7"/>
  <c r="AZ12" i="7"/>
  <c r="BB12" i="7"/>
  <c r="BE12" i="7"/>
  <c r="BD12" i="7"/>
  <c r="AP12" i="7"/>
  <c r="AR12" i="7"/>
  <c r="AU12" i="7"/>
  <c r="AT12" i="7"/>
  <c r="AF12" i="7"/>
  <c r="AH12" i="7"/>
  <c r="AK12" i="7"/>
  <c r="AJ12" i="7"/>
  <c r="U12" i="7"/>
  <c r="W12" i="7"/>
  <c r="Z12" i="7"/>
  <c r="J12" i="7"/>
  <c r="L12" i="7"/>
  <c r="O12" i="7"/>
  <c r="BT11" i="7"/>
  <c r="BV11" i="7"/>
  <c r="BY11" i="7"/>
  <c r="BX11" i="7"/>
  <c r="BJ11" i="7"/>
  <c r="BL11" i="7"/>
  <c r="BO11" i="7"/>
  <c r="BN11" i="7"/>
  <c r="AZ11" i="7"/>
  <c r="BB11" i="7"/>
  <c r="BE11" i="7"/>
  <c r="BD11" i="7"/>
  <c r="AP11" i="7"/>
  <c r="AR11" i="7"/>
  <c r="AU11" i="7"/>
  <c r="AT11" i="7"/>
  <c r="AF11" i="7"/>
  <c r="AH11" i="7"/>
  <c r="AK11" i="7"/>
  <c r="AJ11" i="7"/>
  <c r="U11" i="7"/>
  <c r="W11" i="7"/>
  <c r="Z11" i="7"/>
  <c r="J11" i="7"/>
  <c r="L11" i="7"/>
  <c r="O11" i="7"/>
  <c r="BT10" i="7"/>
  <c r="BV10" i="7"/>
  <c r="BY10" i="7"/>
  <c r="BX10" i="7"/>
  <c r="BJ10" i="7"/>
  <c r="BL10" i="7"/>
  <c r="BO10" i="7"/>
  <c r="BN10" i="7"/>
  <c r="AZ10" i="7"/>
  <c r="BB10" i="7"/>
  <c r="BE10" i="7"/>
  <c r="BD10" i="7"/>
  <c r="AP10" i="7"/>
  <c r="AR10" i="7"/>
  <c r="AU10" i="7"/>
  <c r="AT10" i="7"/>
  <c r="AF10" i="7"/>
  <c r="AH10" i="7"/>
  <c r="AK10" i="7"/>
  <c r="AJ10" i="7"/>
  <c r="U10" i="7"/>
  <c r="W10" i="7"/>
  <c r="Z10" i="7"/>
  <c r="J10" i="7"/>
  <c r="L10" i="7"/>
  <c r="O10" i="7"/>
  <c r="BT9" i="7"/>
  <c r="BV9" i="7"/>
  <c r="BY9" i="7"/>
  <c r="BX9" i="7"/>
  <c r="BJ9" i="7"/>
  <c r="BL9" i="7"/>
  <c r="BO9" i="7"/>
  <c r="BN9" i="7"/>
  <c r="AZ9" i="7"/>
  <c r="BB9" i="7"/>
  <c r="BE9" i="7"/>
  <c r="BD9" i="7"/>
  <c r="AP9" i="7"/>
  <c r="AR9" i="7"/>
  <c r="AU9" i="7"/>
  <c r="AT9" i="7"/>
  <c r="AF9" i="7"/>
  <c r="AH9" i="7"/>
  <c r="AK9" i="7"/>
  <c r="AJ9" i="7"/>
  <c r="U9" i="7"/>
  <c r="W9" i="7"/>
  <c r="Z9" i="7"/>
  <c r="J9" i="7"/>
  <c r="L9" i="7"/>
  <c r="O9" i="7"/>
  <c r="BT8" i="7"/>
  <c r="BV8" i="7"/>
  <c r="BY8" i="7"/>
  <c r="BX8" i="7"/>
  <c r="BJ8" i="7"/>
  <c r="BL8" i="7"/>
  <c r="BO8" i="7"/>
  <c r="BN8" i="7"/>
  <c r="AZ8" i="7"/>
  <c r="BB8" i="7"/>
  <c r="BE8" i="7"/>
  <c r="BD8" i="7"/>
  <c r="AP8" i="7"/>
  <c r="AR8" i="7"/>
  <c r="AU8" i="7"/>
  <c r="AT8" i="7"/>
  <c r="AF8" i="7"/>
  <c r="AH8" i="7"/>
  <c r="AK8" i="7"/>
  <c r="AJ8" i="7"/>
  <c r="U8" i="7"/>
  <c r="W8" i="7"/>
  <c r="Z8" i="7"/>
  <c r="J8" i="7"/>
  <c r="L8" i="7"/>
  <c r="BT7" i="7"/>
  <c r="BV7" i="7"/>
  <c r="BY7" i="7"/>
  <c r="BX7" i="7"/>
  <c r="BJ7" i="7"/>
  <c r="BL7" i="7"/>
  <c r="BO7" i="7"/>
  <c r="BN7" i="7"/>
  <c r="AZ7" i="7"/>
  <c r="BB7" i="7"/>
  <c r="BE7" i="7"/>
  <c r="BD7" i="7"/>
  <c r="AP7" i="7"/>
  <c r="AR7" i="7"/>
  <c r="AU7" i="7"/>
  <c r="AT7" i="7"/>
  <c r="AF7" i="7"/>
  <c r="AH7" i="7"/>
  <c r="AK7" i="7"/>
  <c r="AJ7" i="7"/>
  <c r="U7" i="7"/>
  <c r="W7" i="7"/>
  <c r="Z7" i="7"/>
  <c r="J7" i="7"/>
  <c r="L7" i="7"/>
  <c r="O7" i="7"/>
  <c r="BT6" i="7"/>
  <c r="BV6" i="7"/>
  <c r="BY6" i="7"/>
  <c r="BX6" i="7"/>
  <c r="BJ6" i="7"/>
  <c r="BL6" i="7"/>
  <c r="BO6" i="7"/>
  <c r="BN6" i="7"/>
  <c r="AZ6" i="7"/>
  <c r="BB6" i="7"/>
  <c r="BE6" i="7"/>
  <c r="BD6" i="7"/>
  <c r="AP6" i="7"/>
  <c r="AR6" i="7"/>
  <c r="AU6" i="7"/>
  <c r="AT6" i="7"/>
  <c r="AF6" i="7"/>
  <c r="AH6" i="7"/>
  <c r="AK6" i="7"/>
  <c r="AJ6" i="7"/>
  <c r="U6" i="7"/>
  <c r="W6" i="7"/>
  <c r="Z6" i="7"/>
  <c r="J6" i="7"/>
  <c r="L6" i="7"/>
  <c r="O6" i="7"/>
  <c r="BT5" i="7"/>
  <c r="BV5" i="7"/>
  <c r="BY5" i="7"/>
  <c r="BX5" i="7"/>
  <c r="BJ5" i="7"/>
  <c r="BL5" i="7"/>
  <c r="BO5" i="7"/>
  <c r="BN5" i="7"/>
  <c r="AZ5" i="7"/>
  <c r="BB5" i="7"/>
  <c r="BE5" i="7"/>
  <c r="BD5" i="7"/>
  <c r="AP5" i="7"/>
  <c r="AR5" i="7"/>
  <c r="AU5" i="7"/>
  <c r="AT5" i="7"/>
  <c r="AF5" i="7"/>
  <c r="AH5" i="7"/>
  <c r="AK5" i="7"/>
  <c r="AJ5" i="7"/>
  <c r="U5" i="7"/>
  <c r="W5" i="7"/>
  <c r="Z5" i="7"/>
  <c r="J5" i="7"/>
  <c r="L5" i="7"/>
  <c r="O5" i="7"/>
  <c r="BT4" i="7"/>
  <c r="BV4" i="7"/>
  <c r="BY4" i="7"/>
  <c r="BX4" i="7"/>
  <c r="BJ4" i="7"/>
  <c r="BL4" i="7"/>
  <c r="BO4" i="7"/>
  <c r="BN4" i="7"/>
  <c r="AZ4" i="7"/>
  <c r="BB4" i="7"/>
  <c r="BE4" i="7"/>
  <c r="BD4" i="7"/>
  <c r="AP4" i="7"/>
  <c r="AR4" i="7"/>
  <c r="AU4" i="7"/>
  <c r="AT4" i="7"/>
  <c r="AF4" i="7"/>
  <c r="AH4" i="7"/>
  <c r="AK4" i="7"/>
  <c r="AJ4" i="7"/>
  <c r="U4" i="7"/>
  <c r="W4" i="7"/>
  <c r="Z4" i="7"/>
  <c r="J4" i="7"/>
  <c r="L4" i="7"/>
  <c r="O4" i="7"/>
  <c r="BT3" i="7"/>
  <c r="BV3" i="7"/>
  <c r="BY3" i="7"/>
  <c r="BX3" i="7"/>
  <c r="BJ3" i="7"/>
  <c r="BL3" i="7"/>
  <c r="BO3" i="7"/>
  <c r="BN3" i="7"/>
  <c r="AZ3" i="7"/>
  <c r="BB3" i="7"/>
  <c r="BE3" i="7"/>
  <c r="BD3" i="7"/>
  <c r="AP3" i="7"/>
  <c r="AR3" i="7"/>
  <c r="AU3" i="7"/>
  <c r="AT3" i="7"/>
  <c r="AF3" i="7"/>
  <c r="AH3" i="7"/>
  <c r="AK3" i="7"/>
  <c r="AJ3" i="7"/>
  <c r="U3" i="7"/>
  <c r="W3" i="7"/>
  <c r="Z3" i="7"/>
  <c r="J3" i="7"/>
  <c r="L3" i="7"/>
  <c r="O3" i="7"/>
  <c r="BT2" i="7"/>
  <c r="BV2" i="7"/>
  <c r="BY2" i="7"/>
  <c r="BX2" i="7"/>
  <c r="BJ2" i="7"/>
  <c r="BL2" i="7"/>
  <c r="BO2" i="7"/>
  <c r="BN2" i="7"/>
  <c r="AZ2" i="7"/>
  <c r="BB2" i="7"/>
  <c r="BE2" i="7"/>
  <c r="BD2" i="7"/>
  <c r="AP2" i="7"/>
  <c r="AR2" i="7"/>
  <c r="AU2" i="7"/>
  <c r="AT2" i="7"/>
  <c r="AF2" i="7"/>
  <c r="AH2" i="7"/>
  <c r="AK2" i="7"/>
  <c r="AJ2" i="7"/>
  <c r="U2" i="7"/>
  <c r="W2" i="7"/>
  <c r="Z2" i="7"/>
  <c r="J2" i="7"/>
  <c r="L2" i="7"/>
  <c r="O2" i="7"/>
  <c r="BT81" i="6"/>
  <c r="BV81" i="6"/>
  <c r="BJ81" i="6"/>
  <c r="BL81" i="6"/>
  <c r="AZ81" i="6"/>
  <c r="BB81" i="6"/>
  <c r="AP81" i="6"/>
  <c r="AR81" i="6"/>
  <c r="AF81" i="6"/>
  <c r="AH81" i="6"/>
  <c r="U81" i="6"/>
  <c r="W81" i="6"/>
  <c r="J81" i="6"/>
  <c r="L81" i="6"/>
  <c r="BZ81" i="6"/>
  <c r="BY81" i="6"/>
  <c r="BX81" i="6"/>
  <c r="BO81" i="6"/>
  <c r="BN81" i="6"/>
  <c r="BE81" i="6"/>
  <c r="BD81" i="6"/>
  <c r="AU81" i="6"/>
  <c r="AT81" i="6"/>
  <c r="AK81" i="6"/>
  <c r="AJ81" i="6"/>
  <c r="Z81" i="6"/>
  <c r="O81" i="6"/>
  <c r="BT80" i="6"/>
  <c r="BV80" i="6"/>
  <c r="BJ80" i="6"/>
  <c r="BL80" i="6"/>
  <c r="AZ80" i="6"/>
  <c r="BB80" i="6"/>
  <c r="AP80" i="6"/>
  <c r="AR80" i="6"/>
  <c r="AF80" i="6"/>
  <c r="AH80" i="6"/>
  <c r="U80" i="6"/>
  <c r="W80" i="6"/>
  <c r="J80" i="6"/>
  <c r="L80" i="6"/>
  <c r="BZ80" i="6"/>
  <c r="BY80" i="6"/>
  <c r="BX80" i="6"/>
  <c r="BO80" i="6"/>
  <c r="BN80" i="6"/>
  <c r="BE80" i="6"/>
  <c r="BD80" i="6"/>
  <c r="AU80" i="6"/>
  <c r="AT80" i="6"/>
  <c r="AK80" i="6"/>
  <c r="AJ80" i="6"/>
  <c r="Z80" i="6"/>
  <c r="O80" i="6"/>
  <c r="BT79" i="6"/>
  <c r="BV79" i="6"/>
  <c r="BJ79" i="6"/>
  <c r="BL79" i="6"/>
  <c r="AZ79" i="6"/>
  <c r="BB79" i="6"/>
  <c r="AP79" i="6"/>
  <c r="AR79" i="6"/>
  <c r="AF79" i="6"/>
  <c r="AH79" i="6"/>
  <c r="U79" i="6"/>
  <c r="W79" i="6"/>
  <c r="J79" i="6"/>
  <c r="L79" i="6"/>
  <c r="BZ79" i="6"/>
  <c r="BY79" i="6"/>
  <c r="BX79" i="6"/>
  <c r="BO79" i="6"/>
  <c r="BE79" i="6"/>
  <c r="BD79" i="6"/>
  <c r="AU79" i="6"/>
  <c r="AT79" i="6"/>
  <c r="AK79" i="6"/>
  <c r="AJ79" i="6"/>
  <c r="Z79" i="6"/>
  <c r="O79" i="6"/>
  <c r="BT78" i="6"/>
  <c r="BV78" i="6"/>
  <c r="BJ78" i="6"/>
  <c r="BL78" i="6"/>
  <c r="AZ78" i="6"/>
  <c r="BB78" i="6"/>
  <c r="AP78" i="6"/>
  <c r="AR78" i="6"/>
  <c r="AF78" i="6"/>
  <c r="AH78" i="6"/>
  <c r="U78" i="6"/>
  <c r="W78" i="6"/>
  <c r="J78" i="6"/>
  <c r="L78" i="6"/>
  <c r="BZ78" i="6"/>
  <c r="BY78" i="6"/>
  <c r="BX78" i="6"/>
  <c r="BO78" i="6"/>
  <c r="BN78" i="6"/>
  <c r="BE78" i="6"/>
  <c r="BD78" i="6"/>
  <c r="AU78" i="6"/>
  <c r="AT78" i="6"/>
  <c r="AK78" i="6"/>
  <c r="AJ78" i="6"/>
  <c r="Z78" i="6"/>
  <c r="O78" i="6"/>
  <c r="BT77" i="6"/>
  <c r="BV77" i="6"/>
  <c r="BJ77" i="6"/>
  <c r="BL77" i="6"/>
  <c r="AZ77" i="6"/>
  <c r="BB77" i="6"/>
  <c r="AP77" i="6"/>
  <c r="AR77" i="6"/>
  <c r="AF77" i="6"/>
  <c r="AH77" i="6"/>
  <c r="U77" i="6"/>
  <c r="W77" i="6"/>
  <c r="J77" i="6"/>
  <c r="L77" i="6"/>
  <c r="BZ77" i="6"/>
  <c r="BY77" i="6"/>
  <c r="BX77" i="6"/>
  <c r="BO77" i="6"/>
  <c r="BN77" i="6"/>
  <c r="BE77" i="6"/>
  <c r="BD77" i="6"/>
  <c r="AU77" i="6"/>
  <c r="AT77" i="6"/>
  <c r="AK77" i="6"/>
  <c r="AJ77" i="6"/>
  <c r="Z77" i="6"/>
  <c r="O77" i="6"/>
  <c r="BT76" i="6"/>
  <c r="BV76" i="6"/>
  <c r="BJ76" i="6"/>
  <c r="BK76" i="6"/>
  <c r="BL76" i="6"/>
  <c r="AZ76" i="6"/>
  <c r="BA76" i="6"/>
  <c r="BB76" i="6"/>
  <c r="AP76" i="6"/>
  <c r="AR76" i="6"/>
  <c r="AF76" i="6"/>
  <c r="AH76" i="6"/>
  <c r="U76" i="6"/>
  <c r="W76" i="6"/>
  <c r="J76" i="6"/>
  <c r="L76" i="6"/>
  <c r="BZ76" i="6"/>
  <c r="BY76" i="6"/>
  <c r="BX76" i="6"/>
  <c r="BO76" i="6"/>
  <c r="BN76" i="6"/>
  <c r="BE76" i="6"/>
  <c r="BD76" i="6"/>
  <c r="AU76" i="6"/>
  <c r="AT76" i="6"/>
  <c r="AK76" i="6"/>
  <c r="AJ76" i="6"/>
  <c r="Z76" i="6"/>
  <c r="O76" i="6"/>
  <c r="BT75" i="6"/>
  <c r="BV75" i="6"/>
  <c r="BJ75" i="6"/>
  <c r="BL75" i="6"/>
  <c r="AZ75" i="6"/>
  <c r="BB75" i="6"/>
  <c r="AP75" i="6"/>
  <c r="AR75" i="6"/>
  <c r="AF75" i="6"/>
  <c r="AH75" i="6"/>
  <c r="U75" i="6"/>
  <c r="W75" i="6"/>
  <c r="J75" i="6"/>
  <c r="L75" i="6"/>
  <c r="BZ75" i="6"/>
  <c r="BY75" i="6"/>
  <c r="BX75" i="6"/>
  <c r="BO75" i="6"/>
  <c r="BN75" i="6"/>
  <c r="BE75" i="6"/>
  <c r="BD75" i="6"/>
  <c r="AU75" i="6"/>
  <c r="AT75" i="6"/>
  <c r="AK75" i="6"/>
  <c r="AJ75" i="6"/>
  <c r="Z75" i="6"/>
  <c r="O75" i="6"/>
  <c r="BT74" i="6"/>
  <c r="BV74" i="6"/>
  <c r="BJ74" i="6"/>
  <c r="BL74" i="6"/>
  <c r="AZ74" i="6"/>
  <c r="BB74" i="6"/>
  <c r="AP74" i="6"/>
  <c r="AR74" i="6"/>
  <c r="AF74" i="6"/>
  <c r="AH74" i="6"/>
  <c r="U74" i="6"/>
  <c r="W74" i="6"/>
  <c r="J74" i="6"/>
  <c r="L74" i="6"/>
  <c r="BZ74" i="6"/>
  <c r="BY74" i="6"/>
  <c r="BX74" i="6"/>
  <c r="BO74" i="6"/>
  <c r="BN74" i="6"/>
  <c r="BE74" i="6"/>
  <c r="BD74" i="6"/>
  <c r="AU74" i="6"/>
  <c r="AT74" i="6"/>
  <c r="AK74" i="6"/>
  <c r="AJ74" i="6"/>
  <c r="Z74" i="6"/>
  <c r="O74" i="6"/>
  <c r="BT73" i="6"/>
  <c r="BV73" i="6"/>
  <c r="BJ73" i="6"/>
  <c r="BL73" i="6"/>
  <c r="AZ73" i="6"/>
  <c r="BB73" i="6"/>
  <c r="AP73" i="6"/>
  <c r="AR73" i="6"/>
  <c r="AF73" i="6"/>
  <c r="AH73" i="6"/>
  <c r="U73" i="6"/>
  <c r="W73" i="6"/>
  <c r="J73" i="6"/>
  <c r="L73" i="6"/>
  <c r="BZ73" i="6"/>
  <c r="BY73" i="6"/>
  <c r="BX73" i="6"/>
  <c r="BO73" i="6"/>
  <c r="BN73" i="6"/>
  <c r="BE73" i="6"/>
  <c r="BD73" i="6"/>
  <c r="AU73" i="6"/>
  <c r="AT73" i="6"/>
  <c r="AK73" i="6"/>
  <c r="AJ73" i="6"/>
  <c r="Z73" i="6"/>
  <c r="O73" i="6"/>
  <c r="BT72" i="6"/>
  <c r="BV72" i="6"/>
  <c r="BJ72" i="6"/>
  <c r="BL72" i="6"/>
  <c r="AZ72" i="6"/>
  <c r="BB72" i="6"/>
  <c r="AP72" i="6"/>
  <c r="AR72" i="6"/>
  <c r="AF72" i="6"/>
  <c r="AH72" i="6"/>
  <c r="U72" i="6"/>
  <c r="W72" i="6"/>
  <c r="J72" i="6"/>
  <c r="L72" i="6"/>
  <c r="BZ72" i="6"/>
  <c r="BY72" i="6"/>
  <c r="BX72" i="6"/>
  <c r="BO72" i="6"/>
  <c r="BN72" i="6"/>
  <c r="BE72" i="6"/>
  <c r="BD72" i="6"/>
  <c r="AU72" i="6"/>
  <c r="AT72" i="6"/>
  <c r="AK72" i="6"/>
  <c r="AJ72" i="6"/>
  <c r="Z72" i="6"/>
  <c r="O72" i="6"/>
  <c r="BT71" i="6"/>
  <c r="BV71" i="6"/>
  <c r="BJ71" i="6"/>
  <c r="BL71" i="6"/>
  <c r="AZ71" i="6"/>
  <c r="BB71" i="6"/>
  <c r="AP71" i="6"/>
  <c r="AR71" i="6"/>
  <c r="AF71" i="6"/>
  <c r="AH71" i="6"/>
  <c r="U71" i="6"/>
  <c r="W71" i="6"/>
  <c r="J71" i="6"/>
  <c r="L71" i="6"/>
  <c r="BZ71" i="6"/>
  <c r="BY71" i="6"/>
  <c r="BX71" i="6"/>
  <c r="BO71" i="6"/>
  <c r="BN71" i="6"/>
  <c r="BE71" i="6"/>
  <c r="BD71" i="6"/>
  <c r="AU71" i="6"/>
  <c r="AT71" i="6"/>
  <c r="AK71" i="6"/>
  <c r="AJ71" i="6"/>
  <c r="Z71" i="6"/>
  <c r="O71" i="6"/>
  <c r="BT70" i="6"/>
  <c r="BV70" i="6"/>
  <c r="BJ70" i="6"/>
  <c r="BL70" i="6"/>
  <c r="AZ70" i="6"/>
  <c r="BB70" i="6"/>
  <c r="AP70" i="6"/>
  <c r="AR70" i="6"/>
  <c r="AF70" i="6"/>
  <c r="AH70" i="6"/>
  <c r="U70" i="6"/>
  <c r="W70" i="6"/>
  <c r="J70" i="6"/>
  <c r="L70" i="6"/>
  <c r="BZ70" i="6"/>
  <c r="BY70" i="6"/>
  <c r="BX70" i="6"/>
  <c r="BO70" i="6"/>
  <c r="BN70" i="6"/>
  <c r="BE70" i="6"/>
  <c r="BD70" i="6"/>
  <c r="AU70" i="6"/>
  <c r="AT70" i="6"/>
  <c r="AK70" i="6"/>
  <c r="AJ70" i="6"/>
  <c r="Z70" i="6"/>
  <c r="O70" i="6"/>
  <c r="BT69" i="6"/>
  <c r="BV69" i="6"/>
  <c r="BJ69" i="6"/>
  <c r="BL69" i="6"/>
  <c r="AZ69" i="6"/>
  <c r="BB69" i="6"/>
  <c r="AP69" i="6"/>
  <c r="AR69" i="6"/>
  <c r="AF69" i="6"/>
  <c r="AH69" i="6"/>
  <c r="U69" i="6"/>
  <c r="W69" i="6"/>
  <c r="J69" i="6"/>
  <c r="L69" i="6"/>
  <c r="BZ69" i="6"/>
  <c r="BY69" i="6"/>
  <c r="BX69" i="6"/>
  <c r="BO69" i="6"/>
  <c r="BN69" i="6"/>
  <c r="BE69" i="6"/>
  <c r="BD69" i="6"/>
  <c r="AU69" i="6"/>
  <c r="AT69" i="6"/>
  <c r="AK69" i="6"/>
  <c r="AJ69" i="6"/>
  <c r="Z69" i="6"/>
  <c r="O69" i="6"/>
  <c r="BT68" i="6"/>
  <c r="BV68" i="6"/>
  <c r="BJ68" i="6"/>
  <c r="BL68" i="6"/>
  <c r="AZ68" i="6"/>
  <c r="BB68" i="6"/>
  <c r="AP68" i="6"/>
  <c r="AR68" i="6"/>
  <c r="AF68" i="6"/>
  <c r="AH68" i="6"/>
  <c r="U68" i="6"/>
  <c r="W68" i="6"/>
  <c r="J68" i="6"/>
  <c r="L68" i="6"/>
  <c r="BZ68" i="6"/>
  <c r="BY68" i="6"/>
  <c r="BX68" i="6"/>
  <c r="BO68" i="6"/>
  <c r="BN68" i="6"/>
  <c r="BE68" i="6"/>
  <c r="BD68" i="6"/>
  <c r="AU68" i="6"/>
  <c r="AT68" i="6"/>
  <c r="AK68" i="6"/>
  <c r="AJ68" i="6"/>
  <c r="Z68" i="6"/>
  <c r="O68" i="6"/>
  <c r="BT67" i="6"/>
  <c r="BV67" i="6"/>
  <c r="BJ67" i="6"/>
  <c r="BL67" i="6"/>
  <c r="AZ67" i="6"/>
  <c r="BB67" i="6"/>
  <c r="AP67" i="6"/>
  <c r="AR67" i="6"/>
  <c r="AF67" i="6"/>
  <c r="AH67" i="6"/>
  <c r="U67" i="6"/>
  <c r="W67" i="6"/>
  <c r="J67" i="6"/>
  <c r="L67" i="6"/>
  <c r="BZ67" i="6"/>
  <c r="BY67" i="6"/>
  <c r="BX67" i="6"/>
  <c r="BO67" i="6"/>
  <c r="BN67" i="6"/>
  <c r="BE67" i="6"/>
  <c r="BD67" i="6"/>
  <c r="AU67" i="6"/>
  <c r="AT67" i="6"/>
  <c r="AK67" i="6"/>
  <c r="AJ67" i="6"/>
  <c r="Z67" i="6"/>
  <c r="O67" i="6"/>
  <c r="BT66" i="6"/>
  <c r="BV66" i="6"/>
  <c r="BJ66" i="6"/>
  <c r="BL66" i="6"/>
  <c r="AZ66" i="6"/>
  <c r="BB66" i="6"/>
  <c r="AP66" i="6"/>
  <c r="AR66" i="6"/>
  <c r="AF66" i="6"/>
  <c r="AH66" i="6"/>
  <c r="U66" i="6"/>
  <c r="W66" i="6"/>
  <c r="J66" i="6"/>
  <c r="L66" i="6"/>
  <c r="BZ66" i="6"/>
  <c r="BY66" i="6"/>
  <c r="BX66" i="6"/>
  <c r="BO66" i="6"/>
  <c r="BN66" i="6"/>
  <c r="BE66" i="6"/>
  <c r="BD66" i="6"/>
  <c r="AU66" i="6"/>
  <c r="AT66" i="6"/>
  <c r="AK66" i="6"/>
  <c r="AJ66" i="6"/>
  <c r="Z66" i="6"/>
  <c r="O66" i="6"/>
  <c r="BT65" i="6"/>
  <c r="BV65" i="6"/>
  <c r="BJ65" i="6"/>
  <c r="BL65" i="6"/>
  <c r="AZ65" i="6"/>
  <c r="BB65" i="6"/>
  <c r="AP65" i="6"/>
  <c r="AR65" i="6"/>
  <c r="AF65" i="6"/>
  <c r="AH65" i="6"/>
  <c r="U65" i="6"/>
  <c r="W65" i="6"/>
  <c r="J65" i="6"/>
  <c r="L65" i="6"/>
  <c r="BZ65" i="6"/>
  <c r="BY65" i="6"/>
  <c r="BX65" i="6"/>
  <c r="BO65" i="6"/>
  <c r="BN65" i="6"/>
  <c r="BE65" i="6"/>
  <c r="BD65" i="6"/>
  <c r="AU65" i="6"/>
  <c r="AT65" i="6"/>
  <c r="AK65" i="6"/>
  <c r="AJ65" i="6"/>
  <c r="Z65" i="6"/>
  <c r="O65" i="6"/>
  <c r="BT64" i="6"/>
  <c r="BV64" i="6"/>
  <c r="BJ64" i="6"/>
  <c r="BL64" i="6"/>
  <c r="AZ64" i="6"/>
  <c r="BA64" i="6"/>
  <c r="BB64" i="6"/>
  <c r="AP64" i="6"/>
  <c r="AR64" i="6"/>
  <c r="AF64" i="6"/>
  <c r="AH64" i="6"/>
  <c r="U64" i="6"/>
  <c r="W64" i="6"/>
  <c r="J64" i="6"/>
  <c r="L64" i="6"/>
  <c r="BZ64" i="6"/>
  <c r="BY64" i="6"/>
  <c r="BX64" i="6"/>
  <c r="BO64" i="6"/>
  <c r="BN64" i="6"/>
  <c r="BE64" i="6"/>
  <c r="BD64" i="6"/>
  <c r="AU64" i="6"/>
  <c r="AT64" i="6"/>
  <c r="AK64" i="6"/>
  <c r="AJ64" i="6"/>
  <c r="Z64" i="6"/>
  <c r="O64" i="6"/>
  <c r="BT63" i="6"/>
  <c r="BV63" i="6"/>
  <c r="BJ63" i="6"/>
  <c r="BL63" i="6"/>
  <c r="AZ63" i="6"/>
  <c r="BB63" i="6"/>
  <c r="AP63" i="6"/>
  <c r="AR63" i="6"/>
  <c r="AF63" i="6"/>
  <c r="AH63" i="6"/>
  <c r="U63" i="6"/>
  <c r="W63" i="6"/>
  <c r="J63" i="6"/>
  <c r="L63" i="6"/>
  <c r="BZ63" i="6"/>
  <c r="BY63" i="6"/>
  <c r="BX63" i="6"/>
  <c r="BO63" i="6"/>
  <c r="BN63" i="6"/>
  <c r="BE63" i="6"/>
  <c r="BD63" i="6"/>
  <c r="AU63" i="6"/>
  <c r="AT63" i="6"/>
  <c r="AK63" i="6"/>
  <c r="AJ63" i="6"/>
  <c r="Z63" i="6"/>
  <c r="O63" i="6"/>
  <c r="BT62" i="6"/>
  <c r="BV62" i="6"/>
  <c r="BJ62" i="6"/>
  <c r="BL62" i="6"/>
  <c r="AZ62" i="6"/>
  <c r="BB62" i="6"/>
  <c r="AP62" i="6"/>
  <c r="AR62" i="6"/>
  <c r="AF62" i="6"/>
  <c r="AH62" i="6"/>
  <c r="U62" i="6"/>
  <c r="W62" i="6"/>
  <c r="J62" i="6"/>
  <c r="L62" i="6"/>
  <c r="BZ62" i="6"/>
  <c r="BY62" i="6"/>
  <c r="BX62" i="6"/>
  <c r="BO62" i="6"/>
  <c r="BN62" i="6"/>
  <c r="BE62" i="6"/>
  <c r="BD62" i="6"/>
  <c r="AU62" i="6"/>
  <c r="AT62" i="6"/>
  <c r="AK62" i="6"/>
  <c r="AJ62" i="6"/>
  <c r="Z62" i="6"/>
  <c r="O62" i="6"/>
  <c r="BT61" i="6"/>
  <c r="BV61" i="6"/>
  <c r="BJ61" i="6"/>
  <c r="BL61" i="6"/>
  <c r="AZ61" i="6"/>
  <c r="BB61" i="6"/>
  <c r="AP61" i="6"/>
  <c r="AR61" i="6"/>
  <c r="AF61" i="6"/>
  <c r="AH61" i="6"/>
  <c r="U61" i="6"/>
  <c r="W61" i="6"/>
  <c r="J61" i="6"/>
  <c r="L61" i="6"/>
  <c r="BZ61" i="6"/>
  <c r="BY61" i="6"/>
  <c r="BX61" i="6"/>
  <c r="BO61" i="6"/>
  <c r="BN61" i="6"/>
  <c r="BE61" i="6"/>
  <c r="BD61" i="6"/>
  <c r="AU61" i="6"/>
  <c r="AT61" i="6"/>
  <c r="AK61" i="6"/>
  <c r="AJ61" i="6"/>
  <c r="Z61" i="6"/>
  <c r="O61" i="6"/>
  <c r="BT60" i="6"/>
  <c r="BV60" i="6"/>
  <c r="BJ60" i="6"/>
  <c r="BL60" i="6"/>
  <c r="AZ60" i="6"/>
  <c r="BB60" i="6"/>
  <c r="AP60" i="6"/>
  <c r="AR60" i="6"/>
  <c r="AF60" i="6"/>
  <c r="AH60" i="6"/>
  <c r="U60" i="6"/>
  <c r="W60" i="6"/>
  <c r="J60" i="6"/>
  <c r="L60" i="6"/>
  <c r="BZ60" i="6"/>
  <c r="BY60" i="6"/>
  <c r="BX60" i="6"/>
  <c r="BO60" i="6"/>
  <c r="BN60" i="6"/>
  <c r="BE60" i="6"/>
  <c r="BD60" i="6"/>
  <c r="AU60" i="6"/>
  <c r="AT60" i="6"/>
  <c r="AK60" i="6"/>
  <c r="AJ60" i="6"/>
  <c r="Z60" i="6"/>
  <c r="O60" i="6"/>
  <c r="BT59" i="6"/>
  <c r="BV59" i="6"/>
  <c r="BJ59" i="6"/>
  <c r="BL59" i="6"/>
  <c r="AZ59" i="6"/>
  <c r="BB59" i="6"/>
  <c r="AP59" i="6"/>
  <c r="AR59" i="6"/>
  <c r="AF59" i="6"/>
  <c r="AH59" i="6"/>
  <c r="U59" i="6"/>
  <c r="W59" i="6"/>
  <c r="J59" i="6"/>
  <c r="L59" i="6"/>
  <c r="BZ59" i="6"/>
  <c r="BY59" i="6"/>
  <c r="BX59" i="6"/>
  <c r="BO59" i="6"/>
  <c r="BN59" i="6"/>
  <c r="BE59" i="6"/>
  <c r="BD59" i="6"/>
  <c r="AU59" i="6"/>
  <c r="AT59" i="6"/>
  <c r="AK59" i="6"/>
  <c r="AJ59" i="6"/>
  <c r="Z59" i="6"/>
  <c r="O59" i="6"/>
  <c r="BT58" i="6"/>
  <c r="BV58" i="6"/>
  <c r="BJ58" i="6"/>
  <c r="BL58" i="6"/>
  <c r="AZ58" i="6"/>
  <c r="BB58" i="6"/>
  <c r="AP58" i="6"/>
  <c r="AR58" i="6"/>
  <c r="AF58" i="6"/>
  <c r="AH58" i="6"/>
  <c r="U58" i="6"/>
  <c r="W58" i="6"/>
  <c r="J58" i="6"/>
  <c r="L58" i="6"/>
  <c r="BZ58" i="6"/>
  <c r="BY58" i="6"/>
  <c r="BX58" i="6"/>
  <c r="BO58" i="6"/>
  <c r="BN58" i="6"/>
  <c r="BE58" i="6"/>
  <c r="BD58" i="6"/>
  <c r="AU58" i="6"/>
  <c r="AT58" i="6"/>
  <c r="AK58" i="6"/>
  <c r="AJ58" i="6"/>
  <c r="Z58" i="6"/>
  <c r="O58" i="6"/>
  <c r="BT57" i="6"/>
  <c r="BV57" i="6"/>
  <c r="BJ57" i="6"/>
  <c r="BL57" i="6"/>
  <c r="AZ57" i="6"/>
  <c r="BB57" i="6"/>
  <c r="AP57" i="6"/>
  <c r="AR57" i="6"/>
  <c r="AF57" i="6"/>
  <c r="AH57" i="6"/>
  <c r="U57" i="6"/>
  <c r="W57" i="6"/>
  <c r="J57" i="6"/>
  <c r="L57" i="6"/>
  <c r="BZ57" i="6"/>
  <c r="BY57" i="6"/>
  <c r="BX57" i="6"/>
  <c r="BO57" i="6"/>
  <c r="BN57" i="6"/>
  <c r="BE57" i="6"/>
  <c r="BD57" i="6"/>
  <c r="AU57" i="6"/>
  <c r="AT57" i="6"/>
  <c r="AK57" i="6"/>
  <c r="AJ57" i="6"/>
  <c r="Z57" i="6"/>
  <c r="O57" i="6"/>
  <c r="BT56" i="6"/>
  <c r="BV56" i="6"/>
  <c r="BJ56" i="6"/>
  <c r="BL56" i="6"/>
  <c r="AZ56" i="6"/>
  <c r="BB56" i="6"/>
  <c r="AP56" i="6"/>
  <c r="AR56" i="6"/>
  <c r="AF56" i="6"/>
  <c r="AH56" i="6"/>
  <c r="U56" i="6"/>
  <c r="W56" i="6"/>
  <c r="J56" i="6"/>
  <c r="L56" i="6"/>
  <c r="BZ56" i="6"/>
  <c r="BY56" i="6"/>
  <c r="BX56" i="6"/>
  <c r="BO56" i="6"/>
  <c r="BN56" i="6"/>
  <c r="BE56" i="6"/>
  <c r="BD56" i="6"/>
  <c r="AU56" i="6"/>
  <c r="AT56" i="6"/>
  <c r="AK56" i="6"/>
  <c r="AJ56" i="6"/>
  <c r="Z56" i="6"/>
  <c r="O56" i="6"/>
  <c r="BT55" i="6"/>
  <c r="BV55" i="6"/>
  <c r="BJ55" i="6"/>
  <c r="BL55" i="6"/>
  <c r="AZ55" i="6"/>
  <c r="BB55" i="6"/>
  <c r="AP55" i="6"/>
  <c r="AR55" i="6"/>
  <c r="AF55" i="6"/>
  <c r="AH55" i="6"/>
  <c r="U55" i="6"/>
  <c r="W55" i="6"/>
  <c r="J55" i="6"/>
  <c r="L55" i="6"/>
  <c r="BZ55" i="6"/>
  <c r="BY55" i="6"/>
  <c r="BX55" i="6"/>
  <c r="BO55" i="6"/>
  <c r="BN55" i="6"/>
  <c r="BE55" i="6"/>
  <c r="BD55" i="6"/>
  <c r="AU55" i="6"/>
  <c r="AT55" i="6"/>
  <c r="AK55" i="6"/>
  <c r="AJ55" i="6"/>
  <c r="Z55" i="6"/>
  <c r="O55" i="6"/>
  <c r="BT54" i="6"/>
  <c r="BV54" i="6"/>
  <c r="BJ54" i="6"/>
  <c r="BL54" i="6"/>
  <c r="AZ54" i="6"/>
  <c r="BB54" i="6"/>
  <c r="AP54" i="6"/>
  <c r="AR54" i="6"/>
  <c r="AF54" i="6"/>
  <c r="AH54" i="6"/>
  <c r="U54" i="6"/>
  <c r="W54" i="6"/>
  <c r="J54" i="6"/>
  <c r="L54" i="6"/>
  <c r="BZ54" i="6"/>
  <c r="BY54" i="6"/>
  <c r="BX54" i="6"/>
  <c r="BO54" i="6"/>
  <c r="BN54" i="6"/>
  <c r="BE54" i="6"/>
  <c r="BD54" i="6"/>
  <c r="AU54" i="6"/>
  <c r="AT54" i="6"/>
  <c r="AK54" i="6"/>
  <c r="AJ54" i="6"/>
  <c r="Z54" i="6"/>
  <c r="O54" i="6"/>
  <c r="BT53" i="6"/>
  <c r="BV53" i="6"/>
  <c r="BJ53" i="6"/>
  <c r="BL53" i="6"/>
  <c r="AZ53" i="6"/>
  <c r="BB53" i="6"/>
  <c r="AP53" i="6"/>
  <c r="AR53" i="6"/>
  <c r="AF53" i="6"/>
  <c r="AH53" i="6"/>
  <c r="U53" i="6"/>
  <c r="W53" i="6"/>
  <c r="J53" i="6"/>
  <c r="L53" i="6"/>
  <c r="BZ53" i="6"/>
  <c r="BY53" i="6"/>
  <c r="BX53" i="6"/>
  <c r="BO53" i="6"/>
  <c r="BN53" i="6"/>
  <c r="BE53" i="6"/>
  <c r="BD53" i="6"/>
  <c r="AU53" i="6"/>
  <c r="AT53" i="6"/>
  <c r="AK53" i="6"/>
  <c r="AJ53" i="6"/>
  <c r="Z53" i="6"/>
  <c r="O53" i="6"/>
  <c r="BT52" i="6"/>
  <c r="BV52" i="6"/>
  <c r="BJ52" i="6"/>
  <c r="BL52" i="6"/>
  <c r="AZ52" i="6"/>
  <c r="BB52" i="6"/>
  <c r="AP52" i="6"/>
  <c r="AR52" i="6"/>
  <c r="AF52" i="6"/>
  <c r="AH52" i="6"/>
  <c r="U52" i="6"/>
  <c r="W52" i="6"/>
  <c r="J52" i="6"/>
  <c r="L52" i="6"/>
  <c r="BZ52" i="6"/>
  <c r="BY52" i="6"/>
  <c r="BX52" i="6"/>
  <c r="BO52" i="6"/>
  <c r="BN52" i="6"/>
  <c r="BE52" i="6"/>
  <c r="BD52" i="6"/>
  <c r="AU52" i="6"/>
  <c r="AT52" i="6"/>
  <c r="AK52" i="6"/>
  <c r="AJ52" i="6"/>
  <c r="Z52" i="6"/>
  <c r="O52" i="6"/>
  <c r="BT51" i="6"/>
  <c r="BV51" i="6"/>
  <c r="BJ51" i="6"/>
  <c r="BL51" i="6"/>
  <c r="AZ51" i="6"/>
  <c r="BB51" i="6"/>
  <c r="AP51" i="6"/>
  <c r="AR51" i="6"/>
  <c r="AF51" i="6"/>
  <c r="AH51" i="6"/>
  <c r="U51" i="6"/>
  <c r="W51" i="6"/>
  <c r="J51" i="6"/>
  <c r="L51" i="6"/>
  <c r="BZ51" i="6"/>
  <c r="BY51" i="6"/>
  <c r="BX51" i="6"/>
  <c r="BO51" i="6"/>
  <c r="BN51" i="6"/>
  <c r="BE51" i="6"/>
  <c r="BD51" i="6"/>
  <c r="AU51" i="6"/>
  <c r="AT51" i="6"/>
  <c r="AK51" i="6"/>
  <c r="AJ51" i="6"/>
  <c r="Z51" i="6"/>
  <c r="O51" i="6"/>
  <c r="BT50" i="6"/>
  <c r="BV50" i="6"/>
  <c r="BJ50" i="6"/>
  <c r="BL50" i="6"/>
  <c r="AZ50" i="6"/>
  <c r="BB50" i="6"/>
  <c r="AP50" i="6"/>
  <c r="AR50" i="6"/>
  <c r="AF50" i="6"/>
  <c r="AH50" i="6"/>
  <c r="U50" i="6"/>
  <c r="W50" i="6"/>
  <c r="J50" i="6"/>
  <c r="L50" i="6"/>
  <c r="BZ50" i="6"/>
  <c r="BY50" i="6"/>
  <c r="BX50" i="6"/>
  <c r="BO50" i="6"/>
  <c r="BN50" i="6"/>
  <c r="BE50" i="6"/>
  <c r="BD50" i="6"/>
  <c r="AU50" i="6"/>
  <c r="AT50" i="6"/>
  <c r="AK50" i="6"/>
  <c r="AJ50" i="6"/>
  <c r="Z50" i="6"/>
  <c r="O50" i="6"/>
  <c r="BT49" i="6"/>
  <c r="BV49" i="6"/>
  <c r="BJ49" i="6"/>
  <c r="BL49" i="6"/>
  <c r="AZ49" i="6"/>
  <c r="BB49" i="6"/>
  <c r="AP49" i="6"/>
  <c r="AR49" i="6"/>
  <c r="AF49" i="6"/>
  <c r="AH49" i="6"/>
  <c r="U49" i="6"/>
  <c r="W49" i="6"/>
  <c r="J49" i="6"/>
  <c r="L49" i="6"/>
  <c r="BZ49" i="6"/>
  <c r="BY49" i="6"/>
  <c r="BX49" i="6"/>
  <c r="BO49" i="6"/>
  <c r="BN49" i="6"/>
  <c r="BE49" i="6"/>
  <c r="BD49" i="6"/>
  <c r="AU49" i="6"/>
  <c r="AT49" i="6"/>
  <c r="AK49" i="6"/>
  <c r="AJ49" i="6"/>
  <c r="Z49" i="6"/>
  <c r="O49" i="6"/>
  <c r="BT48" i="6"/>
  <c r="BV48" i="6"/>
  <c r="BJ48" i="6"/>
  <c r="BL48" i="6"/>
  <c r="AZ48" i="6"/>
  <c r="BB48" i="6"/>
  <c r="AP48" i="6"/>
  <c r="AR48" i="6"/>
  <c r="AF48" i="6"/>
  <c r="AH48" i="6"/>
  <c r="U48" i="6"/>
  <c r="W48" i="6"/>
  <c r="J48" i="6"/>
  <c r="L48" i="6"/>
  <c r="BZ48" i="6"/>
  <c r="BY48" i="6"/>
  <c r="BX48" i="6"/>
  <c r="BO48" i="6"/>
  <c r="BN48" i="6"/>
  <c r="BE48" i="6"/>
  <c r="BD48" i="6"/>
  <c r="AU48" i="6"/>
  <c r="AT48" i="6"/>
  <c r="AK48" i="6"/>
  <c r="AJ48" i="6"/>
  <c r="Z48" i="6"/>
  <c r="O48" i="6"/>
  <c r="BT47" i="6"/>
  <c r="BV47" i="6"/>
  <c r="BJ47" i="6"/>
  <c r="BL47" i="6"/>
  <c r="AZ47" i="6"/>
  <c r="BB47" i="6"/>
  <c r="AP47" i="6"/>
  <c r="AR47" i="6"/>
  <c r="AF47" i="6"/>
  <c r="AH47" i="6"/>
  <c r="U47" i="6"/>
  <c r="W47" i="6"/>
  <c r="J47" i="6"/>
  <c r="L47" i="6"/>
  <c r="BZ47" i="6"/>
  <c r="BY47" i="6"/>
  <c r="BX47" i="6"/>
  <c r="BO47" i="6"/>
  <c r="BN47" i="6"/>
  <c r="BE47" i="6"/>
  <c r="BD47" i="6"/>
  <c r="AU47" i="6"/>
  <c r="AT47" i="6"/>
  <c r="AK47" i="6"/>
  <c r="AJ47" i="6"/>
  <c r="Z47" i="6"/>
  <c r="O47" i="6"/>
  <c r="BT46" i="6"/>
  <c r="BV46" i="6"/>
  <c r="BJ46" i="6"/>
  <c r="BL46" i="6"/>
  <c r="AZ46" i="6"/>
  <c r="BB46" i="6"/>
  <c r="AP46" i="6"/>
  <c r="AR46" i="6"/>
  <c r="AF46" i="6"/>
  <c r="AG46" i="6"/>
  <c r="AH46" i="6"/>
  <c r="U46" i="6"/>
  <c r="W46" i="6"/>
  <c r="J46" i="6"/>
  <c r="L46" i="6"/>
  <c r="BZ46" i="6"/>
  <c r="BY46" i="6"/>
  <c r="BX46" i="6"/>
  <c r="BO46" i="6"/>
  <c r="BN46" i="6"/>
  <c r="BE46" i="6"/>
  <c r="BD46" i="6"/>
  <c r="AU46" i="6"/>
  <c r="AT46" i="6"/>
  <c r="AK46" i="6"/>
  <c r="AJ46" i="6"/>
  <c r="Z46" i="6"/>
  <c r="O46" i="6"/>
  <c r="BT45" i="6"/>
  <c r="BV45" i="6"/>
  <c r="BJ45" i="6"/>
  <c r="BL45" i="6"/>
  <c r="AZ45" i="6"/>
  <c r="BB45" i="6"/>
  <c r="AP45" i="6"/>
  <c r="AR45" i="6"/>
  <c r="AF45" i="6"/>
  <c r="AH45" i="6"/>
  <c r="U45" i="6"/>
  <c r="W45" i="6"/>
  <c r="J45" i="6"/>
  <c r="L45" i="6"/>
  <c r="BZ45" i="6"/>
  <c r="BY45" i="6"/>
  <c r="BX45" i="6"/>
  <c r="BO45" i="6"/>
  <c r="BN45" i="6"/>
  <c r="BE45" i="6"/>
  <c r="BD45" i="6"/>
  <c r="AU45" i="6"/>
  <c r="AT45" i="6"/>
  <c r="AK45" i="6"/>
  <c r="AJ45" i="6"/>
  <c r="Z45" i="6"/>
  <c r="O45" i="6"/>
  <c r="BT44" i="6"/>
  <c r="BV44" i="6"/>
  <c r="BJ44" i="6"/>
  <c r="BL44" i="6"/>
  <c r="AZ44" i="6"/>
  <c r="BB44" i="6"/>
  <c r="AP44" i="6"/>
  <c r="AR44" i="6"/>
  <c r="AF44" i="6"/>
  <c r="AH44" i="6"/>
  <c r="U44" i="6"/>
  <c r="W44" i="6"/>
  <c r="J44" i="6"/>
  <c r="L44" i="6"/>
  <c r="BZ44" i="6"/>
  <c r="BY44" i="6"/>
  <c r="BX44" i="6"/>
  <c r="BO44" i="6"/>
  <c r="BN44" i="6"/>
  <c r="BE44" i="6"/>
  <c r="BD44" i="6"/>
  <c r="AU44" i="6"/>
  <c r="AT44" i="6"/>
  <c r="AK44" i="6"/>
  <c r="AJ44" i="6"/>
  <c r="Z44" i="6"/>
  <c r="O44" i="6"/>
  <c r="BT43" i="6"/>
  <c r="BV43" i="6"/>
  <c r="BJ43" i="6"/>
  <c r="BL43" i="6"/>
  <c r="AZ43" i="6"/>
  <c r="BB43" i="6"/>
  <c r="AP43" i="6"/>
  <c r="AR43" i="6"/>
  <c r="AF43" i="6"/>
  <c r="AH43" i="6"/>
  <c r="U43" i="6"/>
  <c r="W43" i="6"/>
  <c r="J43" i="6"/>
  <c r="L43" i="6"/>
  <c r="BZ43" i="6"/>
  <c r="BY43" i="6"/>
  <c r="BX43" i="6"/>
  <c r="BO43" i="6"/>
  <c r="BN43" i="6"/>
  <c r="BE43" i="6"/>
  <c r="BD43" i="6"/>
  <c r="AU43" i="6"/>
  <c r="AT43" i="6"/>
  <c r="AK43" i="6"/>
  <c r="AJ43" i="6"/>
  <c r="Z43" i="6"/>
  <c r="O43" i="6"/>
  <c r="BT42" i="6"/>
  <c r="BV42" i="6"/>
  <c r="BJ42" i="6"/>
  <c r="BL42" i="6"/>
  <c r="AZ42" i="6"/>
  <c r="BB42" i="6"/>
  <c r="AP42" i="6"/>
  <c r="AR42" i="6"/>
  <c r="AF42" i="6"/>
  <c r="AH42" i="6"/>
  <c r="U42" i="6"/>
  <c r="W42" i="6"/>
  <c r="J42" i="6"/>
  <c r="L42" i="6"/>
  <c r="BZ42" i="6"/>
  <c r="BY42" i="6"/>
  <c r="BX42" i="6"/>
  <c r="BO42" i="6"/>
  <c r="BN42" i="6"/>
  <c r="BE42" i="6"/>
  <c r="BD42" i="6"/>
  <c r="AU42" i="6"/>
  <c r="AT42" i="6"/>
  <c r="AK42" i="6"/>
  <c r="AJ42" i="6"/>
  <c r="Z42" i="6"/>
  <c r="O42" i="6"/>
  <c r="BT41" i="6"/>
  <c r="BV41" i="6"/>
  <c r="BJ41" i="6"/>
  <c r="BL41" i="6"/>
  <c r="AZ41" i="6"/>
  <c r="BB41" i="6"/>
  <c r="AP41" i="6"/>
  <c r="AR41" i="6"/>
  <c r="AF41" i="6"/>
  <c r="AH41" i="6"/>
  <c r="U41" i="6"/>
  <c r="W41" i="6"/>
  <c r="J41" i="6"/>
  <c r="L41" i="6"/>
  <c r="BZ41" i="6"/>
  <c r="BY41" i="6"/>
  <c r="BX41" i="6"/>
  <c r="BO41" i="6"/>
  <c r="BN41" i="6"/>
  <c r="BE41" i="6"/>
  <c r="BD41" i="6"/>
  <c r="AU41" i="6"/>
  <c r="AT41" i="6"/>
  <c r="AK41" i="6"/>
  <c r="AJ41" i="6"/>
  <c r="Z41" i="6"/>
  <c r="O41" i="6"/>
  <c r="BT40" i="6"/>
  <c r="BV40" i="6"/>
  <c r="BJ40" i="6"/>
  <c r="BL40" i="6"/>
  <c r="AZ40" i="6"/>
  <c r="BB40" i="6"/>
  <c r="AP40" i="6"/>
  <c r="AR40" i="6"/>
  <c r="AF40" i="6"/>
  <c r="AH40" i="6"/>
  <c r="U40" i="6"/>
  <c r="W40" i="6"/>
  <c r="J40" i="6"/>
  <c r="L40" i="6"/>
  <c r="BZ40" i="6"/>
  <c r="BY40" i="6"/>
  <c r="BX40" i="6"/>
  <c r="BO40" i="6"/>
  <c r="BN40" i="6"/>
  <c r="BE40" i="6"/>
  <c r="BD40" i="6"/>
  <c r="AU40" i="6"/>
  <c r="AT40" i="6"/>
  <c r="AK40" i="6"/>
  <c r="AJ40" i="6"/>
  <c r="Z40" i="6"/>
  <c r="O40" i="6"/>
  <c r="BT39" i="6"/>
  <c r="BV39" i="6"/>
  <c r="BJ39" i="6"/>
  <c r="BL39" i="6"/>
  <c r="AZ39" i="6"/>
  <c r="BB39" i="6"/>
  <c r="AP39" i="6"/>
  <c r="AR39" i="6"/>
  <c r="AF39" i="6"/>
  <c r="AH39" i="6"/>
  <c r="U39" i="6"/>
  <c r="W39" i="6"/>
  <c r="J39" i="6"/>
  <c r="L39" i="6"/>
  <c r="BZ39" i="6"/>
  <c r="BY39" i="6"/>
  <c r="BX39" i="6"/>
  <c r="BO39" i="6"/>
  <c r="BN39" i="6"/>
  <c r="BE39" i="6"/>
  <c r="BD39" i="6"/>
  <c r="AU39" i="6"/>
  <c r="AT39" i="6"/>
  <c r="AK39" i="6"/>
  <c r="AJ39" i="6"/>
  <c r="Z39" i="6"/>
  <c r="O39" i="6"/>
  <c r="BT38" i="6"/>
  <c r="BV38" i="6"/>
  <c r="BJ38" i="6"/>
  <c r="BL38" i="6"/>
  <c r="AZ38" i="6"/>
  <c r="BB38" i="6"/>
  <c r="AP38" i="6"/>
  <c r="AR38" i="6"/>
  <c r="AF38" i="6"/>
  <c r="AH38" i="6"/>
  <c r="U38" i="6"/>
  <c r="W38" i="6"/>
  <c r="J38" i="6"/>
  <c r="L38" i="6"/>
  <c r="BZ38" i="6"/>
  <c r="BY38" i="6"/>
  <c r="BX38" i="6"/>
  <c r="BO38" i="6"/>
  <c r="BN38" i="6"/>
  <c r="BE38" i="6"/>
  <c r="BD38" i="6"/>
  <c r="AU38" i="6"/>
  <c r="AT38" i="6"/>
  <c r="AK38" i="6"/>
  <c r="AJ38" i="6"/>
  <c r="Z38" i="6"/>
  <c r="O38" i="6"/>
  <c r="BT37" i="6"/>
  <c r="BV37" i="6"/>
  <c r="BJ37" i="6"/>
  <c r="BL37" i="6"/>
  <c r="AZ37" i="6"/>
  <c r="BB37" i="6"/>
  <c r="AP37" i="6"/>
  <c r="AR37" i="6"/>
  <c r="AF37" i="6"/>
  <c r="AH37" i="6"/>
  <c r="U37" i="6"/>
  <c r="W37" i="6"/>
  <c r="J37" i="6"/>
  <c r="L37" i="6"/>
  <c r="BZ37" i="6"/>
  <c r="BY37" i="6"/>
  <c r="BX37" i="6"/>
  <c r="BO37" i="6"/>
  <c r="BN37" i="6"/>
  <c r="BE37" i="6"/>
  <c r="BD37" i="6"/>
  <c r="AU37" i="6"/>
  <c r="AT37" i="6"/>
  <c r="AK37" i="6"/>
  <c r="AJ37" i="6"/>
  <c r="Z37" i="6"/>
  <c r="O37" i="6"/>
  <c r="BT36" i="6"/>
  <c r="BV36" i="6"/>
  <c r="BJ36" i="6"/>
  <c r="BL36" i="6"/>
  <c r="AZ36" i="6"/>
  <c r="BB36" i="6"/>
  <c r="AP36" i="6"/>
  <c r="AR36" i="6"/>
  <c r="AF36" i="6"/>
  <c r="AH36" i="6"/>
  <c r="U36" i="6"/>
  <c r="W36" i="6"/>
  <c r="J36" i="6"/>
  <c r="L36" i="6"/>
  <c r="BZ36" i="6"/>
  <c r="BY36" i="6"/>
  <c r="BX36" i="6"/>
  <c r="BO36" i="6"/>
  <c r="BN36" i="6"/>
  <c r="BE36" i="6"/>
  <c r="BD36" i="6"/>
  <c r="AU36" i="6"/>
  <c r="AT36" i="6"/>
  <c r="AK36" i="6"/>
  <c r="AJ36" i="6"/>
  <c r="Z36" i="6"/>
  <c r="O36" i="6"/>
  <c r="BT35" i="6"/>
  <c r="BV35" i="6"/>
  <c r="BJ35" i="6"/>
  <c r="BL35" i="6"/>
  <c r="AZ35" i="6"/>
  <c r="BB35" i="6"/>
  <c r="AP35" i="6"/>
  <c r="AR35" i="6"/>
  <c r="AF35" i="6"/>
  <c r="AH35" i="6"/>
  <c r="U35" i="6"/>
  <c r="W35" i="6"/>
  <c r="J35" i="6"/>
  <c r="L35" i="6"/>
  <c r="BZ35" i="6"/>
  <c r="BY35" i="6"/>
  <c r="BX35" i="6"/>
  <c r="BO35" i="6"/>
  <c r="BN35" i="6"/>
  <c r="BE35" i="6"/>
  <c r="BD35" i="6"/>
  <c r="AU35" i="6"/>
  <c r="AT35" i="6"/>
  <c r="AK35" i="6"/>
  <c r="AJ35" i="6"/>
  <c r="Z35" i="6"/>
  <c r="O35" i="6"/>
  <c r="BT34" i="6"/>
  <c r="BV34" i="6"/>
  <c r="BJ34" i="6"/>
  <c r="BL34" i="6"/>
  <c r="AZ34" i="6"/>
  <c r="BB34" i="6"/>
  <c r="AP34" i="6"/>
  <c r="AR34" i="6"/>
  <c r="AF34" i="6"/>
  <c r="AH34" i="6"/>
  <c r="U34" i="6"/>
  <c r="W34" i="6"/>
  <c r="J34" i="6"/>
  <c r="L34" i="6"/>
  <c r="BZ34" i="6"/>
  <c r="BY34" i="6"/>
  <c r="BX34" i="6"/>
  <c r="BO34" i="6"/>
  <c r="BN34" i="6"/>
  <c r="BE34" i="6"/>
  <c r="BD34" i="6"/>
  <c r="AU34" i="6"/>
  <c r="AT34" i="6"/>
  <c r="AK34" i="6"/>
  <c r="AJ34" i="6"/>
  <c r="Z34" i="6"/>
  <c r="O34" i="6"/>
  <c r="BT33" i="6"/>
  <c r="BV33" i="6"/>
  <c r="BJ33" i="6"/>
  <c r="BL33" i="6"/>
  <c r="AZ33" i="6"/>
  <c r="BB33" i="6"/>
  <c r="AP33" i="6"/>
  <c r="AR33" i="6"/>
  <c r="AF33" i="6"/>
  <c r="AH33" i="6"/>
  <c r="U33" i="6"/>
  <c r="W33" i="6"/>
  <c r="J33" i="6"/>
  <c r="L33" i="6"/>
  <c r="BZ33" i="6"/>
  <c r="BY33" i="6"/>
  <c r="BX33" i="6"/>
  <c r="BO33" i="6"/>
  <c r="BN33" i="6"/>
  <c r="BE33" i="6"/>
  <c r="BD33" i="6"/>
  <c r="AU33" i="6"/>
  <c r="AT33" i="6"/>
  <c r="AK33" i="6"/>
  <c r="AJ33" i="6"/>
  <c r="Z33" i="6"/>
  <c r="O33" i="6"/>
  <c r="BT32" i="6"/>
  <c r="BV32" i="6"/>
  <c r="BJ32" i="6"/>
  <c r="BL32" i="6"/>
  <c r="AZ32" i="6"/>
  <c r="BB32" i="6"/>
  <c r="AP32" i="6"/>
  <c r="AR32" i="6"/>
  <c r="AF32" i="6"/>
  <c r="AH32" i="6"/>
  <c r="U32" i="6"/>
  <c r="W32" i="6"/>
  <c r="J32" i="6"/>
  <c r="L32" i="6"/>
  <c r="BZ32" i="6"/>
  <c r="BY32" i="6"/>
  <c r="BX32" i="6"/>
  <c r="BO32" i="6"/>
  <c r="BN32" i="6"/>
  <c r="BE32" i="6"/>
  <c r="BD32" i="6"/>
  <c r="AU32" i="6"/>
  <c r="AT32" i="6"/>
  <c r="AK32" i="6"/>
  <c r="AJ32" i="6"/>
  <c r="Z32" i="6"/>
  <c r="O32" i="6"/>
  <c r="BT31" i="6"/>
  <c r="BV31" i="6"/>
  <c r="BJ31" i="6"/>
  <c r="BL31" i="6"/>
  <c r="AZ31" i="6"/>
  <c r="BB31" i="6"/>
  <c r="AP31" i="6"/>
  <c r="AR31" i="6"/>
  <c r="AF31" i="6"/>
  <c r="AH31" i="6"/>
  <c r="U31" i="6"/>
  <c r="W31" i="6"/>
  <c r="J31" i="6"/>
  <c r="L31" i="6"/>
  <c r="BZ31" i="6"/>
  <c r="BY31" i="6"/>
  <c r="BX31" i="6"/>
  <c r="BO31" i="6"/>
  <c r="BN31" i="6"/>
  <c r="BE31" i="6"/>
  <c r="BD31" i="6"/>
  <c r="AU31" i="6"/>
  <c r="AT31" i="6"/>
  <c r="AK31" i="6"/>
  <c r="AJ31" i="6"/>
  <c r="Z31" i="6"/>
  <c r="O31" i="6"/>
  <c r="BT30" i="6"/>
  <c r="BV30" i="6"/>
  <c r="BJ30" i="6"/>
  <c r="BL30" i="6"/>
  <c r="AZ30" i="6"/>
  <c r="BB30" i="6"/>
  <c r="AP30" i="6"/>
  <c r="AR30" i="6"/>
  <c r="AF30" i="6"/>
  <c r="AH30" i="6"/>
  <c r="U30" i="6"/>
  <c r="W30" i="6"/>
  <c r="J30" i="6"/>
  <c r="L30" i="6"/>
  <c r="BZ30" i="6"/>
  <c r="BY30" i="6"/>
  <c r="BX30" i="6"/>
  <c r="BO30" i="6"/>
  <c r="BN30" i="6"/>
  <c r="BE30" i="6"/>
  <c r="BD30" i="6"/>
  <c r="AU30" i="6"/>
  <c r="AT30" i="6"/>
  <c r="AK30" i="6"/>
  <c r="AJ30" i="6"/>
  <c r="Z30" i="6"/>
  <c r="O30" i="6"/>
  <c r="BT29" i="6"/>
  <c r="BV29" i="6"/>
  <c r="BJ29" i="6"/>
  <c r="BL29" i="6"/>
  <c r="AZ29" i="6"/>
  <c r="BB29" i="6"/>
  <c r="AP29" i="6"/>
  <c r="AR29" i="6"/>
  <c r="AF29" i="6"/>
  <c r="AH29" i="6"/>
  <c r="U29" i="6"/>
  <c r="W29" i="6"/>
  <c r="J29" i="6"/>
  <c r="L29" i="6"/>
  <c r="BZ29" i="6"/>
  <c r="BY29" i="6"/>
  <c r="BX29" i="6"/>
  <c r="BO29" i="6"/>
  <c r="BN29" i="6"/>
  <c r="BE29" i="6"/>
  <c r="BD29" i="6"/>
  <c r="AU29" i="6"/>
  <c r="AT29" i="6"/>
  <c r="AK29" i="6"/>
  <c r="AJ29" i="6"/>
  <c r="Z29" i="6"/>
  <c r="O29" i="6"/>
  <c r="BT28" i="6"/>
  <c r="BV28" i="6"/>
  <c r="BJ28" i="6"/>
  <c r="BL28" i="6"/>
  <c r="AZ28" i="6"/>
  <c r="BB28" i="6"/>
  <c r="AP28" i="6"/>
  <c r="AR28" i="6"/>
  <c r="AF28" i="6"/>
  <c r="AG28" i="6"/>
  <c r="AH28" i="6"/>
  <c r="U28" i="6"/>
  <c r="W28" i="6"/>
  <c r="J28" i="6"/>
  <c r="L28" i="6"/>
  <c r="BZ28" i="6"/>
  <c r="BY28" i="6"/>
  <c r="BX28" i="6"/>
  <c r="BO28" i="6"/>
  <c r="BN28" i="6"/>
  <c r="BE28" i="6"/>
  <c r="BD28" i="6"/>
  <c r="AU28" i="6"/>
  <c r="AT28" i="6"/>
  <c r="AK28" i="6"/>
  <c r="AJ28" i="6"/>
  <c r="Z28" i="6"/>
  <c r="O28" i="6"/>
  <c r="BT27" i="6"/>
  <c r="BV27" i="6"/>
  <c r="BJ27" i="6"/>
  <c r="BL27" i="6"/>
  <c r="AZ27" i="6"/>
  <c r="BB27" i="6"/>
  <c r="AP27" i="6"/>
  <c r="AR27" i="6"/>
  <c r="AF27" i="6"/>
  <c r="AH27" i="6"/>
  <c r="U27" i="6"/>
  <c r="W27" i="6"/>
  <c r="J27" i="6"/>
  <c r="L27" i="6"/>
  <c r="BZ27" i="6"/>
  <c r="BY27" i="6"/>
  <c r="BX27" i="6"/>
  <c r="BO27" i="6"/>
  <c r="BN27" i="6"/>
  <c r="BE27" i="6"/>
  <c r="BD27" i="6"/>
  <c r="AU27" i="6"/>
  <c r="AT27" i="6"/>
  <c r="AK27" i="6"/>
  <c r="AJ27" i="6"/>
  <c r="Z27" i="6"/>
  <c r="O27" i="6"/>
  <c r="BT26" i="6"/>
  <c r="BV26" i="6"/>
  <c r="BJ26" i="6"/>
  <c r="BL26" i="6"/>
  <c r="AZ26" i="6"/>
  <c r="BB26" i="6"/>
  <c r="AP26" i="6"/>
  <c r="AR26" i="6"/>
  <c r="AF26" i="6"/>
  <c r="AH26" i="6"/>
  <c r="U26" i="6"/>
  <c r="W26" i="6"/>
  <c r="J26" i="6"/>
  <c r="L26" i="6"/>
  <c r="BZ26" i="6"/>
  <c r="BY26" i="6"/>
  <c r="BX26" i="6"/>
  <c r="BO26" i="6"/>
  <c r="BN26" i="6"/>
  <c r="BE26" i="6"/>
  <c r="BD26" i="6"/>
  <c r="AU26" i="6"/>
  <c r="AT26" i="6"/>
  <c r="AK26" i="6"/>
  <c r="AJ26" i="6"/>
  <c r="Z26" i="6"/>
  <c r="O26" i="6"/>
  <c r="BT25" i="6"/>
  <c r="BV25" i="6"/>
  <c r="BJ25" i="6"/>
  <c r="BL25" i="6"/>
  <c r="AZ25" i="6"/>
  <c r="BB25" i="6"/>
  <c r="AP25" i="6"/>
  <c r="AR25" i="6"/>
  <c r="AF25" i="6"/>
  <c r="AH25" i="6"/>
  <c r="U25" i="6"/>
  <c r="W25" i="6"/>
  <c r="J25" i="6"/>
  <c r="L25" i="6"/>
  <c r="BZ25" i="6"/>
  <c r="BY25" i="6"/>
  <c r="BX25" i="6"/>
  <c r="BO25" i="6"/>
  <c r="BN25" i="6"/>
  <c r="BE25" i="6"/>
  <c r="BD25" i="6"/>
  <c r="AU25" i="6"/>
  <c r="AT25" i="6"/>
  <c r="AK25" i="6"/>
  <c r="AJ25" i="6"/>
  <c r="Z25" i="6"/>
  <c r="O25" i="6"/>
  <c r="BT24" i="6"/>
  <c r="BV24" i="6"/>
  <c r="BJ24" i="6"/>
  <c r="BL24" i="6"/>
  <c r="AZ24" i="6"/>
  <c r="BB24" i="6"/>
  <c r="AP24" i="6"/>
  <c r="AR24" i="6"/>
  <c r="AF24" i="6"/>
  <c r="AH24" i="6"/>
  <c r="U24" i="6"/>
  <c r="W24" i="6"/>
  <c r="J24" i="6"/>
  <c r="L24" i="6"/>
  <c r="BZ24" i="6"/>
  <c r="BY24" i="6"/>
  <c r="BX24" i="6"/>
  <c r="BO24" i="6"/>
  <c r="BN24" i="6"/>
  <c r="BE24" i="6"/>
  <c r="BD24" i="6"/>
  <c r="AU24" i="6"/>
  <c r="AT24" i="6"/>
  <c r="AK24" i="6"/>
  <c r="AJ24" i="6"/>
  <c r="Z24" i="6"/>
  <c r="O24" i="6"/>
  <c r="BT23" i="6"/>
  <c r="BV23" i="6"/>
  <c r="BJ23" i="6"/>
  <c r="BL23" i="6"/>
  <c r="AZ23" i="6"/>
  <c r="BB23" i="6"/>
  <c r="AP23" i="6"/>
  <c r="AR23" i="6"/>
  <c r="AF23" i="6"/>
  <c r="AH23" i="6"/>
  <c r="U23" i="6"/>
  <c r="W23" i="6"/>
  <c r="J23" i="6"/>
  <c r="L23" i="6"/>
  <c r="BZ23" i="6"/>
  <c r="BY23" i="6"/>
  <c r="BX23" i="6"/>
  <c r="BO23" i="6"/>
  <c r="BN23" i="6"/>
  <c r="BE23" i="6"/>
  <c r="BD23" i="6"/>
  <c r="AU23" i="6"/>
  <c r="AT23" i="6"/>
  <c r="AK23" i="6"/>
  <c r="AJ23" i="6"/>
  <c r="Z23" i="6"/>
  <c r="O23" i="6"/>
  <c r="BT22" i="6"/>
  <c r="BV22" i="6"/>
  <c r="BJ22" i="6"/>
  <c r="BL22" i="6"/>
  <c r="AZ22" i="6"/>
  <c r="BB22" i="6"/>
  <c r="AP22" i="6"/>
  <c r="AR22" i="6"/>
  <c r="AF22" i="6"/>
  <c r="AH22" i="6"/>
  <c r="U22" i="6"/>
  <c r="W22" i="6"/>
  <c r="J22" i="6"/>
  <c r="L22" i="6"/>
  <c r="BZ22" i="6"/>
  <c r="BY22" i="6"/>
  <c r="BX22" i="6"/>
  <c r="BO22" i="6"/>
  <c r="BN22" i="6"/>
  <c r="BE22" i="6"/>
  <c r="BD22" i="6"/>
  <c r="AU22" i="6"/>
  <c r="AT22" i="6"/>
  <c r="AK22" i="6"/>
  <c r="AJ22" i="6"/>
  <c r="Z22" i="6"/>
  <c r="O22" i="6"/>
  <c r="BT21" i="6"/>
  <c r="BV21" i="6"/>
  <c r="BJ21" i="6"/>
  <c r="BL21" i="6"/>
  <c r="AZ21" i="6"/>
  <c r="BB21" i="6"/>
  <c r="AP21" i="6"/>
  <c r="AR21" i="6"/>
  <c r="AF21" i="6"/>
  <c r="AH21" i="6"/>
  <c r="U21" i="6"/>
  <c r="W21" i="6"/>
  <c r="J21" i="6"/>
  <c r="L21" i="6"/>
  <c r="BZ21" i="6"/>
  <c r="BY21" i="6"/>
  <c r="BX21" i="6"/>
  <c r="BO21" i="6"/>
  <c r="BN21" i="6"/>
  <c r="BE21" i="6"/>
  <c r="BD21" i="6"/>
  <c r="AU21" i="6"/>
  <c r="AT21" i="6"/>
  <c r="AK21" i="6"/>
  <c r="AJ21" i="6"/>
  <c r="Z21" i="6"/>
  <c r="O21" i="6"/>
  <c r="BT20" i="6"/>
  <c r="BV20" i="6"/>
  <c r="BJ20" i="6"/>
  <c r="BL20" i="6"/>
  <c r="AZ20" i="6"/>
  <c r="BB20" i="6"/>
  <c r="AP20" i="6"/>
  <c r="AR20" i="6"/>
  <c r="AF20" i="6"/>
  <c r="AH20" i="6"/>
  <c r="U20" i="6"/>
  <c r="W20" i="6"/>
  <c r="J20" i="6"/>
  <c r="L20" i="6"/>
  <c r="BZ20" i="6"/>
  <c r="BY20" i="6"/>
  <c r="BX20" i="6"/>
  <c r="BO20" i="6"/>
  <c r="BN20" i="6"/>
  <c r="BE20" i="6"/>
  <c r="BD20" i="6"/>
  <c r="AU20" i="6"/>
  <c r="AT20" i="6"/>
  <c r="AK20" i="6"/>
  <c r="AJ20" i="6"/>
  <c r="Z20" i="6"/>
  <c r="O20" i="6"/>
  <c r="BT19" i="6"/>
  <c r="BV19" i="6"/>
  <c r="BJ19" i="6"/>
  <c r="BL19" i="6"/>
  <c r="AZ19" i="6"/>
  <c r="BB19" i="6"/>
  <c r="AP19" i="6"/>
  <c r="AR19" i="6"/>
  <c r="AF19" i="6"/>
  <c r="AH19" i="6"/>
  <c r="U19" i="6"/>
  <c r="W19" i="6"/>
  <c r="J19" i="6"/>
  <c r="L19" i="6"/>
  <c r="BZ19" i="6"/>
  <c r="BY19" i="6"/>
  <c r="BX19" i="6"/>
  <c r="BO19" i="6"/>
  <c r="BN19" i="6"/>
  <c r="BE19" i="6"/>
  <c r="BD19" i="6"/>
  <c r="AU19" i="6"/>
  <c r="AT19" i="6"/>
  <c r="AK19" i="6"/>
  <c r="AJ19" i="6"/>
  <c r="Z19" i="6"/>
  <c r="O19" i="6"/>
  <c r="BT18" i="6"/>
  <c r="BV18" i="6"/>
  <c r="BJ18" i="6"/>
  <c r="BL18" i="6"/>
  <c r="AZ18" i="6"/>
  <c r="BB18" i="6"/>
  <c r="AP18" i="6"/>
  <c r="AR18" i="6"/>
  <c r="AF18" i="6"/>
  <c r="AH18" i="6"/>
  <c r="U18" i="6"/>
  <c r="W18" i="6"/>
  <c r="J18" i="6"/>
  <c r="L18" i="6"/>
  <c r="BZ18" i="6"/>
  <c r="BY18" i="6"/>
  <c r="BX18" i="6"/>
  <c r="BO18" i="6"/>
  <c r="BN18" i="6"/>
  <c r="BE18" i="6"/>
  <c r="BD18" i="6"/>
  <c r="AU18" i="6"/>
  <c r="AT18" i="6"/>
  <c r="AK18" i="6"/>
  <c r="AJ18" i="6"/>
  <c r="Z18" i="6"/>
  <c r="O18" i="6"/>
  <c r="BT17" i="6"/>
  <c r="BV17" i="6"/>
  <c r="BJ17" i="6"/>
  <c r="BL17" i="6"/>
  <c r="AZ17" i="6"/>
  <c r="BB17" i="6"/>
  <c r="AP17" i="6"/>
  <c r="AR17" i="6"/>
  <c r="AF17" i="6"/>
  <c r="AH17" i="6"/>
  <c r="U17" i="6"/>
  <c r="W17" i="6"/>
  <c r="J17" i="6"/>
  <c r="L17" i="6"/>
  <c r="BZ17" i="6"/>
  <c r="BY17" i="6"/>
  <c r="BX17" i="6"/>
  <c r="BO17" i="6"/>
  <c r="BN17" i="6"/>
  <c r="BE17" i="6"/>
  <c r="BD17" i="6"/>
  <c r="AU17" i="6"/>
  <c r="AT17" i="6"/>
  <c r="AK17" i="6"/>
  <c r="AJ17" i="6"/>
  <c r="Z17" i="6"/>
  <c r="O17" i="6"/>
  <c r="BT16" i="6"/>
  <c r="BV16" i="6"/>
  <c r="BJ16" i="6"/>
  <c r="BL16" i="6"/>
  <c r="AZ16" i="6"/>
  <c r="BB16" i="6"/>
  <c r="AP16" i="6"/>
  <c r="AR16" i="6"/>
  <c r="AF16" i="6"/>
  <c r="AH16" i="6"/>
  <c r="U16" i="6"/>
  <c r="W16" i="6"/>
  <c r="J16" i="6"/>
  <c r="L16" i="6"/>
  <c r="BZ16" i="6"/>
  <c r="BY16" i="6"/>
  <c r="BX16" i="6"/>
  <c r="BO16" i="6"/>
  <c r="BN16" i="6"/>
  <c r="BE16" i="6"/>
  <c r="BD16" i="6"/>
  <c r="AU16" i="6"/>
  <c r="AT16" i="6"/>
  <c r="AK16" i="6"/>
  <c r="AJ16" i="6"/>
  <c r="Z16" i="6"/>
  <c r="O16" i="6"/>
  <c r="BT15" i="6"/>
  <c r="BV15" i="6"/>
  <c r="BJ15" i="6"/>
  <c r="BL15" i="6"/>
  <c r="AZ15" i="6"/>
  <c r="BB15" i="6"/>
  <c r="AP15" i="6"/>
  <c r="AR15" i="6"/>
  <c r="AF15" i="6"/>
  <c r="AH15" i="6"/>
  <c r="U15" i="6"/>
  <c r="W15" i="6"/>
  <c r="J15" i="6"/>
  <c r="L15" i="6"/>
  <c r="BZ15" i="6"/>
  <c r="BY15" i="6"/>
  <c r="BX15" i="6"/>
  <c r="BO15" i="6"/>
  <c r="BN15" i="6"/>
  <c r="BE15" i="6"/>
  <c r="BD15" i="6"/>
  <c r="AU15" i="6"/>
  <c r="AT15" i="6"/>
  <c r="AK15" i="6"/>
  <c r="AJ15" i="6"/>
  <c r="Z15" i="6"/>
  <c r="O15" i="6"/>
  <c r="BT14" i="6"/>
  <c r="BV14" i="6"/>
  <c r="BJ14" i="6"/>
  <c r="BL14" i="6"/>
  <c r="AZ14" i="6"/>
  <c r="BB14" i="6"/>
  <c r="AP14" i="6"/>
  <c r="AR14" i="6"/>
  <c r="AF14" i="6"/>
  <c r="AH14" i="6"/>
  <c r="U14" i="6"/>
  <c r="W14" i="6"/>
  <c r="J14" i="6"/>
  <c r="L14" i="6"/>
  <c r="BZ14" i="6"/>
  <c r="BY14" i="6"/>
  <c r="BX14" i="6"/>
  <c r="BO14" i="6"/>
  <c r="BN14" i="6"/>
  <c r="BE14" i="6"/>
  <c r="BD14" i="6"/>
  <c r="AU14" i="6"/>
  <c r="AT14" i="6"/>
  <c r="AK14" i="6"/>
  <c r="AJ14" i="6"/>
  <c r="Z14" i="6"/>
  <c r="O14" i="6"/>
  <c r="BT13" i="6"/>
  <c r="BV13" i="6"/>
  <c r="BJ13" i="6"/>
  <c r="BL13" i="6"/>
  <c r="AZ13" i="6"/>
  <c r="BB13" i="6"/>
  <c r="AP13" i="6"/>
  <c r="AR13" i="6"/>
  <c r="AF13" i="6"/>
  <c r="AH13" i="6"/>
  <c r="U13" i="6"/>
  <c r="W13" i="6"/>
  <c r="J13" i="6"/>
  <c r="L13" i="6"/>
  <c r="BZ13" i="6"/>
  <c r="BY13" i="6"/>
  <c r="BX13" i="6"/>
  <c r="BO13" i="6"/>
  <c r="BN13" i="6"/>
  <c r="BE13" i="6"/>
  <c r="BD13" i="6"/>
  <c r="AU13" i="6"/>
  <c r="AT13" i="6"/>
  <c r="AK13" i="6"/>
  <c r="AJ13" i="6"/>
  <c r="Z13" i="6"/>
  <c r="O13" i="6"/>
  <c r="BT12" i="6"/>
  <c r="BV12" i="6"/>
  <c r="BJ12" i="6"/>
  <c r="BL12" i="6"/>
  <c r="AZ12" i="6"/>
  <c r="BB12" i="6"/>
  <c r="AP12" i="6"/>
  <c r="AR12" i="6"/>
  <c r="AF12" i="6"/>
  <c r="AH12" i="6"/>
  <c r="U12" i="6"/>
  <c r="W12" i="6"/>
  <c r="J12" i="6"/>
  <c r="L12" i="6"/>
  <c r="BZ12" i="6"/>
  <c r="BY12" i="6"/>
  <c r="BX12" i="6"/>
  <c r="BO12" i="6"/>
  <c r="BN12" i="6"/>
  <c r="BE12" i="6"/>
  <c r="BD12" i="6"/>
  <c r="AU12" i="6"/>
  <c r="AT12" i="6"/>
  <c r="AK12" i="6"/>
  <c r="AJ12" i="6"/>
  <c r="Z12" i="6"/>
  <c r="O12" i="6"/>
  <c r="BT11" i="6"/>
  <c r="BV11" i="6"/>
  <c r="BJ11" i="6"/>
  <c r="BL11" i="6"/>
  <c r="AZ11" i="6"/>
  <c r="BB11" i="6"/>
  <c r="AP11" i="6"/>
  <c r="AR11" i="6"/>
  <c r="AF11" i="6"/>
  <c r="AH11" i="6"/>
  <c r="U11" i="6"/>
  <c r="W11" i="6"/>
  <c r="J11" i="6"/>
  <c r="L11" i="6"/>
  <c r="BZ11" i="6"/>
  <c r="BY11" i="6"/>
  <c r="BX11" i="6"/>
  <c r="BO11" i="6"/>
  <c r="BN11" i="6"/>
  <c r="BE11" i="6"/>
  <c r="BD11" i="6"/>
  <c r="AU11" i="6"/>
  <c r="AT11" i="6"/>
  <c r="AK11" i="6"/>
  <c r="AJ11" i="6"/>
  <c r="Z11" i="6"/>
  <c r="O11" i="6"/>
  <c r="BT10" i="6"/>
  <c r="BV10" i="6"/>
  <c r="BJ10" i="6"/>
  <c r="BL10" i="6"/>
  <c r="AZ10" i="6"/>
  <c r="BB10" i="6"/>
  <c r="AP10" i="6"/>
  <c r="AR10" i="6"/>
  <c r="AF10" i="6"/>
  <c r="AH10" i="6"/>
  <c r="U10" i="6"/>
  <c r="W10" i="6"/>
  <c r="J10" i="6"/>
  <c r="L10" i="6"/>
  <c r="BZ10" i="6"/>
  <c r="BY10" i="6"/>
  <c r="BX10" i="6"/>
  <c r="BO10" i="6"/>
  <c r="BN10" i="6"/>
  <c r="BE10" i="6"/>
  <c r="BD10" i="6"/>
  <c r="AU10" i="6"/>
  <c r="AT10" i="6"/>
  <c r="AK10" i="6"/>
  <c r="AJ10" i="6"/>
  <c r="Z10" i="6"/>
  <c r="O10" i="6"/>
  <c r="BT9" i="6"/>
  <c r="BV9" i="6"/>
  <c r="BJ9" i="6"/>
  <c r="BL9" i="6"/>
  <c r="AZ9" i="6"/>
  <c r="BB9" i="6"/>
  <c r="AP9" i="6"/>
  <c r="AR9" i="6"/>
  <c r="AF9" i="6"/>
  <c r="AH9" i="6"/>
  <c r="U9" i="6"/>
  <c r="W9" i="6"/>
  <c r="J9" i="6"/>
  <c r="L9" i="6"/>
  <c r="BZ9" i="6"/>
  <c r="BY9" i="6"/>
  <c r="BX9" i="6"/>
  <c r="BO9" i="6"/>
  <c r="BN9" i="6"/>
  <c r="BE9" i="6"/>
  <c r="BD9" i="6"/>
  <c r="AU9" i="6"/>
  <c r="AT9" i="6"/>
  <c r="AK9" i="6"/>
  <c r="AJ9" i="6"/>
  <c r="Z9" i="6"/>
  <c r="O9" i="6"/>
  <c r="BT8" i="6"/>
  <c r="BV8" i="6"/>
  <c r="BJ8" i="6"/>
  <c r="BL8" i="6"/>
  <c r="AZ8" i="6"/>
  <c r="BB8" i="6"/>
  <c r="AP8" i="6"/>
  <c r="AR8" i="6"/>
  <c r="AF8" i="6"/>
  <c r="AH8" i="6"/>
  <c r="U8" i="6"/>
  <c r="W8" i="6"/>
  <c r="J8" i="6"/>
  <c r="L8" i="6"/>
  <c r="BZ8" i="6"/>
  <c r="BY8" i="6"/>
  <c r="BX8" i="6"/>
  <c r="BO8" i="6"/>
  <c r="BN8" i="6"/>
  <c r="BE8" i="6"/>
  <c r="BD8" i="6"/>
  <c r="AU8" i="6"/>
  <c r="AT8" i="6"/>
  <c r="AK8" i="6"/>
  <c r="AJ8" i="6"/>
  <c r="Z8" i="6"/>
  <c r="BT7" i="6"/>
  <c r="BV7" i="6"/>
  <c r="BJ7" i="6"/>
  <c r="BL7" i="6"/>
  <c r="AZ7" i="6"/>
  <c r="BB7" i="6"/>
  <c r="AP7" i="6"/>
  <c r="AR7" i="6"/>
  <c r="AF7" i="6"/>
  <c r="AH7" i="6"/>
  <c r="U7" i="6"/>
  <c r="W7" i="6"/>
  <c r="J7" i="6"/>
  <c r="L7" i="6"/>
  <c r="BZ7" i="6"/>
  <c r="BY7" i="6"/>
  <c r="BX7" i="6"/>
  <c r="BO7" i="6"/>
  <c r="BN7" i="6"/>
  <c r="BE7" i="6"/>
  <c r="BD7" i="6"/>
  <c r="AU7" i="6"/>
  <c r="AT7" i="6"/>
  <c r="AK7" i="6"/>
  <c r="AJ7" i="6"/>
  <c r="Z7" i="6"/>
  <c r="O7" i="6"/>
  <c r="BT6" i="6"/>
  <c r="BV6" i="6"/>
  <c r="BJ6" i="6"/>
  <c r="BL6" i="6"/>
  <c r="AZ6" i="6"/>
  <c r="BB6" i="6"/>
  <c r="AP6" i="6"/>
  <c r="AR6" i="6"/>
  <c r="AF6" i="6"/>
  <c r="AH6" i="6"/>
  <c r="U6" i="6"/>
  <c r="W6" i="6"/>
  <c r="J6" i="6"/>
  <c r="L6" i="6"/>
  <c r="BZ6" i="6"/>
  <c r="BY6" i="6"/>
  <c r="BX6" i="6"/>
  <c r="BO6" i="6"/>
  <c r="BN6" i="6"/>
  <c r="BE6" i="6"/>
  <c r="BD6" i="6"/>
  <c r="AU6" i="6"/>
  <c r="AT6" i="6"/>
  <c r="AK6" i="6"/>
  <c r="AJ6" i="6"/>
  <c r="Z6" i="6"/>
  <c r="O6" i="6"/>
  <c r="BT5" i="6"/>
  <c r="BV5" i="6"/>
  <c r="BJ5" i="6"/>
  <c r="BL5" i="6"/>
  <c r="AZ5" i="6"/>
  <c r="BB5" i="6"/>
  <c r="AP5" i="6"/>
  <c r="AR5" i="6"/>
  <c r="AF5" i="6"/>
  <c r="AH5" i="6"/>
  <c r="U5" i="6"/>
  <c r="W5" i="6"/>
  <c r="J5" i="6"/>
  <c r="L5" i="6"/>
  <c r="BZ5" i="6"/>
  <c r="BY5" i="6"/>
  <c r="BX5" i="6"/>
  <c r="BO5" i="6"/>
  <c r="BN5" i="6"/>
  <c r="BE5" i="6"/>
  <c r="BD5" i="6"/>
  <c r="AU5" i="6"/>
  <c r="AT5" i="6"/>
  <c r="AK5" i="6"/>
  <c r="AJ5" i="6"/>
  <c r="Z5" i="6"/>
  <c r="O5" i="6"/>
  <c r="BT4" i="6"/>
  <c r="BV4" i="6"/>
  <c r="BJ4" i="6"/>
  <c r="BL4" i="6"/>
  <c r="AZ4" i="6"/>
  <c r="BB4" i="6"/>
  <c r="AP4" i="6"/>
  <c r="AR4" i="6"/>
  <c r="AF4" i="6"/>
  <c r="AH4" i="6"/>
  <c r="U4" i="6"/>
  <c r="W4" i="6"/>
  <c r="J4" i="6"/>
  <c r="L4" i="6"/>
  <c r="BZ4" i="6"/>
  <c r="BY4" i="6"/>
  <c r="BX4" i="6"/>
  <c r="BO4" i="6"/>
  <c r="BN4" i="6"/>
  <c r="BE4" i="6"/>
  <c r="BD4" i="6"/>
  <c r="AU4" i="6"/>
  <c r="AT4" i="6"/>
  <c r="AK4" i="6"/>
  <c r="AJ4" i="6"/>
  <c r="Z4" i="6"/>
  <c r="O4" i="6"/>
  <c r="BT3" i="6"/>
  <c r="BV3" i="6"/>
  <c r="BJ3" i="6"/>
  <c r="BL3" i="6"/>
  <c r="AZ3" i="6"/>
  <c r="BB3" i="6"/>
  <c r="AP3" i="6"/>
  <c r="AR3" i="6"/>
  <c r="AF3" i="6"/>
  <c r="AH3" i="6"/>
  <c r="U3" i="6"/>
  <c r="W3" i="6"/>
  <c r="J3" i="6"/>
  <c r="L3" i="6"/>
  <c r="BZ3" i="6"/>
  <c r="BY3" i="6"/>
  <c r="BX3" i="6"/>
  <c r="BO3" i="6"/>
  <c r="BN3" i="6"/>
  <c r="BE3" i="6"/>
  <c r="BD3" i="6"/>
  <c r="AU3" i="6"/>
  <c r="AT3" i="6"/>
  <c r="AK3" i="6"/>
  <c r="AJ3" i="6"/>
  <c r="Z3" i="6"/>
  <c r="O3" i="6"/>
  <c r="BT2" i="6"/>
  <c r="BV2" i="6"/>
  <c r="BJ2" i="6"/>
  <c r="BL2" i="6"/>
  <c r="AZ2" i="6"/>
  <c r="BB2" i="6"/>
  <c r="AP2" i="6"/>
  <c r="AR2" i="6"/>
  <c r="AF2" i="6"/>
  <c r="AH2" i="6"/>
  <c r="U2" i="6"/>
  <c r="W2" i="6"/>
  <c r="J2" i="6"/>
  <c r="L2" i="6"/>
  <c r="BZ2" i="6"/>
  <c r="BY2" i="6"/>
  <c r="BX2" i="6"/>
  <c r="BO2" i="6"/>
  <c r="BN2" i="6"/>
  <c r="BE2" i="6"/>
  <c r="BD2" i="6"/>
  <c r="AU2" i="6"/>
  <c r="AT2" i="6"/>
  <c r="AK2" i="6"/>
  <c r="AJ2" i="6"/>
  <c r="Z2" i="6"/>
  <c r="O2" i="6"/>
  <c r="BT81" i="5"/>
  <c r="BV81" i="5"/>
  <c r="BJ81" i="5"/>
  <c r="BL81" i="5"/>
  <c r="AZ81" i="5"/>
  <c r="BB81" i="5"/>
  <c r="AP81" i="5"/>
  <c r="AR81" i="5"/>
  <c r="AF81" i="5"/>
  <c r="AH81" i="5"/>
  <c r="U81" i="5"/>
  <c r="W81" i="5"/>
  <c r="J81" i="5"/>
  <c r="L81" i="5"/>
  <c r="BZ81" i="5"/>
  <c r="BY81" i="5"/>
  <c r="BX81" i="5"/>
  <c r="BO81" i="5"/>
  <c r="BN81" i="5"/>
  <c r="BE81" i="5"/>
  <c r="BD81" i="5"/>
  <c r="AU81" i="5"/>
  <c r="AT81" i="5"/>
  <c r="AK81" i="5"/>
  <c r="AJ81" i="5"/>
  <c r="Z81" i="5"/>
  <c r="O81" i="5"/>
  <c r="BT80" i="5"/>
  <c r="BV80" i="5"/>
  <c r="BJ80" i="5"/>
  <c r="BL80" i="5"/>
  <c r="AZ80" i="5"/>
  <c r="BB80" i="5"/>
  <c r="AP80" i="5"/>
  <c r="AR80" i="5"/>
  <c r="AF80" i="5"/>
  <c r="AH80" i="5"/>
  <c r="U80" i="5"/>
  <c r="W80" i="5"/>
  <c r="J80" i="5"/>
  <c r="L80" i="5"/>
  <c r="BZ80" i="5"/>
  <c r="BY80" i="5"/>
  <c r="BX80" i="5"/>
  <c r="BO80" i="5"/>
  <c r="BN80" i="5"/>
  <c r="BE80" i="5"/>
  <c r="BD80" i="5"/>
  <c r="AU80" i="5"/>
  <c r="AT80" i="5"/>
  <c r="AK80" i="5"/>
  <c r="AJ80" i="5"/>
  <c r="Z80" i="5"/>
  <c r="O80" i="5"/>
  <c r="BT79" i="5"/>
  <c r="BV79" i="5"/>
  <c r="BJ79" i="5"/>
  <c r="BL79" i="5"/>
  <c r="AZ79" i="5"/>
  <c r="BB79" i="5"/>
  <c r="AP79" i="5"/>
  <c r="AR79" i="5"/>
  <c r="AF79" i="5"/>
  <c r="AH79" i="5"/>
  <c r="U79" i="5"/>
  <c r="W79" i="5"/>
  <c r="J79" i="5"/>
  <c r="L79" i="5"/>
  <c r="BZ79" i="5"/>
  <c r="BY79" i="5"/>
  <c r="BX79" i="5"/>
  <c r="BO79" i="5"/>
  <c r="BE79" i="5"/>
  <c r="BD79" i="5"/>
  <c r="AU79" i="5"/>
  <c r="AT79" i="5"/>
  <c r="AK79" i="5"/>
  <c r="AJ79" i="5"/>
  <c r="Z79" i="5"/>
  <c r="O79" i="5"/>
  <c r="BT78" i="5"/>
  <c r="BV78" i="5"/>
  <c r="BJ78" i="5"/>
  <c r="BL78" i="5"/>
  <c r="AZ78" i="5"/>
  <c r="BB78" i="5"/>
  <c r="AP78" i="5"/>
  <c r="AR78" i="5"/>
  <c r="AF78" i="5"/>
  <c r="AH78" i="5"/>
  <c r="U78" i="5"/>
  <c r="W78" i="5"/>
  <c r="J78" i="5"/>
  <c r="L78" i="5"/>
  <c r="BZ78" i="5"/>
  <c r="BY78" i="5"/>
  <c r="BX78" i="5"/>
  <c r="BO78" i="5"/>
  <c r="BN78" i="5"/>
  <c r="BE78" i="5"/>
  <c r="BD78" i="5"/>
  <c r="AU78" i="5"/>
  <c r="AT78" i="5"/>
  <c r="AK78" i="5"/>
  <c r="AJ78" i="5"/>
  <c r="Z78" i="5"/>
  <c r="O78" i="5"/>
  <c r="BT77" i="5"/>
  <c r="BV77" i="5"/>
  <c r="BJ77" i="5"/>
  <c r="BL77" i="5"/>
  <c r="AZ77" i="5"/>
  <c r="BB77" i="5"/>
  <c r="AP77" i="5"/>
  <c r="AR77" i="5"/>
  <c r="AF77" i="5"/>
  <c r="AH77" i="5"/>
  <c r="U77" i="5"/>
  <c r="W77" i="5"/>
  <c r="J77" i="5"/>
  <c r="L77" i="5"/>
  <c r="BZ77" i="5"/>
  <c r="BY77" i="5"/>
  <c r="BX77" i="5"/>
  <c r="BO77" i="5"/>
  <c r="BN77" i="5"/>
  <c r="BE77" i="5"/>
  <c r="BD77" i="5"/>
  <c r="AU77" i="5"/>
  <c r="AT77" i="5"/>
  <c r="AK77" i="5"/>
  <c r="AJ77" i="5"/>
  <c r="Z77" i="5"/>
  <c r="O77" i="5"/>
  <c r="BT76" i="5"/>
  <c r="BV76" i="5"/>
  <c r="BJ76" i="5"/>
  <c r="BL76" i="5"/>
  <c r="AZ76" i="5"/>
  <c r="BB76" i="5"/>
  <c r="AP76" i="5"/>
  <c r="AR76" i="5"/>
  <c r="AF76" i="5"/>
  <c r="AH76" i="5"/>
  <c r="U76" i="5"/>
  <c r="W76" i="5"/>
  <c r="J76" i="5"/>
  <c r="L76" i="5"/>
  <c r="BZ76" i="5"/>
  <c r="BY76" i="5"/>
  <c r="BX76" i="5"/>
  <c r="BO76" i="5"/>
  <c r="BN76" i="5"/>
  <c r="BE76" i="5"/>
  <c r="BD76" i="5"/>
  <c r="AU76" i="5"/>
  <c r="AT76" i="5"/>
  <c r="AK76" i="5"/>
  <c r="AJ76" i="5"/>
  <c r="Z76" i="5"/>
  <c r="O76" i="5"/>
  <c r="BT75" i="5"/>
  <c r="BV75" i="5"/>
  <c r="BJ75" i="5"/>
  <c r="BL75" i="5"/>
  <c r="AZ75" i="5"/>
  <c r="BB75" i="5"/>
  <c r="AP75" i="5"/>
  <c r="AR75" i="5"/>
  <c r="AF75" i="5"/>
  <c r="AH75" i="5"/>
  <c r="U75" i="5"/>
  <c r="W75" i="5"/>
  <c r="J75" i="5"/>
  <c r="L75" i="5"/>
  <c r="BZ75" i="5"/>
  <c r="BY75" i="5"/>
  <c r="BX75" i="5"/>
  <c r="BO75" i="5"/>
  <c r="BN75" i="5"/>
  <c r="BE75" i="5"/>
  <c r="BD75" i="5"/>
  <c r="AU75" i="5"/>
  <c r="AT75" i="5"/>
  <c r="AK75" i="5"/>
  <c r="AJ75" i="5"/>
  <c r="Z75" i="5"/>
  <c r="O75" i="5"/>
  <c r="BT74" i="5"/>
  <c r="BV74" i="5"/>
  <c r="BJ74" i="5"/>
  <c r="BL74" i="5"/>
  <c r="AZ74" i="5"/>
  <c r="BB74" i="5"/>
  <c r="AP74" i="5"/>
  <c r="AR74" i="5"/>
  <c r="AF74" i="5"/>
  <c r="AH74" i="5"/>
  <c r="U74" i="5"/>
  <c r="W74" i="5"/>
  <c r="J74" i="5"/>
  <c r="L74" i="5"/>
  <c r="BZ74" i="5"/>
  <c r="BY74" i="5"/>
  <c r="BX74" i="5"/>
  <c r="BO74" i="5"/>
  <c r="BN74" i="5"/>
  <c r="BE74" i="5"/>
  <c r="BD74" i="5"/>
  <c r="AU74" i="5"/>
  <c r="AT74" i="5"/>
  <c r="AK74" i="5"/>
  <c r="AJ74" i="5"/>
  <c r="Z74" i="5"/>
  <c r="O74" i="5"/>
  <c r="BT73" i="5"/>
  <c r="BV73" i="5"/>
  <c r="BJ73" i="5"/>
  <c r="BL73" i="5"/>
  <c r="AZ73" i="5"/>
  <c r="BB73" i="5"/>
  <c r="AP73" i="5"/>
  <c r="AR73" i="5"/>
  <c r="AF73" i="5"/>
  <c r="AH73" i="5"/>
  <c r="U73" i="5"/>
  <c r="W73" i="5"/>
  <c r="J73" i="5"/>
  <c r="L73" i="5"/>
  <c r="BZ73" i="5"/>
  <c r="BY73" i="5"/>
  <c r="BX73" i="5"/>
  <c r="BO73" i="5"/>
  <c r="BN73" i="5"/>
  <c r="BE73" i="5"/>
  <c r="BD73" i="5"/>
  <c r="AU73" i="5"/>
  <c r="AT73" i="5"/>
  <c r="AK73" i="5"/>
  <c r="AJ73" i="5"/>
  <c r="Z73" i="5"/>
  <c r="O73" i="5"/>
  <c r="BT72" i="5"/>
  <c r="BV72" i="5"/>
  <c r="BJ72" i="5"/>
  <c r="BL72" i="5"/>
  <c r="AZ72" i="5"/>
  <c r="BB72" i="5"/>
  <c r="AP72" i="5"/>
  <c r="AR72" i="5"/>
  <c r="AF72" i="5"/>
  <c r="AH72" i="5"/>
  <c r="U72" i="5"/>
  <c r="W72" i="5"/>
  <c r="J72" i="5"/>
  <c r="L72" i="5"/>
  <c r="BZ72" i="5"/>
  <c r="BY72" i="5"/>
  <c r="BX72" i="5"/>
  <c r="BO72" i="5"/>
  <c r="BN72" i="5"/>
  <c r="BE72" i="5"/>
  <c r="BD72" i="5"/>
  <c r="AU72" i="5"/>
  <c r="AT72" i="5"/>
  <c r="AK72" i="5"/>
  <c r="AJ72" i="5"/>
  <c r="Z72" i="5"/>
  <c r="O72" i="5"/>
  <c r="BT71" i="5"/>
  <c r="BV71" i="5"/>
  <c r="BJ71" i="5"/>
  <c r="BL71" i="5"/>
  <c r="AZ71" i="5"/>
  <c r="BB71" i="5"/>
  <c r="AP71" i="5"/>
  <c r="AR71" i="5"/>
  <c r="AF71" i="5"/>
  <c r="AH71" i="5"/>
  <c r="U71" i="5"/>
  <c r="W71" i="5"/>
  <c r="J71" i="5"/>
  <c r="L71" i="5"/>
  <c r="BZ71" i="5"/>
  <c r="BY71" i="5"/>
  <c r="BX71" i="5"/>
  <c r="BO71" i="5"/>
  <c r="BN71" i="5"/>
  <c r="BE71" i="5"/>
  <c r="BD71" i="5"/>
  <c r="AU71" i="5"/>
  <c r="AT71" i="5"/>
  <c r="AK71" i="5"/>
  <c r="AJ71" i="5"/>
  <c r="Z71" i="5"/>
  <c r="O71" i="5"/>
  <c r="BT70" i="5"/>
  <c r="BV70" i="5"/>
  <c r="BJ70" i="5"/>
  <c r="BL70" i="5"/>
  <c r="AZ70" i="5"/>
  <c r="BB70" i="5"/>
  <c r="AP70" i="5"/>
  <c r="AR70" i="5"/>
  <c r="AF70" i="5"/>
  <c r="AH70" i="5"/>
  <c r="U70" i="5"/>
  <c r="W70" i="5"/>
  <c r="J70" i="5"/>
  <c r="L70" i="5"/>
  <c r="BZ70" i="5"/>
  <c r="BY70" i="5"/>
  <c r="BX70" i="5"/>
  <c r="BO70" i="5"/>
  <c r="BN70" i="5"/>
  <c r="BE70" i="5"/>
  <c r="BD70" i="5"/>
  <c r="AU70" i="5"/>
  <c r="AT70" i="5"/>
  <c r="AK70" i="5"/>
  <c r="AJ70" i="5"/>
  <c r="Z70" i="5"/>
  <c r="O70" i="5"/>
  <c r="BT69" i="5"/>
  <c r="BV69" i="5"/>
  <c r="BJ69" i="5"/>
  <c r="BL69" i="5"/>
  <c r="AZ69" i="5"/>
  <c r="BB69" i="5"/>
  <c r="AP69" i="5"/>
  <c r="AR69" i="5"/>
  <c r="AF69" i="5"/>
  <c r="AH69" i="5"/>
  <c r="U69" i="5"/>
  <c r="W69" i="5"/>
  <c r="J69" i="5"/>
  <c r="L69" i="5"/>
  <c r="BZ69" i="5"/>
  <c r="BY69" i="5"/>
  <c r="BX69" i="5"/>
  <c r="BO69" i="5"/>
  <c r="BN69" i="5"/>
  <c r="BE69" i="5"/>
  <c r="BD69" i="5"/>
  <c r="AU69" i="5"/>
  <c r="AT69" i="5"/>
  <c r="AK69" i="5"/>
  <c r="AJ69" i="5"/>
  <c r="Z69" i="5"/>
  <c r="O69" i="5"/>
  <c r="BT68" i="5"/>
  <c r="BV68" i="5"/>
  <c r="BJ68" i="5"/>
  <c r="BL68" i="5"/>
  <c r="AZ68" i="5"/>
  <c r="BB68" i="5"/>
  <c r="AP68" i="5"/>
  <c r="AR68" i="5"/>
  <c r="AF68" i="5"/>
  <c r="AH68" i="5"/>
  <c r="U68" i="5"/>
  <c r="W68" i="5"/>
  <c r="J68" i="5"/>
  <c r="L68" i="5"/>
  <c r="BZ68" i="5"/>
  <c r="BY68" i="5"/>
  <c r="BX68" i="5"/>
  <c r="BO68" i="5"/>
  <c r="BN68" i="5"/>
  <c r="BE68" i="5"/>
  <c r="BD68" i="5"/>
  <c r="AU68" i="5"/>
  <c r="AT68" i="5"/>
  <c r="AK68" i="5"/>
  <c r="AJ68" i="5"/>
  <c r="Z68" i="5"/>
  <c r="O68" i="5"/>
  <c r="BT67" i="5"/>
  <c r="BV67" i="5"/>
  <c r="BJ67" i="5"/>
  <c r="BL67" i="5"/>
  <c r="AZ67" i="5"/>
  <c r="BB67" i="5"/>
  <c r="AP67" i="5"/>
  <c r="AR67" i="5"/>
  <c r="AF67" i="5"/>
  <c r="AH67" i="5"/>
  <c r="U67" i="5"/>
  <c r="W67" i="5"/>
  <c r="J67" i="5"/>
  <c r="L67" i="5"/>
  <c r="BZ67" i="5"/>
  <c r="BY67" i="5"/>
  <c r="BX67" i="5"/>
  <c r="BO67" i="5"/>
  <c r="BN67" i="5"/>
  <c r="BE67" i="5"/>
  <c r="BD67" i="5"/>
  <c r="AU67" i="5"/>
  <c r="AT67" i="5"/>
  <c r="AK67" i="5"/>
  <c r="AJ67" i="5"/>
  <c r="Z67" i="5"/>
  <c r="O67" i="5"/>
  <c r="BT66" i="5"/>
  <c r="BV66" i="5"/>
  <c r="BJ66" i="5"/>
  <c r="BL66" i="5"/>
  <c r="AZ66" i="5"/>
  <c r="BB66" i="5"/>
  <c r="AP66" i="5"/>
  <c r="AR66" i="5"/>
  <c r="AF66" i="5"/>
  <c r="AH66" i="5"/>
  <c r="U66" i="5"/>
  <c r="W66" i="5"/>
  <c r="J66" i="5"/>
  <c r="L66" i="5"/>
  <c r="BZ66" i="5"/>
  <c r="BY66" i="5"/>
  <c r="BX66" i="5"/>
  <c r="BO66" i="5"/>
  <c r="BN66" i="5"/>
  <c r="BE66" i="5"/>
  <c r="BD66" i="5"/>
  <c r="AU66" i="5"/>
  <c r="AT66" i="5"/>
  <c r="AK66" i="5"/>
  <c r="AJ66" i="5"/>
  <c r="Z66" i="5"/>
  <c r="O66" i="5"/>
  <c r="BT65" i="5"/>
  <c r="BV65" i="5"/>
  <c r="BJ65" i="5"/>
  <c r="BL65" i="5"/>
  <c r="AZ65" i="5"/>
  <c r="BB65" i="5"/>
  <c r="AP65" i="5"/>
  <c r="AR65" i="5"/>
  <c r="AF65" i="5"/>
  <c r="AH65" i="5"/>
  <c r="U65" i="5"/>
  <c r="W65" i="5"/>
  <c r="J65" i="5"/>
  <c r="L65" i="5"/>
  <c r="BZ65" i="5"/>
  <c r="BY65" i="5"/>
  <c r="BX65" i="5"/>
  <c r="BO65" i="5"/>
  <c r="BN65" i="5"/>
  <c r="BE65" i="5"/>
  <c r="BD65" i="5"/>
  <c r="AU65" i="5"/>
  <c r="AT65" i="5"/>
  <c r="AK65" i="5"/>
  <c r="AJ65" i="5"/>
  <c r="Z65" i="5"/>
  <c r="O65" i="5"/>
  <c r="BT64" i="5"/>
  <c r="BV64" i="5"/>
  <c r="BJ64" i="5"/>
  <c r="BL64" i="5"/>
  <c r="AZ64" i="5"/>
  <c r="BB64" i="5"/>
  <c r="AP64" i="5"/>
  <c r="AR64" i="5"/>
  <c r="AF64" i="5"/>
  <c r="AH64" i="5"/>
  <c r="U64" i="5"/>
  <c r="W64" i="5"/>
  <c r="J64" i="5"/>
  <c r="L64" i="5"/>
  <c r="BZ64" i="5"/>
  <c r="BY64" i="5"/>
  <c r="BX64" i="5"/>
  <c r="BO64" i="5"/>
  <c r="BN64" i="5"/>
  <c r="BE64" i="5"/>
  <c r="BD64" i="5"/>
  <c r="AU64" i="5"/>
  <c r="AT64" i="5"/>
  <c r="AK64" i="5"/>
  <c r="AJ64" i="5"/>
  <c r="Z64" i="5"/>
  <c r="O64" i="5"/>
  <c r="BT63" i="5"/>
  <c r="BV63" i="5"/>
  <c r="BJ63" i="5"/>
  <c r="BL63" i="5"/>
  <c r="AZ63" i="5"/>
  <c r="BB63" i="5"/>
  <c r="AP63" i="5"/>
  <c r="AR63" i="5"/>
  <c r="AF63" i="5"/>
  <c r="AH63" i="5"/>
  <c r="U63" i="5"/>
  <c r="W63" i="5"/>
  <c r="J63" i="5"/>
  <c r="L63" i="5"/>
  <c r="BZ63" i="5"/>
  <c r="BY63" i="5"/>
  <c r="BX63" i="5"/>
  <c r="BO63" i="5"/>
  <c r="BN63" i="5"/>
  <c r="BE63" i="5"/>
  <c r="BD63" i="5"/>
  <c r="AU63" i="5"/>
  <c r="AT63" i="5"/>
  <c r="AK63" i="5"/>
  <c r="AJ63" i="5"/>
  <c r="Z63" i="5"/>
  <c r="O63" i="5"/>
  <c r="BT62" i="5"/>
  <c r="BV62" i="5"/>
  <c r="BJ62" i="5"/>
  <c r="BL62" i="5"/>
  <c r="AZ62" i="5"/>
  <c r="BB62" i="5"/>
  <c r="AP62" i="5"/>
  <c r="AR62" i="5"/>
  <c r="AF62" i="5"/>
  <c r="AH62" i="5"/>
  <c r="U62" i="5"/>
  <c r="W62" i="5"/>
  <c r="J62" i="5"/>
  <c r="L62" i="5"/>
  <c r="BZ62" i="5"/>
  <c r="BY62" i="5"/>
  <c r="BX62" i="5"/>
  <c r="BO62" i="5"/>
  <c r="BN62" i="5"/>
  <c r="BE62" i="5"/>
  <c r="BD62" i="5"/>
  <c r="AU62" i="5"/>
  <c r="AT62" i="5"/>
  <c r="AK62" i="5"/>
  <c r="AJ62" i="5"/>
  <c r="Z62" i="5"/>
  <c r="O62" i="5"/>
  <c r="BT61" i="5"/>
  <c r="BV61" i="5"/>
  <c r="BJ61" i="5"/>
  <c r="BL61" i="5"/>
  <c r="AZ61" i="5"/>
  <c r="BB61" i="5"/>
  <c r="AP61" i="5"/>
  <c r="AR61" i="5"/>
  <c r="AF61" i="5"/>
  <c r="AH61" i="5"/>
  <c r="U61" i="5"/>
  <c r="W61" i="5"/>
  <c r="J61" i="5"/>
  <c r="L61" i="5"/>
  <c r="BZ61" i="5"/>
  <c r="BY61" i="5"/>
  <c r="BX61" i="5"/>
  <c r="BO61" i="5"/>
  <c r="BN61" i="5"/>
  <c r="BE61" i="5"/>
  <c r="BD61" i="5"/>
  <c r="AU61" i="5"/>
  <c r="AT61" i="5"/>
  <c r="AK61" i="5"/>
  <c r="AJ61" i="5"/>
  <c r="Z61" i="5"/>
  <c r="O61" i="5"/>
  <c r="BT60" i="5"/>
  <c r="BV60" i="5"/>
  <c r="BJ60" i="5"/>
  <c r="BL60" i="5"/>
  <c r="AZ60" i="5"/>
  <c r="BB60" i="5"/>
  <c r="AP60" i="5"/>
  <c r="AR60" i="5"/>
  <c r="AF60" i="5"/>
  <c r="AH60" i="5"/>
  <c r="U60" i="5"/>
  <c r="W60" i="5"/>
  <c r="J60" i="5"/>
  <c r="L60" i="5"/>
  <c r="BZ60" i="5"/>
  <c r="BY60" i="5"/>
  <c r="BX60" i="5"/>
  <c r="BO60" i="5"/>
  <c r="BN60" i="5"/>
  <c r="BE60" i="5"/>
  <c r="BD60" i="5"/>
  <c r="AU60" i="5"/>
  <c r="AT60" i="5"/>
  <c r="AK60" i="5"/>
  <c r="AJ60" i="5"/>
  <c r="Z60" i="5"/>
  <c r="O60" i="5"/>
  <c r="BT59" i="5"/>
  <c r="BV59" i="5"/>
  <c r="BJ59" i="5"/>
  <c r="BL59" i="5"/>
  <c r="AZ59" i="5"/>
  <c r="BB59" i="5"/>
  <c r="AP59" i="5"/>
  <c r="AR59" i="5"/>
  <c r="AF59" i="5"/>
  <c r="AH59" i="5"/>
  <c r="U59" i="5"/>
  <c r="W59" i="5"/>
  <c r="J59" i="5"/>
  <c r="L59" i="5"/>
  <c r="BZ59" i="5"/>
  <c r="BY59" i="5"/>
  <c r="BX59" i="5"/>
  <c r="BO59" i="5"/>
  <c r="BN59" i="5"/>
  <c r="BE59" i="5"/>
  <c r="BD59" i="5"/>
  <c r="AU59" i="5"/>
  <c r="AT59" i="5"/>
  <c r="AK59" i="5"/>
  <c r="AJ59" i="5"/>
  <c r="Z59" i="5"/>
  <c r="O59" i="5"/>
  <c r="BT58" i="5"/>
  <c r="BV58" i="5"/>
  <c r="BJ58" i="5"/>
  <c r="BL58" i="5"/>
  <c r="AZ58" i="5"/>
  <c r="BB58" i="5"/>
  <c r="AP58" i="5"/>
  <c r="AR58" i="5"/>
  <c r="AF58" i="5"/>
  <c r="AH58" i="5"/>
  <c r="U58" i="5"/>
  <c r="W58" i="5"/>
  <c r="J58" i="5"/>
  <c r="L58" i="5"/>
  <c r="BZ58" i="5"/>
  <c r="BY58" i="5"/>
  <c r="BX58" i="5"/>
  <c r="BO58" i="5"/>
  <c r="BN58" i="5"/>
  <c r="BE58" i="5"/>
  <c r="BD58" i="5"/>
  <c r="AU58" i="5"/>
  <c r="AT58" i="5"/>
  <c r="AK58" i="5"/>
  <c r="AJ58" i="5"/>
  <c r="Z58" i="5"/>
  <c r="O58" i="5"/>
  <c r="BT57" i="5"/>
  <c r="BV57" i="5"/>
  <c r="BJ57" i="5"/>
  <c r="BL57" i="5"/>
  <c r="AZ57" i="5"/>
  <c r="BB57" i="5"/>
  <c r="AP57" i="5"/>
  <c r="AR57" i="5"/>
  <c r="AF57" i="5"/>
  <c r="AH57" i="5"/>
  <c r="U57" i="5"/>
  <c r="W57" i="5"/>
  <c r="J57" i="5"/>
  <c r="L57" i="5"/>
  <c r="BZ57" i="5"/>
  <c r="BY57" i="5"/>
  <c r="BX57" i="5"/>
  <c r="BO57" i="5"/>
  <c r="BN57" i="5"/>
  <c r="BE57" i="5"/>
  <c r="BD57" i="5"/>
  <c r="AU57" i="5"/>
  <c r="AT57" i="5"/>
  <c r="AK57" i="5"/>
  <c r="AJ57" i="5"/>
  <c r="Z57" i="5"/>
  <c r="O57" i="5"/>
  <c r="BT56" i="5"/>
  <c r="BV56" i="5"/>
  <c r="BJ56" i="5"/>
  <c r="BL56" i="5"/>
  <c r="AZ56" i="5"/>
  <c r="BB56" i="5"/>
  <c r="AP56" i="5"/>
  <c r="AR56" i="5"/>
  <c r="AF56" i="5"/>
  <c r="AH56" i="5"/>
  <c r="U56" i="5"/>
  <c r="W56" i="5"/>
  <c r="J56" i="5"/>
  <c r="L56" i="5"/>
  <c r="BZ56" i="5"/>
  <c r="BY56" i="5"/>
  <c r="BX56" i="5"/>
  <c r="BO56" i="5"/>
  <c r="BN56" i="5"/>
  <c r="BE56" i="5"/>
  <c r="BD56" i="5"/>
  <c r="AU56" i="5"/>
  <c r="AT56" i="5"/>
  <c r="AK56" i="5"/>
  <c r="AJ56" i="5"/>
  <c r="Z56" i="5"/>
  <c r="O56" i="5"/>
  <c r="BT55" i="5"/>
  <c r="BV55" i="5"/>
  <c r="BJ55" i="5"/>
  <c r="BL55" i="5"/>
  <c r="AZ55" i="5"/>
  <c r="BB55" i="5"/>
  <c r="AP55" i="5"/>
  <c r="AR55" i="5"/>
  <c r="AF55" i="5"/>
  <c r="AH55" i="5"/>
  <c r="U55" i="5"/>
  <c r="W55" i="5"/>
  <c r="J55" i="5"/>
  <c r="L55" i="5"/>
  <c r="BZ55" i="5"/>
  <c r="BY55" i="5"/>
  <c r="BX55" i="5"/>
  <c r="BO55" i="5"/>
  <c r="BN55" i="5"/>
  <c r="BE55" i="5"/>
  <c r="BD55" i="5"/>
  <c r="AU55" i="5"/>
  <c r="AT55" i="5"/>
  <c r="AK55" i="5"/>
  <c r="AJ55" i="5"/>
  <c r="Z55" i="5"/>
  <c r="O55" i="5"/>
  <c r="BT54" i="5"/>
  <c r="BV54" i="5"/>
  <c r="BJ54" i="5"/>
  <c r="BL54" i="5"/>
  <c r="AZ54" i="5"/>
  <c r="BB54" i="5"/>
  <c r="AP54" i="5"/>
  <c r="AR54" i="5"/>
  <c r="AF54" i="5"/>
  <c r="AH54" i="5"/>
  <c r="U54" i="5"/>
  <c r="W54" i="5"/>
  <c r="J54" i="5"/>
  <c r="L54" i="5"/>
  <c r="BZ54" i="5"/>
  <c r="BY54" i="5"/>
  <c r="BX54" i="5"/>
  <c r="BO54" i="5"/>
  <c r="BN54" i="5"/>
  <c r="BE54" i="5"/>
  <c r="BD54" i="5"/>
  <c r="AU54" i="5"/>
  <c r="AT54" i="5"/>
  <c r="AK54" i="5"/>
  <c r="AJ54" i="5"/>
  <c r="Z54" i="5"/>
  <c r="O54" i="5"/>
  <c r="BT53" i="5"/>
  <c r="BV53" i="5"/>
  <c r="BJ53" i="5"/>
  <c r="BL53" i="5"/>
  <c r="AZ53" i="5"/>
  <c r="BB53" i="5"/>
  <c r="AP53" i="5"/>
  <c r="AR53" i="5"/>
  <c r="AF53" i="5"/>
  <c r="AH53" i="5"/>
  <c r="U53" i="5"/>
  <c r="W53" i="5"/>
  <c r="J53" i="5"/>
  <c r="L53" i="5"/>
  <c r="BZ53" i="5"/>
  <c r="BY53" i="5"/>
  <c r="BX53" i="5"/>
  <c r="BO53" i="5"/>
  <c r="BN53" i="5"/>
  <c r="BE53" i="5"/>
  <c r="BD53" i="5"/>
  <c r="AU53" i="5"/>
  <c r="AT53" i="5"/>
  <c r="AK53" i="5"/>
  <c r="AJ53" i="5"/>
  <c r="Z53" i="5"/>
  <c r="O53" i="5"/>
  <c r="BT52" i="5"/>
  <c r="BV52" i="5"/>
  <c r="BJ52" i="5"/>
  <c r="BL52" i="5"/>
  <c r="AZ52" i="5"/>
  <c r="BB52" i="5"/>
  <c r="AP52" i="5"/>
  <c r="AR52" i="5"/>
  <c r="AF52" i="5"/>
  <c r="AH52" i="5"/>
  <c r="U52" i="5"/>
  <c r="W52" i="5"/>
  <c r="J52" i="5"/>
  <c r="L52" i="5"/>
  <c r="BZ52" i="5"/>
  <c r="BY52" i="5"/>
  <c r="BX52" i="5"/>
  <c r="BO52" i="5"/>
  <c r="BN52" i="5"/>
  <c r="BE52" i="5"/>
  <c r="BD52" i="5"/>
  <c r="AU52" i="5"/>
  <c r="AT52" i="5"/>
  <c r="AK52" i="5"/>
  <c r="AJ52" i="5"/>
  <c r="Z52" i="5"/>
  <c r="O52" i="5"/>
  <c r="BT51" i="5"/>
  <c r="BV51" i="5"/>
  <c r="BJ51" i="5"/>
  <c r="BL51" i="5"/>
  <c r="AZ51" i="5"/>
  <c r="BB51" i="5"/>
  <c r="AP51" i="5"/>
  <c r="AR51" i="5"/>
  <c r="AF51" i="5"/>
  <c r="AH51" i="5"/>
  <c r="U51" i="5"/>
  <c r="W51" i="5"/>
  <c r="J51" i="5"/>
  <c r="L51" i="5"/>
  <c r="BZ51" i="5"/>
  <c r="BY51" i="5"/>
  <c r="BX51" i="5"/>
  <c r="BO51" i="5"/>
  <c r="BN51" i="5"/>
  <c r="BE51" i="5"/>
  <c r="BD51" i="5"/>
  <c r="AU51" i="5"/>
  <c r="AT51" i="5"/>
  <c r="AK51" i="5"/>
  <c r="AJ51" i="5"/>
  <c r="Z51" i="5"/>
  <c r="O51" i="5"/>
  <c r="BT50" i="5"/>
  <c r="BV50" i="5"/>
  <c r="BJ50" i="5"/>
  <c r="BL50" i="5"/>
  <c r="AZ50" i="5"/>
  <c r="BB50" i="5"/>
  <c r="AP50" i="5"/>
  <c r="AR50" i="5"/>
  <c r="AF50" i="5"/>
  <c r="AH50" i="5"/>
  <c r="U50" i="5"/>
  <c r="W50" i="5"/>
  <c r="J50" i="5"/>
  <c r="L50" i="5"/>
  <c r="BZ50" i="5"/>
  <c r="BY50" i="5"/>
  <c r="BX50" i="5"/>
  <c r="BO50" i="5"/>
  <c r="BN50" i="5"/>
  <c r="BE50" i="5"/>
  <c r="BD50" i="5"/>
  <c r="AU50" i="5"/>
  <c r="AT50" i="5"/>
  <c r="AK50" i="5"/>
  <c r="AJ50" i="5"/>
  <c r="Z50" i="5"/>
  <c r="O50" i="5"/>
  <c r="BT49" i="5"/>
  <c r="BV49" i="5"/>
  <c r="BJ49" i="5"/>
  <c r="BL49" i="5"/>
  <c r="AZ49" i="5"/>
  <c r="BB49" i="5"/>
  <c r="AP49" i="5"/>
  <c r="AR49" i="5"/>
  <c r="AF49" i="5"/>
  <c r="AH49" i="5"/>
  <c r="U49" i="5"/>
  <c r="W49" i="5"/>
  <c r="J49" i="5"/>
  <c r="L49" i="5"/>
  <c r="BZ49" i="5"/>
  <c r="BY49" i="5"/>
  <c r="BX49" i="5"/>
  <c r="BO49" i="5"/>
  <c r="BN49" i="5"/>
  <c r="BE49" i="5"/>
  <c r="BD49" i="5"/>
  <c r="AU49" i="5"/>
  <c r="AT49" i="5"/>
  <c r="AK49" i="5"/>
  <c r="AJ49" i="5"/>
  <c r="Z49" i="5"/>
  <c r="O49" i="5"/>
  <c r="BT48" i="5"/>
  <c r="BV48" i="5"/>
  <c r="BJ48" i="5"/>
  <c r="BL48" i="5"/>
  <c r="AZ48" i="5"/>
  <c r="BB48" i="5"/>
  <c r="AP48" i="5"/>
  <c r="AR48" i="5"/>
  <c r="AF48" i="5"/>
  <c r="AH48" i="5"/>
  <c r="U48" i="5"/>
  <c r="W48" i="5"/>
  <c r="J48" i="5"/>
  <c r="L48" i="5"/>
  <c r="BZ48" i="5"/>
  <c r="BY48" i="5"/>
  <c r="BX48" i="5"/>
  <c r="BO48" i="5"/>
  <c r="BN48" i="5"/>
  <c r="BE48" i="5"/>
  <c r="BD48" i="5"/>
  <c r="AU48" i="5"/>
  <c r="AT48" i="5"/>
  <c r="AK48" i="5"/>
  <c r="AJ48" i="5"/>
  <c r="Z48" i="5"/>
  <c r="O48" i="5"/>
  <c r="BT47" i="5"/>
  <c r="BV47" i="5"/>
  <c r="BJ47" i="5"/>
  <c r="BL47" i="5"/>
  <c r="AZ47" i="5"/>
  <c r="BB47" i="5"/>
  <c r="AP47" i="5"/>
  <c r="AR47" i="5"/>
  <c r="AF47" i="5"/>
  <c r="AH47" i="5"/>
  <c r="U47" i="5"/>
  <c r="W47" i="5"/>
  <c r="J47" i="5"/>
  <c r="L47" i="5"/>
  <c r="BZ47" i="5"/>
  <c r="BY47" i="5"/>
  <c r="BX47" i="5"/>
  <c r="BO47" i="5"/>
  <c r="BN47" i="5"/>
  <c r="BE47" i="5"/>
  <c r="BD47" i="5"/>
  <c r="AU47" i="5"/>
  <c r="AT47" i="5"/>
  <c r="AK47" i="5"/>
  <c r="AJ47" i="5"/>
  <c r="Z47" i="5"/>
  <c r="O47" i="5"/>
  <c r="BT46" i="5"/>
  <c r="BV46" i="5"/>
  <c r="BJ46" i="5"/>
  <c r="BL46" i="5"/>
  <c r="AZ46" i="5"/>
  <c r="BB46" i="5"/>
  <c r="AP46" i="5"/>
  <c r="AR46" i="5"/>
  <c r="AF46" i="5"/>
  <c r="AH46" i="5"/>
  <c r="U46" i="5"/>
  <c r="W46" i="5"/>
  <c r="J46" i="5"/>
  <c r="L46" i="5"/>
  <c r="BZ46" i="5"/>
  <c r="BY46" i="5"/>
  <c r="BX46" i="5"/>
  <c r="BO46" i="5"/>
  <c r="BN46" i="5"/>
  <c r="BE46" i="5"/>
  <c r="BD46" i="5"/>
  <c r="AU46" i="5"/>
  <c r="AT46" i="5"/>
  <c r="AK46" i="5"/>
  <c r="AJ46" i="5"/>
  <c r="Z46" i="5"/>
  <c r="O46" i="5"/>
  <c r="BT45" i="5"/>
  <c r="BV45" i="5"/>
  <c r="BJ45" i="5"/>
  <c r="BL45" i="5"/>
  <c r="AZ45" i="5"/>
  <c r="BB45" i="5"/>
  <c r="AP45" i="5"/>
  <c r="AR45" i="5"/>
  <c r="AF45" i="5"/>
  <c r="AH45" i="5"/>
  <c r="U45" i="5"/>
  <c r="W45" i="5"/>
  <c r="J45" i="5"/>
  <c r="L45" i="5"/>
  <c r="BZ45" i="5"/>
  <c r="BY45" i="5"/>
  <c r="BX45" i="5"/>
  <c r="BO45" i="5"/>
  <c r="BN45" i="5"/>
  <c r="BE45" i="5"/>
  <c r="BD45" i="5"/>
  <c r="AU45" i="5"/>
  <c r="AT45" i="5"/>
  <c r="AK45" i="5"/>
  <c r="AJ45" i="5"/>
  <c r="Z45" i="5"/>
  <c r="O45" i="5"/>
  <c r="BT44" i="5"/>
  <c r="BV44" i="5"/>
  <c r="BJ44" i="5"/>
  <c r="BL44" i="5"/>
  <c r="AZ44" i="5"/>
  <c r="BB44" i="5"/>
  <c r="AP44" i="5"/>
  <c r="AR44" i="5"/>
  <c r="AF44" i="5"/>
  <c r="AH44" i="5"/>
  <c r="U44" i="5"/>
  <c r="W44" i="5"/>
  <c r="J44" i="5"/>
  <c r="L44" i="5"/>
  <c r="BZ44" i="5"/>
  <c r="BY44" i="5"/>
  <c r="BX44" i="5"/>
  <c r="BO44" i="5"/>
  <c r="BN44" i="5"/>
  <c r="BE44" i="5"/>
  <c r="BD44" i="5"/>
  <c r="AU44" i="5"/>
  <c r="AT44" i="5"/>
  <c r="AK44" i="5"/>
  <c r="AJ44" i="5"/>
  <c r="Z44" i="5"/>
  <c r="O44" i="5"/>
  <c r="BT43" i="5"/>
  <c r="BV43" i="5"/>
  <c r="BJ43" i="5"/>
  <c r="BL43" i="5"/>
  <c r="AZ43" i="5"/>
  <c r="BB43" i="5"/>
  <c r="AP43" i="5"/>
  <c r="AR43" i="5"/>
  <c r="AF43" i="5"/>
  <c r="AH43" i="5"/>
  <c r="U43" i="5"/>
  <c r="W43" i="5"/>
  <c r="J43" i="5"/>
  <c r="L43" i="5"/>
  <c r="BZ43" i="5"/>
  <c r="BY43" i="5"/>
  <c r="BX43" i="5"/>
  <c r="BO43" i="5"/>
  <c r="BN43" i="5"/>
  <c r="BE43" i="5"/>
  <c r="BD43" i="5"/>
  <c r="AU43" i="5"/>
  <c r="AT43" i="5"/>
  <c r="AK43" i="5"/>
  <c r="AJ43" i="5"/>
  <c r="Z43" i="5"/>
  <c r="O43" i="5"/>
  <c r="BT42" i="5"/>
  <c r="BV42" i="5"/>
  <c r="BJ42" i="5"/>
  <c r="BL42" i="5"/>
  <c r="AZ42" i="5"/>
  <c r="BB42" i="5"/>
  <c r="AP42" i="5"/>
  <c r="AR42" i="5"/>
  <c r="AF42" i="5"/>
  <c r="AH42" i="5"/>
  <c r="U42" i="5"/>
  <c r="W42" i="5"/>
  <c r="J42" i="5"/>
  <c r="L42" i="5"/>
  <c r="BZ42" i="5"/>
  <c r="BY42" i="5"/>
  <c r="BX42" i="5"/>
  <c r="BO42" i="5"/>
  <c r="BN42" i="5"/>
  <c r="BE42" i="5"/>
  <c r="BD42" i="5"/>
  <c r="AU42" i="5"/>
  <c r="AT42" i="5"/>
  <c r="AK42" i="5"/>
  <c r="AJ42" i="5"/>
  <c r="Z42" i="5"/>
  <c r="O42" i="5"/>
  <c r="BT41" i="5"/>
  <c r="BV41" i="5"/>
  <c r="BJ41" i="5"/>
  <c r="BL41" i="5"/>
  <c r="AZ41" i="5"/>
  <c r="BB41" i="5"/>
  <c r="AP41" i="5"/>
  <c r="AR41" i="5"/>
  <c r="AF41" i="5"/>
  <c r="AH41" i="5"/>
  <c r="U41" i="5"/>
  <c r="W41" i="5"/>
  <c r="J41" i="5"/>
  <c r="L41" i="5"/>
  <c r="BZ41" i="5"/>
  <c r="BY41" i="5"/>
  <c r="BX41" i="5"/>
  <c r="BO41" i="5"/>
  <c r="BN41" i="5"/>
  <c r="BE41" i="5"/>
  <c r="BD41" i="5"/>
  <c r="AU41" i="5"/>
  <c r="AT41" i="5"/>
  <c r="AK41" i="5"/>
  <c r="AJ41" i="5"/>
  <c r="Z41" i="5"/>
  <c r="O41" i="5"/>
  <c r="BT40" i="5"/>
  <c r="BV40" i="5"/>
  <c r="BJ40" i="5"/>
  <c r="BL40" i="5"/>
  <c r="AZ40" i="5"/>
  <c r="BB40" i="5"/>
  <c r="AP40" i="5"/>
  <c r="AR40" i="5"/>
  <c r="AF40" i="5"/>
  <c r="AH40" i="5"/>
  <c r="U40" i="5"/>
  <c r="W40" i="5"/>
  <c r="J40" i="5"/>
  <c r="L40" i="5"/>
  <c r="BZ40" i="5"/>
  <c r="BY40" i="5"/>
  <c r="BX40" i="5"/>
  <c r="BO40" i="5"/>
  <c r="BN40" i="5"/>
  <c r="BE40" i="5"/>
  <c r="BD40" i="5"/>
  <c r="AU40" i="5"/>
  <c r="AT40" i="5"/>
  <c r="AK40" i="5"/>
  <c r="AJ40" i="5"/>
  <c r="Z40" i="5"/>
  <c r="O40" i="5"/>
  <c r="BT39" i="5"/>
  <c r="BV39" i="5"/>
  <c r="BJ39" i="5"/>
  <c r="BL39" i="5"/>
  <c r="AZ39" i="5"/>
  <c r="BB39" i="5"/>
  <c r="AP39" i="5"/>
  <c r="AR39" i="5"/>
  <c r="AF39" i="5"/>
  <c r="AH39" i="5"/>
  <c r="U39" i="5"/>
  <c r="W39" i="5"/>
  <c r="J39" i="5"/>
  <c r="L39" i="5"/>
  <c r="BZ39" i="5"/>
  <c r="BY39" i="5"/>
  <c r="BX39" i="5"/>
  <c r="BO39" i="5"/>
  <c r="BN39" i="5"/>
  <c r="BE39" i="5"/>
  <c r="BD39" i="5"/>
  <c r="AU39" i="5"/>
  <c r="AT39" i="5"/>
  <c r="AK39" i="5"/>
  <c r="AJ39" i="5"/>
  <c r="Z39" i="5"/>
  <c r="O39" i="5"/>
  <c r="BT38" i="5"/>
  <c r="BV38" i="5"/>
  <c r="BJ38" i="5"/>
  <c r="BL38" i="5"/>
  <c r="AZ38" i="5"/>
  <c r="BB38" i="5"/>
  <c r="AP38" i="5"/>
  <c r="AR38" i="5"/>
  <c r="AF38" i="5"/>
  <c r="AH38" i="5"/>
  <c r="U38" i="5"/>
  <c r="W38" i="5"/>
  <c r="J38" i="5"/>
  <c r="L38" i="5"/>
  <c r="BZ38" i="5"/>
  <c r="BY38" i="5"/>
  <c r="BX38" i="5"/>
  <c r="BO38" i="5"/>
  <c r="BN38" i="5"/>
  <c r="BE38" i="5"/>
  <c r="BD38" i="5"/>
  <c r="AU38" i="5"/>
  <c r="AT38" i="5"/>
  <c r="AK38" i="5"/>
  <c r="AJ38" i="5"/>
  <c r="Z38" i="5"/>
  <c r="O38" i="5"/>
  <c r="BT37" i="5"/>
  <c r="BV37" i="5"/>
  <c r="BJ37" i="5"/>
  <c r="BL37" i="5"/>
  <c r="AZ37" i="5"/>
  <c r="BB37" i="5"/>
  <c r="AP37" i="5"/>
  <c r="AR37" i="5"/>
  <c r="AF37" i="5"/>
  <c r="AH37" i="5"/>
  <c r="U37" i="5"/>
  <c r="W37" i="5"/>
  <c r="J37" i="5"/>
  <c r="L37" i="5"/>
  <c r="BZ37" i="5"/>
  <c r="BY37" i="5"/>
  <c r="BX37" i="5"/>
  <c r="BO37" i="5"/>
  <c r="BN37" i="5"/>
  <c r="BE37" i="5"/>
  <c r="BD37" i="5"/>
  <c r="AU37" i="5"/>
  <c r="AT37" i="5"/>
  <c r="AK37" i="5"/>
  <c r="AJ37" i="5"/>
  <c r="Z37" i="5"/>
  <c r="O37" i="5"/>
  <c r="BT36" i="5"/>
  <c r="BV36" i="5"/>
  <c r="BJ36" i="5"/>
  <c r="BL36" i="5"/>
  <c r="AZ36" i="5"/>
  <c r="BB36" i="5"/>
  <c r="AP36" i="5"/>
  <c r="AR36" i="5"/>
  <c r="AF36" i="5"/>
  <c r="AH36" i="5"/>
  <c r="U36" i="5"/>
  <c r="W36" i="5"/>
  <c r="J36" i="5"/>
  <c r="L36" i="5"/>
  <c r="BZ36" i="5"/>
  <c r="BY36" i="5"/>
  <c r="BX36" i="5"/>
  <c r="BO36" i="5"/>
  <c r="BN36" i="5"/>
  <c r="BE36" i="5"/>
  <c r="BD36" i="5"/>
  <c r="AU36" i="5"/>
  <c r="AT36" i="5"/>
  <c r="AK36" i="5"/>
  <c r="AJ36" i="5"/>
  <c r="Z36" i="5"/>
  <c r="O36" i="5"/>
  <c r="BT35" i="5"/>
  <c r="BV35" i="5"/>
  <c r="BJ35" i="5"/>
  <c r="BL35" i="5"/>
  <c r="AZ35" i="5"/>
  <c r="BB35" i="5"/>
  <c r="AP35" i="5"/>
  <c r="AR35" i="5"/>
  <c r="AF35" i="5"/>
  <c r="AH35" i="5"/>
  <c r="U35" i="5"/>
  <c r="W35" i="5"/>
  <c r="J35" i="5"/>
  <c r="L35" i="5"/>
  <c r="BZ35" i="5"/>
  <c r="BY35" i="5"/>
  <c r="BX35" i="5"/>
  <c r="BO35" i="5"/>
  <c r="BN35" i="5"/>
  <c r="BE35" i="5"/>
  <c r="BD35" i="5"/>
  <c r="AU35" i="5"/>
  <c r="AT35" i="5"/>
  <c r="AK35" i="5"/>
  <c r="AJ35" i="5"/>
  <c r="Z35" i="5"/>
  <c r="O35" i="5"/>
  <c r="BT34" i="5"/>
  <c r="BV34" i="5"/>
  <c r="BJ34" i="5"/>
  <c r="BL34" i="5"/>
  <c r="AZ34" i="5"/>
  <c r="BB34" i="5"/>
  <c r="AP34" i="5"/>
  <c r="AR34" i="5"/>
  <c r="AF34" i="5"/>
  <c r="AH34" i="5"/>
  <c r="U34" i="5"/>
  <c r="W34" i="5"/>
  <c r="J34" i="5"/>
  <c r="L34" i="5"/>
  <c r="BZ34" i="5"/>
  <c r="BY34" i="5"/>
  <c r="BX34" i="5"/>
  <c r="BO34" i="5"/>
  <c r="BN34" i="5"/>
  <c r="BE34" i="5"/>
  <c r="BD34" i="5"/>
  <c r="AU34" i="5"/>
  <c r="AT34" i="5"/>
  <c r="AK34" i="5"/>
  <c r="AJ34" i="5"/>
  <c r="Z34" i="5"/>
  <c r="O34" i="5"/>
  <c r="BT33" i="5"/>
  <c r="BV33" i="5"/>
  <c r="BJ33" i="5"/>
  <c r="BL33" i="5"/>
  <c r="AZ33" i="5"/>
  <c r="BB33" i="5"/>
  <c r="AP33" i="5"/>
  <c r="AR33" i="5"/>
  <c r="AF33" i="5"/>
  <c r="AH33" i="5"/>
  <c r="U33" i="5"/>
  <c r="W33" i="5"/>
  <c r="J33" i="5"/>
  <c r="L33" i="5"/>
  <c r="BZ33" i="5"/>
  <c r="BY33" i="5"/>
  <c r="BX33" i="5"/>
  <c r="BO33" i="5"/>
  <c r="BN33" i="5"/>
  <c r="BE33" i="5"/>
  <c r="BD33" i="5"/>
  <c r="AU33" i="5"/>
  <c r="AT33" i="5"/>
  <c r="AK33" i="5"/>
  <c r="AJ33" i="5"/>
  <c r="Z33" i="5"/>
  <c r="O33" i="5"/>
  <c r="BT32" i="5"/>
  <c r="BV32" i="5"/>
  <c r="BJ32" i="5"/>
  <c r="BL32" i="5"/>
  <c r="AZ32" i="5"/>
  <c r="BB32" i="5"/>
  <c r="AP32" i="5"/>
  <c r="AR32" i="5"/>
  <c r="AF32" i="5"/>
  <c r="AH32" i="5"/>
  <c r="U32" i="5"/>
  <c r="W32" i="5"/>
  <c r="J32" i="5"/>
  <c r="L32" i="5"/>
  <c r="BZ32" i="5"/>
  <c r="BY32" i="5"/>
  <c r="BX32" i="5"/>
  <c r="BO32" i="5"/>
  <c r="BN32" i="5"/>
  <c r="BE32" i="5"/>
  <c r="BD32" i="5"/>
  <c r="AU32" i="5"/>
  <c r="AT32" i="5"/>
  <c r="AK32" i="5"/>
  <c r="AJ32" i="5"/>
  <c r="Z32" i="5"/>
  <c r="O32" i="5"/>
  <c r="BT31" i="5"/>
  <c r="BV31" i="5"/>
  <c r="BJ31" i="5"/>
  <c r="BL31" i="5"/>
  <c r="AZ31" i="5"/>
  <c r="BB31" i="5"/>
  <c r="AP31" i="5"/>
  <c r="AR31" i="5"/>
  <c r="AF31" i="5"/>
  <c r="AH31" i="5"/>
  <c r="U31" i="5"/>
  <c r="W31" i="5"/>
  <c r="J31" i="5"/>
  <c r="L31" i="5"/>
  <c r="BZ31" i="5"/>
  <c r="BY31" i="5"/>
  <c r="BX31" i="5"/>
  <c r="BO31" i="5"/>
  <c r="BN31" i="5"/>
  <c r="BE31" i="5"/>
  <c r="BD31" i="5"/>
  <c r="AU31" i="5"/>
  <c r="AT31" i="5"/>
  <c r="AK31" i="5"/>
  <c r="AJ31" i="5"/>
  <c r="Z31" i="5"/>
  <c r="O31" i="5"/>
  <c r="BT30" i="5"/>
  <c r="BV30" i="5"/>
  <c r="BJ30" i="5"/>
  <c r="BL30" i="5"/>
  <c r="AZ30" i="5"/>
  <c r="BB30" i="5"/>
  <c r="AP30" i="5"/>
  <c r="AR30" i="5"/>
  <c r="AF30" i="5"/>
  <c r="AH30" i="5"/>
  <c r="U30" i="5"/>
  <c r="W30" i="5"/>
  <c r="J30" i="5"/>
  <c r="L30" i="5"/>
  <c r="BZ30" i="5"/>
  <c r="BY30" i="5"/>
  <c r="BX30" i="5"/>
  <c r="BO30" i="5"/>
  <c r="BN30" i="5"/>
  <c r="BE30" i="5"/>
  <c r="BD30" i="5"/>
  <c r="AU30" i="5"/>
  <c r="AT30" i="5"/>
  <c r="AK30" i="5"/>
  <c r="AJ30" i="5"/>
  <c r="Z30" i="5"/>
  <c r="O30" i="5"/>
  <c r="BT29" i="5"/>
  <c r="BV29" i="5"/>
  <c r="BJ29" i="5"/>
  <c r="BL29" i="5"/>
  <c r="AZ29" i="5"/>
  <c r="BB29" i="5"/>
  <c r="AP29" i="5"/>
  <c r="AR29" i="5"/>
  <c r="AF29" i="5"/>
  <c r="AH29" i="5"/>
  <c r="U29" i="5"/>
  <c r="W29" i="5"/>
  <c r="J29" i="5"/>
  <c r="L29" i="5"/>
  <c r="BZ29" i="5"/>
  <c r="BY29" i="5"/>
  <c r="BX29" i="5"/>
  <c r="BO29" i="5"/>
  <c r="BN29" i="5"/>
  <c r="BE29" i="5"/>
  <c r="BD29" i="5"/>
  <c r="AU29" i="5"/>
  <c r="AT29" i="5"/>
  <c r="AK29" i="5"/>
  <c r="AJ29" i="5"/>
  <c r="Z29" i="5"/>
  <c r="O29" i="5"/>
  <c r="BT28" i="5"/>
  <c r="BV28" i="5"/>
  <c r="BJ28" i="5"/>
  <c r="BL28" i="5"/>
  <c r="AZ28" i="5"/>
  <c r="BB28" i="5"/>
  <c r="AP28" i="5"/>
  <c r="AR28" i="5"/>
  <c r="AF28" i="5"/>
  <c r="AH28" i="5"/>
  <c r="U28" i="5"/>
  <c r="W28" i="5"/>
  <c r="J28" i="5"/>
  <c r="L28" i="5"/>
  <c r="BZ28" i="5"/>
  <c r="BY28" i="5"/>
  <c r="BX28" i="5"/>
  <c r="BO28" i="5"/>
  <c r="BN28" i="5"/>
  <c r="BE28" i="5"/>
  <c r="BD28" i="5"/>
  <c r="AU28" i="5"/>
  <c r="AT28" i="5"/>
  <c r="AK28" i="5"/>
  <c r="AJ28" i="5"/>
  <c r="Z28" i="5"/>
  <c r="O28" i="5"/>
  <c r="BT27" i="5"/>
  <c r="BV27" i="5"/>
  <c r="BJ27" i="5"/>
  <c r="BL27" i="5"/>
  <c r="AZ27" i="5"/>
  <c r="BB27" i="5"/>
  <c r="AP27" i="5"/>
  <c r="AR27" i="5"/>
  <c r="AF27" i="5"/>
  <c r="AH27" i="5"/>
  <c r="U27" i="5"/>
  <c r="W27" i="5"/>
  <c r="J27" i="5"/>
  <c r="L27" i="5"/>
  <c r="BZ27" i="5"/>
  <c r="BY27" i="5"/>
  <c r="BX27" i="5"/>
  <c r="BO27" i="5"/>
  <c r="BN27" i="5"/>
  <c r="BE27" i="5"/>
  <c r="BD27" i="5"/>
  <c r="AU27" i="5"/>
  <c r="AT27" i="5"/>
  <c r="AK27" i="5"/>
  <c r="AJ27" i="5"/>
  <c r="Z27" i="5"/>
  <c r="O27" i="5"/>
  <c r="BT26" i="5"/>
  <c r="BV26" i="5"/>
  <c r="BJ26" i="5"/>
  <c r="BL26" i="5"/>
  <c r="AZ26" i="5"/>
  <c r="BB26" i="5"/>
  <c r="AP26" i="5"/>
  <c r="AR26" i="5"/>
  <c r="AF26" i="5"/>
  <c r="AH26" i="5"/>
  <c r="U26" i="5"/>
  <c r="W26" i="5"/>
  <c r="J26" i="5"/>
  <c r="L26" i="5"/>
  <c r="BZ26" i="5"/>
  <c r="BY26" i="5"/>
  <c r="BX26" i="5"/>
  <c r="BO26" i="5"/>
  <c r="BN26" i="5"/>
  <c r="BE26" i="5"/>
  <c r="BD26" i="5"/>
  <c r="AU26" i="5"/>
  <c r="AT26" i="5"/>
  <c r="AK26" i="5"/>
  <c r="AJ26" i="5"/>
  <c r="Z26" i="5"/>
  <c r="O26" i="5"/>
  <c r="BT25" i="5"/>
  <c r="BV25" i="5"/>
  <c r="BJ25" i="5"/>
  <c r="BL25" i="5"/>
  <c r="AZ25" i="5"/>
  <c r="BB25" i="5"/>
  <c r="AP25" i="5"/>
  <c r="AR25" i="5"/>
  <c r="AF25" i="5"/>
  <c r="AH25" i="5"/>
  <c r="U25" i="5"/>
  <c r="W25" i="5"/>
  <c r="J25" i="5"/>
  <c r="L25" i="5"/>
  <c r="BZ25" i="5"/>
  <c r="BY25" i="5"/>
  <c r="BX25" i="5"/>
  <c r="BO25" i="5"/>
  <c r="BN25" i="5"/>
  <c r="BE25" i="5"/>
  <c r="BD25" i="5"/>
  <c r="AU25" i="5"/>
  <c r="AT25" i="5"/>
  <c r="AK25" i="5"/>
  <c r="AJ25" i="5"/>
  <c r="Z25" i="5"/>
  <c r="O25" i="5"/>
  <c r="BT24" i="5"/>
  <c r="BV24" i="5"/>
  <c r="BJ24" i="5"/>
  <c r="BL24" i="5"/>
  <c r="AZ24" i="5"/>
  <c r="BB24" i="5"/>
  <c r="AP24" i="5"/>
  <c r="AR24" i="5"/>
  <c r="AF24" i="5"/>
  <c r="AH24" i="5"/>
  <c r="U24" i="5"/>
  <c r="W24" i="5"/>
  <c r="J24" i="5"/>
  <c r="L24" i="5"/>
  <c r="BZ24" i="5"/>
  <c r="BY24" i="5"/>
  <c r="BX24" i="5"/>
  <c r="BO24" i="5"/>
  <c r="BN24" i="5"/>
  <c r="BE24" i="5"/>
  <c r="BD24" i="5"/>
  <c r="AU24" i="5"/>
  <c r="AT24" i="5"/>
  <c r="AK24" i="5"/>
  <c r="AJ24" i="5"/>
  <c r="Z24" i="5"/>
  <c r="O24" i="5"/>
  <c r="BT23" i="5"/>
  <c r="BV23" i="5"/>
  <c r="BJ23" i="5"/>
  <c r="BL23" i="5"/>
  <c r="AZ23" i="5"/>
  <c r="BB23" i="5"/>
  <c r="AP23" i="5"/>
  <c r="AR23" i="5"/>
  <c r="AF23" i="5"/>
  <c r="AH23" i="5"/>
  <c r="U23" i="5"/>
  <c r="W23" i="5"/>
  <c r="J23" i="5"/>
  <c r="L23" i="5"/>
  <c r="BZ23" i="5"/>
  <c r="BY23" i="5"/>
  <c r="BX23" i="5"/>
  <c r="BO23" i="5"/>
  <c r="BN23" i="5"/>
  <c r="BE23" i="5"/>
  <c r="BD23" i="5"/>
  <c r="AU23" i="5"/>
  <c r="AT23" i="5"/>
  <c r="AK23" i="5"/>
  <c r="AJ23" i="5"/>
  <c r="Z23" i="5"/>
  <c r="O23" i="5"/>
  <c r="BT22" i="5"/>
  <c r="BV22" i="5"/>
  <c r="BJ22" i="5"/>
  <c r="BL22" i="5"/>
  <c r="AZ22" i="5"/>
  <c r="BB22" i="5"/>
  <c r="AP22" i="5"/>
  <c r="AR22" i="5"/>
  <c r="AF22" i="5"/>
  <c r="AH22" i="5"/>
  <c r="U22" i="5"/>
  <c r="W22" i="5"/>
  <c r="J22" i="5"/>
  <c r="L22" i="5"/>
  <c r="BZ22" i="5"/>
  <c r="BY22" i="5"/>
  <c r="BX22" i="5"/>
  <c r="BO22" i="5"/>
  <c r="BN22" i="5"/>
  <c r="BE22" i="5"/>
  <c r="BD22" i="5"/>
  <c r="AU22" i="5"/>
  <c r="AT22" i="5"/>
  <c r="AK22" i="5"/>
  <c r="AJ22" i="5"/>
  <c r="Z22" i="5"/>
  <c r="O22" i="5"/>
  <c r="BT21" i="5"/>
  <c r="BV21" i="5"/>
  <c r="BJ21" i="5"/>
  <c r="BL21" i="5"/>
  <c r="AZ21" i="5"/>
  <c r="BB21" i="5"/>
  <c r="AP21" i="5"/>
  <c r="AR21" i="5"/>
  <c r="AF21" i="5"/>
  <c r="AH21" i="5"/>
  <c r="U21" i="5"/>
  <c r="W21" i="5"/>
  <c r="J21" i="5"/>
  <c r="L21" i="5"/>
  <c r="BZ21" i="5"/>
  <c r="BY21" i="5"/>
  <c r="BX21" i="5"/>
  <c r="BO21" i="5"/>
  <c r="BN21" i="5"/>
  <c r="BE21" i="5"/>
  <c r="BD21" i="5"/>
  <c r="AU21" i="5"/>
  <c r="AT21" i="5"/>
  <c r="AK21" i="5"/>
  <c r="AJ21" i="5"/>
  <c r="Z21" i="5"/>
  <c r="O21" i="5"/>
  <c r="BT20" i="5"/>
  <c r="BV20" i="5"/>
  <c r="BJ20" i="5"/>
  <c r="BL20" i="5"/>
  <c r="AZ20" i="5"/>
  <c r="BB20" i="5"/>
  <c r="AP20" i="5"/>
  <c r="AR20" i="5"/>
  <c r="AF20" i="5"/>
  <c r="AH20" i="5"/>
  <c r="U20" i="5"/>
  <c r="W20" i="5"/>
  <c r="J20" i="5"/>
  <c r="L20" i="5"/>
  <c r="BZ20" i="5"/>
  <c r="BY20" i="5"/>
  <c r="BX20" i="5"/>
  <c r="BO20" i="5"/>
  <c r="BN20" i="5"/>
  <c r="BE20" i="5"/>
  <c r="BD20" i="5"/>
  <c r="AU20" i="5"/>
  <c r="AT20" i="5"/>
  <c r="AK20" i="5"/>
  <c r="AJ20" i="5"/>
  <c r="Z20" i="5"/>
  <c r="O20" i="5"/>
  <c r="BT19" i="5"/>
  <c r="BV19" i="5"/>
  <c r="BJ19" i="5"/>
  <c r="BL19" i="5"/>
  <c r="AZ19" i="5"/>
  <c r="BB19" i="5"/>
  <c r="AP19" i="5"/>
  <c r="AR19" i="5"/>
  <c r="AF19" i="5"/>
  <c r="AH19" i="5"/>
  <c r="U19" i="5"/>
  <c r="W19" i="5"/>
  <c r="J19" i="5"/>
  <c r="L19" i="5"/>
  <c r="BZ19" i="5"/>
  <c r="BY19" i="5"/>
  <c r="BX19" i="5"/>
  <c r="BO19" i="5"/>
  <c r="BN19" i="5"/>
  <c r="BE19" i="5"/>
  <c r="BD19" i="5"/>
  <c r="AU19" i="5"/>
  <c r="AT19" i="5"/>
  <c r="AK19" i="5"/>
  <c r="AJ19" i="5"/>
  <c r="Z19" i="5"/>
  <c r="O19" i="5"/>
  <c r="BT18" i="5"/>
  <c r="BV18" i="5"/>
  <c r="BJ18" i="5"/>
  <c r="BL18" i="5"/>
  <c r="AZ18" i="5"/>
  <c r="BB18" i="5"/>
  <c r="AP18" i="5"/>
  <c r="AR18" i="5"/>
  <c r="AF18" i="5"/>
  <c r="AH18" i="5"/>
  <c r="U18" i="5"/>
  <c r="W18" i="5"/>
  <c r="J18" i="5"/>
  <c r="L18" i="5"/>
  <c r="BZ18" i="5"/>
  <c r="BY18" i="5"/>
  <c r="BX18" i="5"/>
  <c r="BO18" i="5"/>
  <c r="BN18" i="5"/>
  <c r="BE18" i="5"/>
  <c r="BD18" i="5"/>
  <c r="AU18" i="5"/>
  <c r="AT18" i="5"/>
  <c r="AK18" i="5"/>
  <c r="AJ18" i="5"/>
  <c r="Z18" i="5"/>
  <c r="O18" i="5"/>
  <c r="BT17" i="5"/>
  <c r="BV17" i="5"/>
  <c r="BJ17" i="5"/>
  <c r="BL17" i="5"/>
  <c r="AZ17" i="5"/>
  <c r="BB17" i="5"/>
  <c r="AP17" i="5"/>
  <c r="AR17" i="5"/>
  <c r="AF17" i="5"/>
  <c r="AH17" i="5"/>
  <c r="U17" i="5"/>
  <c r="W17" i="5"/>
  <c r="J17" i="5"/>
  <c r="L17" i="5"/>
  <c r="BZ17" i="5"/>
  <c r="BY17" i="5"/>
  <c r="BX17" i="5"/>
  <c r="BO17" i="5"/>
  <c r="BN17" i="5"/>
  <c r="BE17" i="5"/>
  <c r="BD17" i="5"/>
  <c r="AU17" i="5"/>
  <c r="AT17" i="5"/>
  <c r="AK17" i="5"/>
  <c r="AJ17" i="5"/>
  <c r="Z17" i="5"/>
  <c r="O17" i="5"/>
  <c r="BT16" i="5"/>
  <c r="BV16" i="5"/>
  <c r="BJ16" i="5"/>
  <c r="BL16" i="5"/>
  <c r="AZ16" i="5"/>
  <c r="BB16" i="5"/>
  <c r="AP16" i="5"/>
  <c r="AR16" i="5"/>
  <c r="AF16" i="5"/>
  <c r="AH16" i="5"/>
  <c r="U16" i="5"/>
  <c r="W16" i="5"/>
  <c r="J16" i="5"/>
  <c r="L16" i="5"/>
  <c r="BZ16" i="5"/>
  <c r="BY16" i="5"/>
  <c r="BX16" i="5"/>
  <c r="BO16" i="5"/>
  <c r="BN16" i="5"/>
  <c r="BE16" i="5"/>
  <c r="BD16" i="5"/>
  <c r="AU16" i="5"/>
  <c r="AT16" i="5"/>
  <c r="AK16" i="5"/>
  <c r="AJ16" i="5"/>
  <c r="Z16" i="5"/>
  <c r="O16" i="5"/>
  <c r="BT15" i="5"/>
  <c r="BV15" i="5"/>
  <c r="BJ15" i="5"/>
  <c r="BL15" i="5"/>
  <c r="AZ15" i="5"/>
  <c r="BB15" i="5"/>
  <c r="AP15" i="5"/>
  <c r="AR15" i="5"/>
  <c r="AF15" i="5"/>
  <c r="AH15" i="5"/>
  <c r="U15" i="5"/>
  <c r="W15" i="5"/>
  <c r="J15" i="5"/>
  <c r="L15" i="5"/>
  <c r="BZ15" i="5"/>
  <c r="BY15" i="5"/>
  <c r="BX15" i="5"/>
  <c r="BO15" i="5"/>
  <c r="BN15" i="5"/>
  <c r="BE15" i="5"/>
  <c r="BD15" i="5"/>
  <c r="AU15" i="5"/>
  <c r="AT15" i="5"/>
  <c r="AK15" i="5"/>
  <c r="AJ15" i="5"/>
  <c r="Z15" i="5"/>
  <c r="O15" i="5"/>
  <c r="BT14" i="5"/>
  <c r="BV14" i="5"/>
  <c r="BJ14" i="5"/>
  <c r="BL14" i="5"/>
  <c r="AZ14" i="5"/>
  <c r="BB14" i="5"/>
  <c r="AP14" i="5"/>
  <c r="AR14" i="5"/>
  <c r="AF14" i="5"/>
  <c r="AH14" i="5"/>
  <c r="U14" i="5"/>
  <c r="W14" i="5"/>
  <c r="J14" i="5"/>
  <c r="L14" i="5"/>
  <c r="BZ14" i="5"/>
  <c r="BY14" i="5"/>
  <c r="BX14" i="5"/>
  <c r="BO14" i="5"/>
  <c r="BN14" i="5"/>
  <c r="BE14" i="5"/>
  <c r="BD14" i="5"/>
  <c r="AU14" i="5"/>
  <c r="AT14" i="5"/>
  <c r="AK14" i="5"/>
  <c r="AJ14" i="5"/>
  <c r="Z14" i="5"/>
  <c r="O14" i="5"/>
  <c r="BT13" i="5"/>
  <c r="BV13" i="5"/>
  <c r="BJ13" i="5"/>
  <c r="BL13" i="5"/>
  <c r="AZ13" i="5"/>
  <c r="BB13" i="5"/>
  <c r="AP13" i="5"/>
  <c r="AR13" i="5"/>
  <c r="AF13" i="5"/>
  <c r="AH13" i="5"/>
  <c r="U13" i="5"/>
  <c r="W13" i="5"/>
  <c r="J13" i="5"/>
  <c r="L13" i="5"/>
  <c r="BZ13" i="5"/>
  <c r="BY13" i="5"/>
  <c r="BX13" i="5"/>
  <c r="BO13" i="5"/>
  <c r="BN13" i="5"/>
  <c r="BE13" i="5"/>
  <c r="BD13" i="5"/>
  <c r="AU13" i="5"/>
  <c r="AT13" i="5"/>
  <c r="AK13" i="5"/>
  <c r="AJ13" i="5"/>
  <c r="Z13" i="5"/>
  <c r="O13" i="5"/>
  <c r="BT12" i="5"/>
  <c r="BV12" i="5"/>
  <c r="BJ12" i="5"/>
  <c r="BL12" i="5"/>
  <c r="AZ12" i="5"/>
  <c r="BB12" i="5"/>
  <c r="AP12" i="5"/>
  <c r="AR12" i="5"/>
  <c r="AF12" i="5"/>
  <c r="AH12" i="5"/>
  <c r="U12" i="5"/>
  <c r="W12" i="5"/>
  <c r="J12" i="5"/>
  <c r="L12" i="5"/>
  <c r="BZ12" i="5"/>
  <c r="BY12" i="5"/>
  <c r="BX12" i="5"/>
  <c r="BO12" i="5"/>
  <c r="BN12" i="5"/>
  <c r="BE12" i="5"/>
  <c r="BD12" i="5"/>
  <c r="AU12" i="5"/>
  <c r="AT12" i="5"/>
  <c r="AK12" i="5"/>
  <c r="AJ12" i="5"/>
  <c r="Z12" i="5"/>
  <c r="O12" i="5"/>
  <c r="BT11" i="5"/>
  <c r="BV11" i="5"/>
  <c r="BJ11" i="5"/>
  <c r="BL11" i="5"/>
  <c r="AZ11" i="5"/>
  <c r="BB11" i="5"/>
  <c r="AP11" i="5"/>
  <c r="AR11" i="5"/>
  <c r="AF11" i="5"/>
  <c r="AH11" i="5"/>
  <c r="U11" i="5"/>
  <c r="W11" i="5"/>
  <c r="J11" i="5"/>
  <c r="L11" i="5"/>
  <c r="BZ11" i="5"/>
  <c r="BY11" i="5"/>
  <c r="BX11" i="5"/>
  <c r="BO11" i="5"/>
  <c r="BN11" i="5"/>
  <c r="BE11" i="5"/>
  <c r="BD11" i="5"/>
  <c r="AU11" i="5"/>
  <c r="AT11" i="5"/>
  <c r="AK11" i="5"/>
  <c r="AJ11" i="5"/>
  <c r="Z11" i="5"/>
  <c r="O11" i="5"/>
  <c r="BT10" i="5"/>
  <c r="BV10" i="5"/>
  <c r="BJ10" i="5"/>
  <c r="BL10" i="5"/>
  <c r="AZ10" i="5"/>
  <c r="BB10" i="5"/>
  <c r="AP10" i="5"/>
  <c r="AR10" i="5"/>
  <c r="AF10" i="5"/>
  <c r="AH10" i="5"/>
  <c r="U10" i="5"/>
  <c r="W10" i="5"/>
  <c r="J10" i="5"/>
  <c r="L10" i="5"/>
  <c r="BZ10" i="5"/>
  <c r="BY10" i="5"/>
  <c r="BX10" i="5"/>
  <c r="BO10" i="5"/>
  <c r="BN10" i="5"/>
  <c r="BE10" i="5"/>
  <c r="BD10" i="5"/>
  <c r="AU10" i="5"/>
  <c r="AT10" i="5"/>
  <c r="AK10" i="5"/>
  <c r="AJ10" i="5"/>
  <c r="Z10" i="5"/>
  <c r="O10" i="5"/>
  <c r="BT9" i="5"/>
  <c r="BV9" i="5"/>
  <c r="BJ9" i="5"/>
  <c r="BL9" i="5"/>
  <c r="AZ9" i="5"/>
  <c r="BB9" i="5"/>
  <c r="AP9" i="5"/>
  <c r="AR9" i="5"/>
  <c r="AF9" i="5"/>
  <c r="AH9" i="5"/>
  <c r="U9" i="5"/>
  <c r="W9" i="5"/>
  <c r="J9" i="5"/>
  <c r="L9" i="5"/>
  <c r="BZ9" i="5"/>
  <c r="BY9" i="5"/>
  <c r="BX9" i="5"/>
  <c r="BO9" i="5"/>
  <c r="BN9" i="5"/>
  <c r="BE9" i="5"/>
  <c r="BD9" i="5"/>
  <c r="AU9" i="5"/>
  <c r="AT9" i="5"/>
  <c r="AK9" i="5"/>
  <c r="AJ9" i="5"/>
  <c r="Z9" i="5"/>
  <c r="O9" i="5"/>
  <c r="BT8" i="5"/>
  <c r="BV8" i="5"/>
  <c r="BJ8" i="5"/>
  <c r="BL8" i="5"/>
  <c r="AZ8" i="5"/>
  <c r="BB8" i="5"/>
  <c r="AP8" i="5"/>
  <c r="AR8" i="5"/>
  <c r="AF8" i="5"/>
  <c r="AH8" i="5"/>
  <c r="U8" i="5"/>
  <c r="W8" i="5"/>
  <c r="J8" i="5"/>
  <c r="L8" i="5"/>
  <c r="BZ8" i="5"/>
  <c r="BY8" i="5"/>
  <c r="BX8" i="5"/>
  <c r="BO8" i="5"/>
  <c r="BN8" i="5"/>
  <c r="BE8" i="5"/>
  <c r="BD8" i="5"/>
  <c r="AU8" i="5"/>
  <c r="AT8" i="5"/>
  <c r="AK8" i="5"/>
  <c r="AJ8" i="5"/>
  <c r="Z8" i="5"/>
  <c r="BT7" i="5"/>
  <c r="BV7" i="5"/>
  <c r="BJ7" i="5"/>
  <c r="BL7" i="5"/>
  <c r="AZ7" i="5"/>
  <c r="BB7" i="5"/>
  <c r="AP7" i="5"/>
  <c r="AR7" i="5"/>
  <c r="AF7" i="5"/>
  <c r="AH7" i="5"/>
  <c r="U7" i="5"/>
  <c r="W7" i="5"/>
  <c r="J7" i="5"/>
  <c r="L7" i="5"/>
  <c r="BZ7" i="5"/>
  <c r="BY7" i="5"/>
  <c r="BX7" i="5"/>
  <c r="BO7" i="5"/>
  <c r="BN7" i="5"/>
  <c r="BE7" i="5"/>
  <c r="BD7" i="5"/>
  <c r="AU7" i="5"/>
  <c r="AT7" i="5"/>
  <c r="AK7" i="5"/>
  <c r="AJ7" i="5"/>
  <c r="Z7" i="5"/>
  <c r="O7" i="5"/>
  <c r="BT6" i="5"/>
  <c r="BV6" i="5"/>
  <c r="BJ6" i="5"/>
  <c r="BL6" i="5"/>
  <c r="AZ6" i="5"/>
  <c r="BB6" i="5"/>
  <c r="AP6" i="5"/>
  <c r="AR6" i="5"/>
  <c r="AF6" i="5"/>
  <c r="AH6" i="5"/>
  <c r="U6" i="5"/>
  <c r="W6" i="5"/>
  <c r="J6" i="5"/>
  <c r="L6" i="5"/>
  <c r="BZ6" i="5"/>
  <c r="BY6" i="5"/>
  <c r="BX6" i="5"/>
  <c r="BO6" i="5"/>
  <c r="BN6" i="5"/>
  <c r="BE6" i="5"/>
  <c r="BD6" i="5"/>
  <c r="AU6" i="5"/>
  <c r="AT6" i="5"/>
  <c r="AK6" i="5"/>
  <c r="AJ6" i="5"/>
  <c r="Z6" i="5"/>
  <c r="O6" i="5"/>
  <c r="BT5" i="5"/>
  <c r="BV5" i="5"/>
  <c r="BJ5" i="5"/>
  <c r="BL5" i="5"/>
  <c r="AZ5" i="5"/>
  <c r="BB5" i="5"/>
  <c r="AP5" i="5"/>
  <c r="AR5" i="5"/>
  <c r="AF5" i="5"/>
  <c r="AH5" i="5"/>
  <c r="U5" i="5"/>
  <c r="W5" i="5"/>
  <c r="J5" i="5"/>
  <c r="L5" i="5"/>
  <c r="BZ5" i="5"/>
  <c r="BY5" i="5"/>
  <c r="BX5" i="5"/>
  <c r="BO5" i="5"/>
  <c r="BN5" i="5"/>
  <c r="BE5" i="5"/>
  <c r="BD5" i="5"/>
  <c r="AU5" i="5"/>
  <c r="AT5" i="5"/>
  <c r="AK5" i="5"/>
  <c r="AJ5" i="5"/>
  <c r="Z5" i="5"/>
  <c r="O5" i="5"/>
  <c r="BT4" i="5"/>
  <c r="BV4" i="5"/>
  <c r="BJ4" i="5"/>
  <c r="BL4" i="5"/>
  <c r="AZ4" i="5"/>
  <c r="BB4" i="5"/>
  <c r="AP4" i="5"/>
  <c r="AR4" i="5"/>
  <c r="AF4" i="5"/>
  <c r="AH4" i="5"/>
  <c r="U4" i="5"/>
  <c r="W4" i="5"/>
  <c r="J4" i="5"/>
  <c r="L4" i="5"/>
  <c r="BZ4" i="5"/>
  <c r="BY4" i="5"/>
  <c r="BX4" i="5"/>
  <c r="BO4" i="5"/>
  <c r="BN4" i="5"/>
  <c r="BE4" i="5"/>
  <c r="BD4" i="5"/>
  <c r="AU4" i="5"/>
  <c r="AT4" i="5"/>
  <c r="AK4" i="5"/>
  <c r="AJ4" i="5"/>
  <c r="Z4" i="5"/>
  <c r="O4" i="5"/>
  <c r="BT3" i="5"/>
  <c r="BV3" i="5"/>
  <c r="BJ3" i="5"/>
  <c r="BL3" i="5"/>
  <c r="AZ3" i="5"/>
  <c r="BB3" i="5"/>
  <c r="AP3" i="5"/>
  <c r="AR3" i="5"/>
  <c r="AF3" i="5"/>
  <c r="AH3" i="5"/>
  <c r="U3" i="5"/>
  <c r="W3" i="5"/>
  <c r="J3" i="5"/>
  <c r="L3" i="5"/>
  <c r="BZ3" i="5"/>
  <c r="BY3" i="5"/>
  <c r="BX3" i="5"/>
  <c r="BO3" i="5"/>
  <c r="BN3" i="5"/>
  <c r="BE3" i="5"/>
  <c r="BD3" i="5"/>
  <c r="AU3" i="5"/>
  <c r="AT3" i="5"/>
  <c r="AK3" i="5"/>
  <c r="AJ3" i="5"/>
  <c r="Z3" i="5"/>
  <c r="O3" i="5"/>
  <c r="BT2" i="5"/>
  <c r="BV2" i="5"/>
  <c r="BJ2" i="5"/>
  <c r="BL2" i="5"/>
  <c r="AZ2" i="5"/>
  <c r="BB2" i="5"/>
  <c r="AP2" i="5"/>
  <c r="AR2" i="5"/>
  <c r="AF2" i="5"/>
  <c r="AH2" i="5"/>
  <c r="U2" i="5"/>
  <c r="W2" i="5"/>
  <c r="J2" i="5"/>
  <c r="L2" i="5"/>
  <c r="BZ2" i="5"/>
  <c r="BY2" i="5"/>
  <c r="BX2" i="5"/>
  <c r="BO2" i="5"/>
  <c r="BN2" i="5"/>
  <c r="BE2" i="5"/>
  <c r="BD2" i="5"/>
  <c r="AU2" i="5"/>
  <c r="AT2" i="5"/>
  <c r="AK2" i="5"/>
  <c r="AJ2" i="5"/>
  <c r="Z2" i="5"/>
  <c r="O2" i="5"/>
  <c r="BT81" i="4"/>
  <c r="BV81" i="4"/>
  <c r="BJ81" i="4"/>
  <c r="BL81" i="4"/>
  <c r="AZ81" i="4"/>
  <c r="BB81" i="4"/>
  <c r="AP81" i="4"/>
  <c r="AR81" i="4"/>
  <c r="AF81" i="4"/>
  <c r="AH81" i="4"/>
  <c r="U81" i="4"/>
  <c r="W81" i="4"/>
  <c r="J81" i="4"/>
  <c r="L81" i="4"/>
  <c r="BZ81" i="4"/>
  <c r="BY81" i="4"/>
  <c r="BX81" i="4"/>
  <c r="BO81" i="4"/>
  <c r="BN81" i="4"/>
  <c r="BE81" i="4"/>
  <c r="BD81" i="4"/>
  <c r="AU81" i="4"/>
  <c r="AT81" i="4"/>
  <c r="AK81" i="4"/>
  <c r="AJ81" i="4"/>
  <c r="Z81" i="4"/>
  <c r="O81" i="4"/>
  <c r="BT80" i="4"/>
  <c r="BV80" i="4"/>
  <c r="BJ80" i="4"/>
  <c r="BL80" i="4"/>
  <c r="AZ80" i="4"/>
  <c r="BB80" i="4"/>
  <c r="AP80" i="4"/>
  <c r="AR80" i="4"/>
  <c r="AF80" i="4"/>
  <c r="AH80" i="4"/>
  <c r="U80" i="4"/>
  <c r="W80" i="4"/>
  <c r="J80" i="4"/>
  <c r="L80" i="4"/>
  <c r="BZ80" i="4"/>
  <c r="BY80" i="4"/>
  <c r="BX80" i="4"/>
  <c r="BO80" i="4"/>
  <c r="BN80" i="4"/>
  <c r="BE80" i="4"/>
  <c r="BD80" i="4"/>
  <c r="AU80" i="4"/>
  <c r="AT80" i="4"/>
  <c r="AK80" i="4"/>
  <c r="AJ80" i="4"/>
  <c r="Z80" i="4"/>
  <c r="O80" i="4"/>
  <c r="BT79" i="4"/>
  <c r="BV79" i="4"/>
  <c r="BJ79" i="4"/>
  <c r="BL79" i="4"/>
  <c r="AZ79" i="4"/>
  <c r="BB79" i="4"/>
  <c r="AP79" i="4"/>
  <c r="AR79" i="4"/>
  <c r="AF79" i="4"/>
  <c r="AH79" i="4"/>
  <c r="U79" i="4"/>
  <c r="W79" i="4"/>
  <c r="J79" i="4"/>
  <c r="L79" i="4"/>
  <c r="BZ79" i="4"/>
  <c r="BY79" i="4"/>
  <c r="BX79" i="4"/>
  <c r="BO79" i="4"/>
  <c r="BE79" i="4"/>
  <c r="BD79" i="4"/>
  <c r="AU79" i="4"/>
  <c r="AT79" i="4"/>
  <c r="AK79" i="4"/>
  <c r="AJ79" i="4"/>
  <c r="Z79" i="4"/>
  <c r="O79" i="4"/>
  <c r="BT78" i="4"/>
  <c r="BV78" i="4"/>
  <c r="BJ78" i="4"/>
  <c r="BL78" i="4"/>
  <c r="AZ78" i="4"/>
  <c r="BB78" i="4"/>
  <c r="AP78" i="4"/>
  <c r="AR78" i="4"/>
  <c r="AF78" i="4"/>
  <c r="AH78" i="4"/>
  <c r="U78" i="4"/>
  <c r="W78" i="4"/>
  <c r="J78" i="4"/>
  <c r="L78" i="4"/>
  <c r="BZ78" i="4"/>
  <c r="BY78" i="4"/>
  <c r="BX78" i="4"/>
  <c r="BO78" i="4"/>
  <c r="BN78" i="4"/>
  <c r="BE78" i="4"/>
  <c r="BD78" i="4"/>
  <c r="AU78" i="4"/>
  <c r="AT78" i="4"/>
  <c r="AK78" i="4"/>
  <c r="AJ78" i="4"/>
  <c r="Z78" i="4"/>
  <c r="O78" i="4"/>
  <c r="BT77" i="4"/>
  <c r="BV77" i="4"/>
  <c r="BJ77" i="4"/>
  <c r="BL77" i="4"/>
  <c r="AZ77" i="4"/>
  <c r="BB77" i="4"/>
  <c r="AP77" i="4"/>
  <c r="AR77" i="4"/>
  <c r="AF77" i="4"/>
  <c r="AH77" i="4"/>
  <c r="U77" i="4"/>
  <c r="W77" i="4"/>
  <c r="J77" i="4"/>
  <c r="L77" i="4"/>
  <c r="BZ77" i="4"/>
  <c r="BY77" i="4"/>
  <c r="BX77" i="4"/>
  <c r="BO77" i="4"/>
  <c r="BN77" i="4"/>
  <c r="BE77" i="4"/>
  <c r="BD77" i="4"/>
  <c r="AU77" i="4"/>
  <c r="AT77" i="4"/>
  <c r="AK77" i="4"/>
  <c r="AJ77" i="4"/>
  <c r="Z77" i="4"/>
  <c r="O77" i="4"/>
  <c r="BT76" i="4"/>
  <c r="BV76" i="4"/>
  <c r="BJ76" i="4"/>
  <c r="BL76" i="4"/>
  <c r="AZ76" i="4"/>
  <c r="BB76" i="4"/>
  <c r="AP76" i="4"/>
  <c r="AR76" i="4"/>
  <c r="AF76" i="4"/>
  <c r="AH76" i="4"/>
  <c r="U76" i="4"/>
  <c r="W76" i="4"/>
  <c r="J76" i="4"/>
  <c r="L76" i="4"/>
  <c r="BZ76" i="4"/>
  <c r="BY76" i="4"/>
  <c r="BX76" i="4"/>
  <c r="BO76" i="4"/>
  <c r="BN76" i="4"/>
  <c r="BE76" i="4"/>
  <c r="BD76" i="4"/>
  <c r="AU76" i="4"/>
  <c r="AT76" i="4"/>
  <c r="AK76" i="4"/>
  <c r="AJ76" i="4"/>
  <c r="Z76" i="4"/>
  <c r="O76" i="4"/>
  <c r="BT75" i="4"/>
  <c r="BV75" i="4"/>
  <c r="BJ75" i="4"/>
  <c r="BL75" i="4"/>
  <c r="AZ75" i="4"/>
  <c r="BB75" i="4"/>
  <c r="AP75" i="4"/>
  <c r="AR75" i="4"/>
  <c r="AF75" i="4"/>
  <c r="AH75" i="4"/>
  <c r="U75" i="4"/>
  <c r="W75" i="4"/>
  <c r="J75" i="4"/>
  <c r="L75" i="4"/>
  <c r="BZ75" i="4"/>
  <c r="BY75" i="4"/>
  <c r="BX75" i="4"/>
  <c r="BO75" i="4"/>
  <c r="BN75" i="4"/>
  <c r="BE75" i="4"/>
  <c r="BD75" i="4"/>
  <c r="AU75" i="4"/>
  <c r="AT75" i="4"/>
  <c r="AK75" i="4"/>
  <c r="AJ75" i="4"/>
  <c r="Z75" i="4"/>
  <c r="O75" i="4"/>
  <c r="BT74" i="4"/>
  <c r="BV74" i="4"/>
  <c r="BJ74" i="4"/>
  <c r="BL74" i="4"/>
  <c r="AZ74" i="4"/>
  <c r="BB74" i="4"/>
  <c r="AP74" i="4"/>
  <c r="AR74" i="4"/>
  <c r="AF74" i="4"/>
  <c r="AH74" i="4"/>
  <c r="U74" i="4"/>
  <c r="W74" i="4"/>
  <c r="J74" i="4"/>
  <c r="L74" i="4"/>
  <c r="BZ74" i="4"/>
  <c r="BY74" i="4"/>
  <c r="BX74" i="4"/>
  <c r="BO74" i="4"/>
  <c r="BN74" i="4"/>
  <c r="BE74" i="4"/>
  <c r="BD74" i="4"/>
  <c r="AU74" i="4"/>
  <c r="AT74" i="4"/>
  <c r="AK74" i="4"/>
  <c r="AJ74" i="4"/>
  <c r="Z74" i="4"/>
  <c r="O74" i="4"/>
  <c r="BT73" i="4"/>
  <c r="BV73" i="4"/>
  <c r="BJ73" i="4"/>
  <c r="BL73" i="4"/>
  <c r="AZ73" i="4"/>
  <c r="BB73" i="4"/>
  <c r="AP73" i="4"/>
  <c r="AR73" i="4"/>
  <c r="AF73" i="4"/>
  <c r="AH73" i="4"/>
  <c r="U73" i="4"/>
  <c r="W73" i="4"/>
  <c r="J73" i="4"/>
  <c r="L73" i="4"/>
  <c r="BZ73" i="4"/>
  <c r="BY73" i="4"/>
  <c r="BX73" i="4"/>
  <c r="BO73" i="4"/>
  <c r="BN73" i="4"/>
  <c r="BE73" i="4"/>
  <c r="BD73" i="4"/>
  <c r="AU73" i="4"/>
  <c r="AT73" i="4"/>
  <c r="AK73" i="4"/>
  <c r="AJ73" i="4"/>
  <c r="Z73" i="4"/>
  <c r="O73" i="4"/>
  <c r="BT72" i="4"/>
  <c r="BV72" i="4"/>
  <c r="BJ72" i="4"/>
  <c r="BL72" i="4"/>
  <c r="AZ72" i="4"/>
  <c r="BB72" i="4"/>
  <c r="AP72" i="4"/>
  <c r="AR72" i="4"/>
  <c r="AF72" i="4"/>
  <c r="AH72" i="4"/>
  <c r="U72" i="4"/>
  <c r="W72" i="4"/>
  <c r="J72" i="4"/>
  <c r="L72" i="4"/>
  <c r="BZ72" i="4"/>
  <c r="BY72" i="4"/>
  <c r="BX72" i="4"/>
  <c r="BO72" i="4"/>
  <c r="BN72" i="4"/>
  <c r="BE72" i="4"/>
  <c r="BD72" i="4"/>
  <c r="AU72" i="4"/>
  <c r="AT72" i="4"/>
  <c r="AK72" i="4"/>
  <c r="AJ72" i="4"/>
  <c r="Z72" i="4"/>
  <c r="O72" i="4"/>
  <c r="BT71" i="4"/>
  <c r="BV71" i="4"/>
  <c r="BJ71" i="4"/>
  <c r="BL71" i="4"/>
  <c r="AZ71" i="4"/>
  <c r="BB71" i="4"/>
  <c r="AP71" i="4"/>
  <c r="AR71" i="4"/>
  <c r="AF71" i="4"/>
  <c r="AH71" i="4"/>
  <c r="U71" i="4"/>
  <c r="W71" i="4"/>
  <c r="J71" i="4"/>
  <c r="L71" i="4"/>
  <c r="BZ71" i="4"/>
  <c r="BY71" i="4"/>
  <c r="BX71" i="4"/>
  <c r="BO71" i="4"/>
  <c r="BN71" i="4"/>
  <c r="BE71" i="4"/>
  <c r="BD71" i="4"/>
  <c r="AU71" i="4"/>
  <c r="AT71" i="4"/>
  <c r="AK71" i="4"/>
  <c r="AJ71" i="4"/>
  <c r="Z71" i="4"/>
  <c r="O71" i="4"/>
  <c r="BT70" i="4"/>
  <c r="BV70" i="4"/>
  <c r="BJ70" i="4"/>
  <c r="BL70" i="4"/>
  <c r="AZ70" i="4"/>
  <c r="BB70" i="4"/>
  <c r="AP70" i="4"/>
  <c r="AR70" i="4"/>
  <c r="AF70" i="4"/>
  <c r="AH70" i="4"/>
  <c r="U70" i="4"/>
  <c r="W70" i="4"/>
  <c r="J70" i="4"/>
  <c r="L70" i="4"/>
  <c r="BZ70" i="4"/>
  <c r="BY70" i="4"/>
  <c r="BX70" i="4"/>
  <c r="BO70" i="4"/>
  <c r="BN70" i="4"/>
  <c r="BE70" i="4"/>
  <c r="BD70" i="4"/>
  <c r="AU70" i="4"/>
  <c r="AT70" i="4"/>
  <c r="AK70" i="4"/>
  <c r="AJ70" i="4"/>
  <c r="Z70" i="4"/>
  <c r="O70" i="4"/>
  <c r="BT69" i="4"/>
  <c r="BV69" i="4"/>
  <c r="BJ69" i="4"/>
  <c r="BL69" i="4"/>
  <c r="AZ69" i="4"/>
  <c r="BB69" i="4"/>
  <c r="AP69" i="4"/>
  <c r="AR69" i="4"/>
  <c r="AF69" i="4"/>
  <c r="AH69" i="4"/>
  <c r="U69" i="4"/>
  <c r="W69" i="4"/>
  <c r="J69" i="4"/>
  <c r="L69" i="4"/>
  <c r="BZ69" i="4"/>
  <c r="BY69" i="4"/>
  <c r="BX69" i="4"/>
  <c r="BO69" i="4"/>
  <c r="BN69" i="4"/>
  <c r="BE69" i="4"/>
  <c r="BD69" i="4"/>
  <c r="AU69" i="4"/>
  <c r="AT69" i="4"/>
  <c r="AK69" i="4"/>
  <c r="AJ69" i="4"/>
  <c r="Z69" i="4"/>
  <c r="O69" i="4"/>
  <c r="BT68" i="4"/>
  <c r="BV68" i="4"/>
  <c r="BJ68" i="4"/>
  <c r="BL68" i="4"/>
  <c r="AZ68" i="4"/>
  <c r="BB68" i="4"/>
  <c r="AP68" i="4"/>
  <c r="AR68" i="4"/>
  <c r="AF68" i="4"/>
  <c r="AH68" i="4"/>
  <c r="U68" i="4"/>
  <c r="W68" i="4"/>
  <c r="J68" i="4"/>
  <c r="L68" i="4"/>
  <c r="BZ68" i="4"/>
  <c r="BY68" i="4"/>
  <c r="BX68" i="4"/>
  <c r="BO68" i="4"/>
  <c r="BN68" i="4"/>
  <c r="BE68" i="4"/>
  <c r="BD68" i="4"/>
  <c r="AU68" i="4"/>
  <c r="AT68" i="4"/>
  <c r="AK68" i="4"/>
  <c r="AJ68" i="4"/>
  <c r="Z68" i="4"/>
  <c r="O68" i="4"/>
  <c r="BT67" i="4"/>
  <c r="BV67" i="4"/>
  <c r="BJ67" i="4"/>
  <c r="BL67" i="4"/>
  <c r="AZ67" i="4"/>
  <c r="BB67" i="4"/>
  <c r="AP67" i="4"/>
  <c r="AR67" i="4"/>
  <c r="AF67" i="4"/>
  <c r="AH67" i="4"/>
  <c r="U67" i="4"/>
  <c r="W67" i="4"/>
  <c r="J67" i="4"/>
  <c r="L67" i="4"/>
  <c r="BZ67" i="4"/>
  <c r="BY67" i="4"/>
  <c r="BX67" i="4"/>
  <c r="BO67" i="4"/>
  <c r="BN67" i="4"/>
  <c r="BE67" i="4"/>
  <c r="BD67" i="4"/>
  <c r="AU67" i="4"/>
  <c r="AT67" i="4"/>
  <c r="AK67" i="4"/>
  <c r="AJ67" i="4"/>
  <c r="Z67" i="4"/>
  <c r="O67" i="4"/>
  <c r="BT66" i="4"/>
  <c r="BV66" i="4"/>
  <c r="BJ66" i="4"/>
  <c r="BL66" i="4"/>
  <c r="AZ66" i="4"/>
  <c r="BB66" i="4"/>
  <c r="AP66" i="4"/>
  <c r="AR66" i="4"/>
  <c r="AF66" i="4"/>
  <c r="AH66" i="4"/>
  <c r="U66" i="4"/>
  <c r="W66" i="4"/>
  <c r="J66" i="4"/>
  <c r="L66" i="4"/>
  <c r="BZ66" i="4"/>
  <c r="BY66" i="4"/>
  <c r="BX66" i="4"/>
  <c r="BO66" i="4"/>
  <c r="BN66" i="4"/>
  <c r="BE66" i="4"/>
  <c r="BD66" i="4"/>
  <c r="AU66" i="4"/>
  <c r="AT66" i="4"/>
  <c r="AK66" i="4"/>
  <c r="AJ66" i="4"/>
  <c r="Z66" i="4"/>
  <c r="O66" i="4"/>
  <c r="BT65" i="4"/>
  <c r="BV65" i="4"/>
  <c r="BJ65" i="4"/>
  <c r="BL65" i="4"/>
  <c r="AZ65" i="4"/>
  <c r="BB65" i="4"/>
  <c r="AP65" i="4"/>
  <c r="AR65" i="4"/>
  <c r="AF65" i="4"/>
  <c r="AH65" i="4"/>
  <c r="U65" i="4"/>
  <c r="W65" i="4"/>
  <c r="J65" i="4"/>
  <c r="L65" i="4"/>
  <c r="BZ65" i="4"/>
  <c r="BY65" i="4"/>
  <c r="BX65" i="4"/>
  <c r="BO65" i="4"/>
  <c r="BN65" i="4"/>
  <c r="BE65" i="4"/>
  <c r="BD65" i="4"/>
  <c r="AU65" i="4"/>
  <c r="AT65" i="4"/>
  <c r="AK65" i="4"/>
  <c r="AJ65" i="4"/>
  <c r="Z65" i="4"/>
  <c r="O65" i="4"/>
  <c r="BT64" i="4"/>
  <c r="BV64" i="4"/>
  <c r="BJ64" i="4"/>
  <c r="BL64" i="4"/>
  <c r="AZ64" i="4"/>
  <c r="BB64" i="4"/>
  <c r="AP64" i="4"/>
  <c r="AR64" i="4"/>
  <c r="AF64" i="4"/>
  <c r="AH64" i="4"/>
  <c r="U64" i="4"/>
  <c r="W64" i="4"/>
  <c r="J64" i="4"/>
  <c r="L64" i="4"/>
  <c r="BZ64" i="4"/>
  <c r="BY64" i="4"/>
  <c r="BX64" i="4"/>
  <c r="BO64" i="4"/>
  <c r="BN64" i="4"/>
  <c r="BE64" i="4"/>
  <c r="BD64" i="4"/>
  <c r="AU64" i="4"/>
  <c r="AT64" i="4"/>
  <c r="AK64" i="4"/>
  <c r="AJ64" i="4"/>
  <c r="Z64" i="4"/>
  <c r="O64" i="4"/>
  <c r="BT63" i="4"/>
  <c r="BV63" i="4"/>
  <c r="BJ63" i="4"/>
  <c r="BL63" i="4"/>
  <c r="AZ63" i="4"/>
  <c r="BB63" i="4"/>
  <c r="AP63" i="4"/>
  <c r="AR63" i="4"/>
  <c r="AF63" i="4"/>
  <c r="AH63" i="4"/>
  <c r="U63" i="4"/>
  <c r="W63" i="4"/>
  <c r="J63" i="4"/>
  <c r="L63" i="4"/>
  <c r="BZ63" i="4"/>
  <c r="BY63" i="4"/>
  <c r="BX63" i="4"/>
  <c r="BO63" i="4"/>
  <c r="BN63" i="4"/>
  <c r="BE63" i="4"/>
  <c r="BD63" i="4"/>
  <c r="AU63" i="4"/>
  <c r="AT63" i="4"/>
  <c r="AK63" i="4"/>
  <c r="AJ63" i="4"/>
  <c r="Z63" i="4"/>
  <c r="O63" i="4"/>
  <c r="BT62" i="4"/>
  <c r="BV62" i="4"/>
  <c r="BJ62" i="4"/>
  <c r="BL62" i="4"/>
  <c r="AZ62" i="4"/>
  <c r="BB62" i="4"/>
  <c r="AP62" i="4"/>
  <c r="AR62" i="4"/>
  <c r="AF62" i="4"/>
  <c r="AH62" i="4"/>
  <c r="U62" i="4"/>
  <c r="W62" i="4"/>
  <c r="J62" i="4"/>
  <c r="L62" i="4"/>
  <c r="BZ62" i="4"/>
  <c r="BY62" i="4"/>
  <c r="BX62" i="4"/>
  <c r="BO62" i="4"/>
  <c r="BN62" i="4"/>
  <c r="BE62" i="4"/>
  <c r="BD62" i="4"/>
  <c r="AU62" i="4"/>
  <c r="AT62" i="4"/>
  <c r="AK62" i="4"/>
  <c r="AJ62" i="4"/>
  <c r="Z62" i="4"/>
  <c r="O62" i="4"/>
  <c r="BT61" i="4"/>
  <c r="BV61" i="4"/>
  <c r="BJ61" i="4"/>
  <c r="BL61" i="4"/>
  <c r="AZ61" i="4"/>
  <c r="BB61" i="4"/>
  <c r="AP61" i="4"/>
  <c r="AR61" i="4"/>
  <c r="AF61" i="4"/>
  <c r="AH61" i="4"/>
  <c r="U61" i="4"/>
  <c r="W61" i="4"/>
  <c r="J61" i="4"/>
  <c r="L61" i="4"/>
  <c r="BZ61" i="4"/>
  <c r="BY61" i="4"/>
  <c r="BX61" i="4"/>
  <c r="BO61" i="4"/>
  <c r="BN61" i="4"/>
  <c r="BE61" i="4"/>
  <c r="BD61" i="4"/>
  <c r="AU61" i="4"/>
  <c r="AT61" i="4"/>
  <c r="AK61" i="4"/>
  <c r="AJ61" i="4"/>
  <c r="Z61" i="4"/>
  <c r="O61" i="4"/>
  <c r="BT60" i="4"/>
  <c r="BV60" i="4"/>
  <c r="BJ60" i="4"/>
  <c r="BL60" i="4"/>
  <c r="AZ60" i="4"/>
  <c r="BB60" i="4"/>
  <c r="AP60" i="4"/>
  <c r="AR60" i="4"/>
  <c r="AF60" i="4"/>
  <c r="AH60" i="4"/>
  <c r="U60" i="4"/>
  <c r="W60" i="4"/>
  <c r="J60" i="4"/>
  <c r="L60" i="4"/>
  <c r="BZ60" i="4"/>
  <c r="BY60" i="4"/>
  <c r="BX60" i="4"/>
  <c r="BO60" i="4"/>
  <c r="BN60" i="4"/>
  <c r="BE60" i="4"/>
  <c r="BD60" i="4"/>
  <c r="AU60" i="4"/>
  <c r="AT60" i="4"/>
  <c r="AK60" i="4"/>
  <c r="AJ60" i="4"/>
  <c r="Z60" i="4"/>
  <c r="O60" i="4"/>
  <c r="BT59" i="4"/>
  <c r="BV59" i="4"/>
  <c r="BJ59" i="4"/>
  <c r="BL59" i="4"/>
  <c r="AZ59" i="4"/>
  <c r="BB59" i="4"/>
  <c r="AP59" i="4"/>
  <c r="AR59" i="4"/>
  <c r="AF59" i="4"/>
  <c r="AH59" i="4"/>
  <c r="U59" i="4"/>
  <c r="W59" i="4"/>
  <c r="J59" i="4"/>
  <c r="L59" i="4"/>
  <c r="BZ59" i="4"/>
  <c r="BY59" i="4"/>
  <c r="BX59" i="4"/>
  <c r="BO59" i="4"/>
  <c r="BN59" i="4"/>
  <c r="BE59" i="4"/>
  <c r="BD59" i="4"/>
  <c r="AU59" i="4"/>
  <c r="AT59" i="4"/>
  <c r="AK59" i="4"/>
  <c r="AJ59" i="4"/>
  <c r="Z59" i="4"/>
  <c r="O59" i="4"/>
  <c r="BT58" i="4"/>
  <c r="BV58" i="4"/>
  <c r="BJ58" i="4"/>
  <c r="BL58" i="4"/>
  <c r="AZ58" i="4"/>
  <c r="BB58" i="4"/>
  <c r="AP58" i="4"/>
  <c r="AR58" i="4"/>
  <c r="AF58" i="4"/>
  <c r="AH58" i="4"/>
  <c r="U58" i="4"/>
  <c r="W58" i="4"/>
  <c r="J58" i="4"/>
  <c r="L58" i="4"/>
  <c r="BZ58" i="4"/>
  <c r="BY58" i="4"/>
  <c r="BX58" i="4"/>
  <c r="BO58" i="4"/>
  <c r="BN58" i="4"/>
  <c r="BE58" i="4"/>
  <c r="BD58" i="4"/>
  <c r="AU58" i="4"/>
  <c r="AT58" i="4"/>
  <c r="AK58" i="4"/>
  <c r="AJ58" i="4"/>
  <c r="Z58" i="4"/>
  <c r="O58" i="4"/>
  <c r="BT57" i="4"/>
  <c r="BV57" i="4"/>
  <c r="BJ57" i="4"/>
  <c r="BL57" i="4"/>
  <c r="AZ57" i="4"/>
  <c r="BB57" i="4"/>
  <c r="AP57" i="4"/>
  <c r="AR57" i="4"/>
  <c r="AF57" i="4"/>
  <c r="AH57" i="4"/>
  <c r="U57" i="4"/>
  <c r="W57" i="4"/>
  <c r="J57" i="4"/>
  <c r="L57" i="4"/>
  <c r="BZ57" i="4"/>
  <c r="BY57" i="4"/>
  <c r="BX57" i="4"/>
  <c r="BO57" i="4"/>
  <c r="BN57" i="4"/>
  <c r="BE57" i="4"/>
  <c r="BD57" i="4"/>
  <c r="AU57" i="4"/>
  <c r="AT57" i="4"/>
  <c r="AK57" i="4"/>
  <c r="AJ57" i="4"/>
  <c r="Z57" i="4"/>
  <c r="O57" i="4"/>
  <c r="BT56" i="4"/>
  <c r="BV56" i="4"/>
  <c r="BJ56" i="4"/>
  <c r="BL56" i="4"/>
  <c r="AZ56" i="4"/>
  <c r="BB56" i="4"/>
  <c r="AP56" i="4"/>
  <c r="AR56" i="4"/>
  <c r="AF56" i="4"/>
  <c r="AH56" i="4"/>
  <c r="U56" i="4"/>
  <c r="W56" i="4"/>
  <c r="J56" i="4"/>
  <c r="L56" i="4"/>
  <c r="BZ56" i="4"/>
  <c r="BY56" i="4"/>
  <c r="BX56" i="4"/>
  <c r="BO56" i="4"/>
  <c r="BN56" i="4"/>
  <c r="BE56" i="4"/>
  <c r="BD56" i="4"/>
  <c r="AU56" i="4"/>
  <c r="AT56" i="4"/>
  <c r="AK56" i="4"/>
  <c r="AJ56" i="4"/>
  <c r="Z56" i="4"/>
  <c r="O56" i="4"/>
  <c r="BT55" i="4"/>
  <c r="BV55" i="4"/>
  <c r="BJ55" i="4"/>
  <c r="BL55" i="4"/>
  <c r="AZ55" i="4"/>
  <c r="BB55" i="4"/>
  <c r="AP55" i="4"/>
  <c r="AR55" i="4"/>
  <c r="AF55" i="4"/>
  <c r="AH55" i="4"/>
  <c r="U55" i="4"/>
  <c r="W55" i="4"/>
  <c r="J55" i="4"/>
  <c r="L55" i="4"/>
  <c r="BZ55" i="4"/>
  <c r="BY55" i="4"/>
  <c r="BX55" i="4"/>
  <c r="BO55" i="4"/>
  <c r="BN55" i="4"/>
  <c r="BE55" i="4"/>
  <c r="BD55" i="4"/>
  <c r="AU55" i="4"/>
  <c r="AT55" i="4"/>
  <c r="AK55" i="4"/>
  <c r="AJ55" i="4"/>
  <c r="Z55" i="4"/>
  <c r="O55" i="4"/>
  <c r="BT54" i="4"/>
  <c r="BV54" i="4"/>
  <c r="BJ54" i="4"/>
  <c r="BL54" i="4"/>
  <c r="AZ54" i="4"/>
  <c r="BB54" i="4"/>
  <c r="AP54" i="4"/>
  <c r="AR54" i="4"/>
  <c r="AF54" i="4"/>
  <c r="AH54" i="4"/>
  <c r="U54" i="4"/>
  <c r="W54" i="4"/>
  <c r="J54" i="4"/>
  <c r="L54" i="4"/>
  <c r="BZ54" i="4"/>
  <c r="BY54" i="4"/>
  <c r="BX54" i="4"/>
  <c r="BO54" i="4"/>
  <c r="BN54" i="4"/>
  <c r="BE54" i="4"/>
  <c r="BD54" i="4"/>
  <c r="AU54" i="4"/>
  <c r="AT54" i="4"/>
  <c r="AK54" i="4"/>
  <c r="AJ54" i="4"/>
  <c r="Z54" i="4"/>
  <c r="O54" i="4"/>
  <c r="BT53" i="4"/>
  <c r="BV53" i="4"/>
  <c r="BJ53" i="4"/>
  <c r="BL53" i="4"/>
  <c r="AZ53" i="4"/>
  <c r="BB53" i="4"/>
  <c r="AP53" i="4"/>
  <c r="AR53" i="4"/>
  <c r="AF53" i="4"/>
  <c r="AH53" i="4"/>
  <c r="U53" i="4"/>
  <c r="W53" i="4"/>
  <c r="J53" i="4"/>
  <c r="L53" i="4"/>
  <c r="BZ53" i="4"/>
  <c r="BY53" i="4"/>
  <c r="BX53" i="4"/>
  <c r="BO53" i="4"/>
  <c r="BN53" i="4"/>
  <c r="BE53" i="4"/>
  <c r="BD53" i="4"/>
  <c r="AU53" i="4"/>
  <c r="AT53" i="4"/>
  <c r="AK53" i="4"/>
  <c r="AJ53" i="4"/>
  <c r="Z53" i="4"/>
  <c r="O53" i="4"/>
  <c r="BT52" i="4"/>
  <c r="BV52" i="4"/>
  <c r="BJ52" i="4"/>
  <c r="BL52" i="4"/>
  <c r="AZ52" i="4"/>
  <c r="BB52" i="4"/>
  <c r="AP52" i="4"/>
  <c r="AR52" i="4"/>
  <c r="AF52" i="4"/>
  <c r="AH52" i="4"/>
  <c r="U52" i="4"/>
  <c r="W52" i="4"/>
  <c r="J52" i="4"/>
  <c r="L52" i="4"/>
  <c r="BZ52" i="4"/>
  <c r="BY52" i="4"/>
  <c r="BX52" i="4"/>
  <c r="BO52" i="4"/>
  <c r="BN52" i="4"/>
  <c r="BE52" i="4"/>
  <c r="BD52" i="4"/>
  <c r="AU52" i="4"/>
  <c r="AT52" i="4"/>
  <c r="AK52" i="4"/>
  <c r="AJ52" i="4"/>
  <c r="Z52" i="4"/>
  <c r="O52" i="4"/>
  <c r="BT51" i="4"/>
  <c r="BV51" i="4"/>
  <c r="BJ51" i="4"/>
  <c r="BL51" i="4"/>
  <c r="AZ51" i="4"/>
  <c r="BB51" i="4"/>
  <c r="AP51" i="4"/>
  <c r="AR51" i="4"/>
  <c r="AF51" i="4"/>
  <c r="AH51" i="4"/>
  <c r="U51" i="4"/>
  <c r="W51" i="4"/>
  <c r="J51" i="4"/>
  <c r="L51" i="4"/>
  <c r="BZ51" i="4"/>
  <c r="BY51" i="4"/>
  <c r="BX51" i="4"/>
  <c r="BO51" i="4"/>
  <c r="BN51" i="4"/>
  <c r="BE51" i="4"/>
  <c r="BD51" i="4"/>
  <c r="AU51" i="4"/>
  <c r="AT51" i="4"/>
  <c r="AK51" i="4"/>
  <c r="AJ51" i="4"/>
  <c r="Z51" i="4"/>
  <c r="O51" i="4"/>
  <c r="BT50" i="4"/>
  <c r="BV50" i="4"/>
  <c r="BJ50" i="4"/>
  <c r="BL50" i="4"/>
  <c r="AZ50" i="4"/>
  <c r="BB50" i="4"/>
  <c r="AP50" i="4"/>
  <c r="AR50" i="4"/>
  <c r="AF50" i="4"/>
  <c r="AH50" i="4"/>
  <c r="U50" i="4"/>
  <c r="W50" i="4"/>
  <c r="J50" i="4"/>
  <c r="L50" i="4"/>
  <c r="BZ50" i="4"/>
  <c r="BY50" i="4"/>
  <c r="BX50" i="4"/>
  <c r="BO50" i="4"/>
  <c r="BN50" i="4"/>
  <c r="BE50" i="4"/>
  <c r="BD50" i="4"/>
  <c r="AU50" i="4"/>
  <c r="AT50" i="4"/>
  <c r="AK50" i="4"/>
  <c r="AJ50" i="4"/>
  <c r="Z50" i="4"/>
  <c r="O50" i="4"/>
  <c r="BT49" i="4"/>
  <c r="BV49" i="4"/>
  <c r="BJ49" i="4"/>
  <c r="BL49" i="4"/>
  <c r="AZ49" i="4"/>
  <c r="BB49" i="4"/>
  <c r="AP49" i="4"/>
  <c r="AR49" i="4"/>
  <c r="AF49" i="4"/>
  <c r="AH49" i="4"/>
  <c r="U49" i="4"/>
  <c r="W49" i="4"/>
  <c r="J49" i="4"/>
  <c r="L49" i="4"/>
  <c r="BZ49" i="4"/>
  <c r="BY49" i="4"/>
  <c r="BX49" i="4"/>
  <c r="BO49" i="4"/>
  <c r="BN49" i="4"/>
  <c r="BE49" i="4"/>
  <c r="BD49" i="4"/>
  <c r="AU49" i="4"/>
  <c r="AT49" i="4"/>
  <c r="AK49" i="4"/>
  <c r="AJ49" i="4"/>
  <c r="Z49" i="4"/>
  <c r="O49" i="4"/>
  <c r="BT48" i="4"/>
  <c r="BV48" i="4"/>
  <c r="BJ48" i="4"/>
  <c r="BL48" i="4"/>
  <c r="AZ48" i="4"/>
  <c r="BB48" i="4"/>
  <c r="AP48" i="4"/>
  <c r="AR48" i="4"/>
  <c r="AF48" i="4"/>
  <c r="AH48" i="4"/>
  <c r="U48" i="4"/>
  <c r="W48" i="4"/>
  <c r="J48" i="4"/>
  <c r="L48" i="4"/>
  <c r="BZ48" i="4"/>
  <c r="BY48" i="4"/>
  <c r="BX48" i="4"/>
  <c r="BO48" i="4"/>
  <c r="BN48" i="4"/>
  <c r="BE48" i="4"/>
  <c r="BD48" i="4"/>
  <c r="AU48" i="4"/>
  <c r="AT48" i="4"/>
  <c r="AK48" i="4"/>
  <c r="AJ48" i="4"/>
  <c r="Z48" i="4"/>
  <c r="O48" i="4"/>
  <c r="BT47" i="4"/>
  <c r="BV47" i="4"/>
  <c r="BJ47" i="4"/>
  <c r="BL47" i="4"/>
  <c r="AZ47" i="4"/>
  <c r="BB47" i="4"/>
  <c r="AP47" i="4"/>
  <c r="AR47" i="4"/>
  <c r="AF47" i="4"/>
  <c r="AH47" i="4"/>
  <c r="U47" i="4"/>
  <c r="W47" i="4"/>
  <c r="J47" i="4"/>
  <c r="L47" i="4"/>
  <c r="BZ47" i="4"/>
  <c r="BY47" i="4"/>
  <c r="BX47" i="4"/>
  <c r="BO47" i="4"/>
  <c r="BN47" i="4"/>
  <c r="BE47" i="4"/>
  <c r="BD47" i="4"/>
  <c r="AU47" i="4"/>
  <c r="AT47" i="4"/>
  <c r="AK47" i="4"/>
  <c r="AJ47" i="4"/>
  <c r="Z47" i="4"/>
  <c r="O47" i="4"/>
  <c r="BT46" i="4"/>
  <c r="BV46" i="4"/>
  <c r="BJ46" i="4"/>
  <c r="BL46" i="4"/>
  <c r="AZ46" i="4"/>
  <c r="BB46" i="4"/>
  <c r="AP46" i="4"/>
  <c r="AR46" i="4"/>
  <c r="AF46" i="4"/>
  <c r="AH46" i="4"/>
  <c r="U46" i="4"/>
  <c r="W46" i="4"/>
  <c r="J46" i="4"/>
  <c r="L46" i="4"/>
  <c r="BZ46" i="4"/>
  <c r="BY46" i="4"/>
  <c r="BX46" i="4"/>
  <c r="BO46" i="4"/>
  <c r="BN46" i="4"/>
  <c r="BE46" i="4"/>
  <c r="BD46" i="4"/>
  <c r="AU46" i="4"/>
  <c r="AT46" i="4"/>
  <c r="AK46" i="4"/>
  <c r="AJ46" i="4"/>
  <c r="Z46" i="4"/>
  <c r="O46" i="4"/>
  <c r="BT45" i="4"/>
  <c r="BV45" i="4"/>
  <c r="BJ45" i="4"/>
  <c r="BL45" i="4"/>
  <c r="AZ45" i="4"/>
  <c r="BB45" i="4"/>
  <c r="AP45" i="4"/>
  <c r="AR45" i="4"/>
  <c r="AF45" i="4"/>
  <c r="AH45" i="4"/>
  <c r="U45" i="4"/>
  <c r="W45" i="4"/>
  <c r="J45" i="4"/>
  <c r="L45" i="4"/>
  <c r="BZ45" i="4"/>
  <c r="BY45" i="4"/>
  <c r="BX45" i="4"/>
  <c r="BO45" i="4"/>
  <c r="BN45" i="4"/>
  <c r="BE45" i="4"/>
  <c r="BD45" i="4"/>
  <c r="AU45" i="4"/>
  <c r="AT45" i="4"/>
  <c r="AK45" i="4"/>
  <c r="AJ45" i="4"/>
  <c r="Z45" i="4"/>
  <c r="O45" i="4"/>
  <c r="BT44" i="4"/>
  <c r="BV44" i="4"/>
  <c r="BJ44" i="4"/>
  <c r="BL44" i="4"/>
  <c r="AZ44" i="4"/>
  <c r="BB44" i="4"/>
  <c r="AP44" i="4"/>
  <c r="AR44" i="4"/>
  <c r="AF44" i="4"/>
  <c r="AH44" i="4"/>
  <c r="U44" i="4"/>
  <c r="W44" i="4"/>
  <c r="J44" i="4"/>
  <c r="L44" i="4"/>
  <c r="BZ44" i="4"/>
  <c r="BY44" i="4"/>
  <c r="BX44" i="4"/>
  <c r="BO44" i="4"/>
  <c r="BN44" i="4"/>
  <c r="BE44" i="4"/>
  <c r="BD44" i="4"/>
  <c r="AU44" i="4"/>
  <c r="AT44" i="4"/>
  <c r="AK44" i="4"/>
  <c r="AJ44" i="4"/>
  <c r="Z44" i="4"/>
  <c r="O44" i="4"/>
  <c r="BT43" i="4"/>
  <c r="BV43" i="4"/>
  <c r="BJ43" i="4"/>
  <c r="BL43" i="4"/>
  <c r="AZ43" i="4"/>
  <c r="BB43" i="4"/>
  <c r="AP43" i="4"/>
  <c r="AR43" i="4"/>
  <c r="AF43" i="4"/>
  <c r="AH43" i="4"/>
  <c r="U43" i="4"/>
  <c r="W43" i="4"/>
  <c r="J43" i="4"/>
  <c r="L43" i="4"/>
  <c r="BZ43" i="4"/>
  <c r="BY43" i="4"/>
  <c r="BX43" i="4"/>
  <c r="BO43" i="4"/>
  <c r="BN43" i="4"/>
  <c r="BE43" i="4"/>
  <c r="BD43" i="4"/>
  <c r="AU43" i="4"/>
  <c r="AT43" i="4"/>
  <c r="AK43" i="4"/>
  <c r="AJ43" i="4"/>
  <c r="Z43" i="4"/>
  <c r="O43" i="4"/>
  <c r="BT42" i="4"/>
  <c r="BV42" i="4"/>
  <c r="BJ42" i="4"/>
  <c r="BL42" i="4"/>
  <c r="AZ42" i="4"/>
  <c r="BB42" i="4"/>
  <c r="AP42" i="4"/>
  <c r="AR42" i="4"/>
  <c r="AF42" i="4"/>
  <c r="AH42" i="4"/>
  <c r="U42" i="4"/>
  <c r="W42" i="4"/>
  <c r="J42" i="4"/>
  <c r="L42" i="4"/>
  <c r="BZ42" i="4"/>
  <c r="BY42" i="4"/>
  <c r="BX42" i="4"/>
  <c r="BO42" i="4"/>
  <c r="BN42" i="4"/>
  <c r="BE42" i="4"/>
  <c r="BD42" i="4"/>
  <c r="AU42" i="4"/>
  <c r="AT42" i="4"/>
  <c r="AK42" i="4"/>
  <c r="AJ42" i="4"/>
  <c r="Z42" i="4"/>
  <c r="O42" i="4"/>
  <c r="BT41" i="4"/>
  <c r="BV41" i="4"/>
  <c r="BJ41" i="4"/>
  <c r="BL41" i="4"/>
  <c r="AZ41" i="4"/>
  <c r="BB41" i="4"/>
  <c r="AP41" i="4"/>
  <c r="AR41" i="4"/>
  <c r="AF41" i="4"/>
  <c r="AH41" i="4"/>
  <c r="U41" i="4"/>
  <c r="W41" i="4"/>
  <c r="J41" i="4"/>
  <c r="L41" i="4"/>
  <c r="BZ41" i="4"/>
  <c r="BY41" i="4"/>
  <c r="BX41" i="4"/>
  <c r="BO41" i="4"/>
  <c r="BN41" i="4"/>
  <c r="BE41" i="4"/>
  <c r="BD41" i="4"/>
  <c r="AU41" i="4"/>
  <c r="AT41" i="4"/>
  <c r="AK41" i="4"/>
  <c r="AJ41" i="4"/>
  <c r="Z41" i="4"/>
  <c r="O41" i="4"/>
  <c r="BT40" i="4"/>
  <c r="BV40" i="4"/>
  <c r="BJ40" i="4"/>
  <c r="BL40" i="4"/>
  <c r="AZ40" i="4"/>
  <c r="BB40" i="4"/>
  <c r="AP40" i="4"/>
  <c r="AR40" i="4"/>
  <c r="AF40" i="4"/>
  <c r="AH40" i="4"/>
  <c r="U40" i="4"/>
  <c r="W40" i="4"/>
  <c r="J40" i="4"/>
  <c r="L40" i="4"/>
  <c r="BZ40" i="4"/>
  <c r="BY40" i="4"/>
  <c r="BX40" i="4"/>
  <c r="BO40" i="4"/>
  <c r="BN40" i="4"/>
  <c r="BE40" i="4"/>
  <c r="BD40" i="4"/>
  <c r="AU40" i="4"/>
  <c r="AT40" i="4"/>
  <c r="AK40" i="4"/>
  <c r="AJ40" i="4"/>
  <c r="Z40" i="4"/>
  <c r="O40" i="4"/>
  <c r="BT39" i="4"/>
  <c r="BV39" i="4"/>
  <c r="BJ39" i="4"/>
  <c r="BL39" i="4"/>
  <c r="AZ39" i="4"/>
  <c r="BB39" i="4"/>
  <c r="AP39" i="4"/>
  <c r="AR39" i="4"/>
  <c r="AF39" i="4"/>
  <c r="AH39" i="4"/>
  <c r="U39" i="4"/>
  <c r="W39" i="4"/>
  <c r="J39" i="4"/>
  <c r="L39" i="4"/>
  <c r="BZ39" i="4"/>
  <c r="BY39" i="4"/>
  <c r="BX39" i="4"/>
  <c r="BO39" i="4"/>
  <c r="BN39" i="4"/>
  <c r="BE39" i="4"/>
  <c r="BD39" i="4"/>
  <c r="AU39" i="4"/>
  <c r="AT39" i="4"/>
  <c r="AK39" i="4"/>
  <c r="AJ39" i="4"/>
  <c r="Z39" i="4"/>
  <c r="O39" i="4"/>
  <c r="BT38" i="4"/>
  <c r="BV38" i="4"/>
  <c r="BJ38" i="4"/>
  <c r="BL38" i="4"/>
  <c r="AZ38" i="4"/>
  <c r="BB38" i="4"/>
  <c r="AP38" i="4"/>
  <c r="AR38" i="4"/>
  <c r="AF38" i="4"/>
  <c r="AH38" i="4"/>
  <c r="U38" i="4"/>
  <c r="W38" i="4"/>
  <c r="J38" i="4"/>
  <c r="L38" i="4"/>
  <c r="BZ38" i="4"/>
  <c r="BY38" i="4"/>
  <c r="BX38" i="4"/>
  <c r="BO38" i="4"/>
  <c r="BN38" i="4"/>
  <c r="BE38" i="4"/>
  <c r="BD38" i="4"/>
  <c r="AU38" i="4"/>
  <c r="AT38" i="4"/>
  <c r="AK38" i="4"/>
  <c r="AJ38" i="4"/>
  <c r="Z38" i="4"/>
  <c r="O38" i="4"/>
  <c r="BT37" i="4"/>
  <c r="BV37" i="4"/>
  <c r="BJ37" i="4"/>
  <c r="BL37" i="4"/>
  <c r="AZ37" i="4"/>
  <c r="BB37" i="4"/>
  <c r="AP37" i="4"/>
  <c r="AR37" i="4"/>
  <c r="AF37" i="4"/>
  <c r="AH37" i="4"/>
  <c r="U37" i="4"/>
  <c r="W37" i="4"/>
  <c r="J37" i="4"/>
  <c r="L37" i="4"/>
  <c r="BZ37" i="4"/>
  <c r="BY37" i="4"/>
  <c r="BX37" i="4"/>
  <c r="BO37" i="4"/>
  <c r="BN37" i="4"/>
  <c r="BE37" i="4"/>
  <c r="BD37" i="4"/>
  <c r="AU37" i="4"/>
  <c r="AT37" i="4"/>
  <c r="AK37" i="4"/>
  <c r="AJ37" i="4"/>
  <c r="Z37" i="4"/>
  <c r="O37" i="4"/>
  <c r="BT36" i="4"/>
  <c r="BV36" i="4"/>
  <c r="BJ36" i="4"/>
  <c r="BL36" i="4"/>
  <c r="AZ36" i="4"/>
  <c r="BB36" i="4"/>
  <c r="AP36" i="4"/>
  <c r="AR36" i="4"/>
  <c r="AF36" i="4"/>
  <c r="AH36" i="4"/>
  <c r="U36" i="4"/>
  <c r="W36" i="4"/>
  <c r="J36" i="4"/>
  <c r="L36" i="4"/>
  <c r="BZ36" i="4"/>
  <c r="BY36" i="4"/>
  <c r="BX36" i="4"/>
  <c r="BO36" i="4"/>
  <c r="BN36" i="4"/>
  <c r="BE36" i="4"/>
  <c r="BD36" i="4"/>
  <c r="AU36" i="4"/>
  <c r="AT36" i="4"/>
  <c r="AK36" i="4"/>
  <c r="AJ36" i="4"/>
  <c r="Z36" i="4"/>
  <c r="O36" i="4"/>
  <c r="BT35" i="4"/>
  <c r="BV35" i="4"/>
  <c r="BJ35" i="4"/>
  <c r="BL35" i="4"/>
  <c r="AZ35" i="4"/>
  <c r="BB35" i="4"/>
  <c r="AP35" i="4"/>
  <c r="AR35" i="4"/>
  <c r="AF35" i="4"/>
  <c r="AH35" i="4"/>
  <c r="U35" i="4"/>
  <c r="W35" i="4"/>
  <c r="J35" i="4"/>
  <c r="L35" i="4"/>
  <c r="BZ35" i="4"/>
  <c r="BY35" i="4"/>
  <c r="BX35" i="4"/>
  <c r="BO35" i="4"/>
  <c r="BN35" i="4"/>
  <c r="BE35" i="4"/>
  <c r="BD35" i="4"/>
  <c r="AU35" i="4"/>
  <c r="AT35" i="4"/>
  <c r="AK35" i="4"/>
  <c r="AJ35" i="4"/>
  <c r="Z35" i="4"/>
  <c r="O35" i="4"/>
  <c r="BT34" i="4"/>
  <c r="BV34" i="4"/>
  <c r="BJ34" i="4"/>
  <c r="BL34" i="4"/>
  <c r="AZ34" i="4"/>
  <c r="BB34" i="4"/>
  <c r="AP34" i="4"/>
  <c r="AR34" i="4"/>
  <c r="AF34" i="4"/>
  <c r="AH34" i="4"/>
  <c r="U34" i="4"/>
  <c r="W34" i="4"/>
  <c r="J34" i="4"/>
  <c r="L34" i="4"/>
  <c r="BZ34" i="4"/>
  <c r="BY34" i="4"/>
  <c r="BX34" i="4"/>
  <c r="BO34" i="4"/>
  <c r="BN34" i="4"/>
  <c r="BE34" i="4"/>
  <c r="BD34" i="4"/>
  <c r="AU34" i="4"/>
  <c r="AT34" i="4"/>
  <c r="AK34" i="4"/>
  <c r="AJ34" i="4"/>
  <c r="Z34" i="4"/>
  <c r="O34" i="4"/>
  <c r="BT33" i="4"/>
  <c r="BV33" i="4"/>
  <c r="BJ33" i="4"/>
  <c r="BL33" i="4"/>
  <c r="AZ33" i="4"/>
  <c r="BB33" i="4"/>
  <c r="AP33" i="4"/>
  <c r="AR33" i="4"/>
  <c r="AF33" i="4"/>
  <c r="AH33" i="4"/>
  <c r="U33" i="4"/>
  <c r="W33" i="4"/>
  <c r="J33" i="4"/>
  <c r="L33" i="4"/>
  <c r="BZ33" i="4"/>
  <c r="BY33" i="4"/>
  <c r="BX33" i="4"/>
  <c r="BO33" i="4"/>
  <c r="BN33" i="4"/>
  <c r="BE33" i="4"/>
  <c r="BD33" i="4"/>
  <c r="AU33" i="4"/>
  <c r="AT33" i="4"/>
  <c r="AK33" i="4"/>
  <c r="AJ33" i="4"/>
  <c r="Z33" i="4"/>
  <c r="O33" i="4"/>
  <c r="BT32" i="4"/>
  <c r="BV32" i="4"/>
  <c r="BJ32" i="4"/>
  <c r="BL32" i="4"/>
  <c r="AZ32" i="4"/>
  <c r="BB32" i="4"/>
  <c r="AP32" i="4"/>
  <c r="AR32" i="4"/>
  <c r="AF32" i="4"/>
  <c r="AH32" i="4"/>
  <c r="U32" i="4"/>
  <c r="W32" i="4"/>
  <c r="J32" i="4"/>
  <c r="L32" i="4"/>
  <c r="BZ32" i="4"/>
  <c r="BY32" i="4"/>
  <c r="BX32" i="4"/>
  <c r="BO32" i="4"/>
  <c r="BN32" i="4"/>
  <c r="BE32" i="4"/>
  <c r="BD32" i="4"/>
  <c r="AU32" i="4"/>
  <c r="AT32" i="4"/>
  <c r="AK32" i="4"/>
  <c r="AJ32" i="4"/>
  <c r="Z32" i="4"/>
  <c r="O32" i="4"/>
  <c r="BT31" i="4"/>
  <c r="BV31" i="4"/>
  <c r="BJ31" i="4"/>
  <c r="BL31" i="4"/>
  <c r="AZ31" i="4"/>
  <c r="BB31" i="4"/>
  <c r="AP31" i="4"/>
  <c r="AR31" i="4"/>
  <c r="AF31" i="4"/>
  <c r="AH31" i="4"/>
  <c r="U31" i="4"/>
  <c r="W31" i="4"/>
  <c r="J31" i="4"/>
  <c r="L31" i="4"/>
  <c r="BZ31" i="4"/>
  <c r="BY31" i="4"/>
  <c r="BX31" i="4"/>
  <c r="BO31" i="4"/>
  <c r="BN31" i="4"/>
  <c r="BE31" i="4"/>
  <c r="BD31" i="4"/>
  <c r="AU31" i="4"/>
  <c r="AT31" i="4"/>
  <c r="AK31" i="4"/>
  <c r="AJ31" i="4"/>
  <c r="Z31" i="4"/>
  <c r="O31" i="4"/>
  <c r="BT30" i="4"/>
  <c r="BV30" i="4"/>
  <c r="BJ30" i="4"/>
  <c r="BL30" i="4"/>
  <c r="AZ30" i="4"/>
  <c r="BB30" i="4"/>
  <c r="AP30" i="4"/>
  <c r="AR30" i="4"/>
  <c r="AF30" i="4"/>
  <c r="AH30" i="4"/>
  <c r="U30" i="4"/>
  <c r="W30" i="4"/>
  <c r="J30" i="4"/>
  <c r="L30" i="4"/>
  <c r="BZ30" i="4"/>
  <c r="BY30" i="4"/>
  <c r="BX30" i="4"/>
  <c r="BO30" i="4"/>
  <c r="BN30" i="4"/>
  <c r="BE30" i="4"/>
  <c r="BD30" i="4"/>
  <c r="AU30" i="4"/>
  <c r="AT30" i="4"/>
  <c r="AK30" i="4"/>
  <c r="AJ30" i="4"/>
  <c r="Z30" i="4"/>
  <c r="O30" i="4"/>
  <c r="BT29" i="4"/>
  <c r="BV29" i="4"/>
  <c r="BJ29" i="4"/>
  <c r="BL29" i="4"/>
  <c r="AZ29" i="4"/>
  <c r="BB29" i="4"/>
  <c r="AP29" i="4"/>
  <c r="AR29" i="4"/>
  <c r="AF29" i="4"/>
  <c r="AH29" i="4"/>
  <c r="U29" i="4"/>
  <c r="W29" i="4"/>
  <c r="J29" i="4"/>
  <c r="L29" i="4"/>
  <c r="BZ29" i="4"/>
  <c r="BY29" i="4"/>
  <c r="BX29" i="4"/>
  <c r="BO29" i="4"/>
  <c r="BN29" i="4"/>
  <c r="BE29" i="4"/>
  <c r="BD29" i="4"/>
  <c r="AU29" i="4"/>
  <c r="AT29" i="4"/>
  <c r="AK29" i="4"/>
  <c r="AJ29" i="4"/>
  <c r="Z29" i="4"/>
  <c r="O29" i="4"/>
  <c r="BT28" i="4"/>
  <c r="BV28" i="4"/>
  <c r="BJ28" i="4"/>
  <c r="BL28" i="4"/>
  <c r="AZ28" i="4"/>
  <c r="BB28" i="4"/>
  <c r="AP28" i="4"/>
  <c r="AR28" i="4"/>
  <c r="AF28" i="4"/>
  <c r="AH28" i="4"/>
  <c r="U28" i="4"/>
  <c r="W28" i="4"/>
  <c r="J28" i="4"/>
  <c r="L28" i="4"/>
  <c r="BZ28" i="4"/>
  <c r="BY28" i="4"/>
  <c r="BX28" i="4"/>
  <c r="BO28" i="4"/>
  <c r="BN28" i="4"/>
  <c r="BE28" i="4"/>
  <c r="BD28" i="4"/>
  <c r="AU28" i="4"/>
  <c r="AT28" i="4"/>
  <c r="AK28" i="4"/>
  <c r="AJ28" i="4"/>
  <c r="Z28" i="4"/>
  <c r="O28" i="4"/>
  <c r="BT27" i="4"/>
  <c r="BV27" i="4"/>
  <c r="BJ27" i="4"/>
  <c r="BL27" i="4"/>
  <c r="AZ27" i="4"/>
  <c r="BB27" i="4"/>
  <c r="AP27" i="4"/>
  <c r="AR27" i="4"/>
  <c r="AF27" i="4"/>
  <c r="AH27" i="4"/>
  <c r="U27" i="4"/>
  <c r="W27" i="4"/>
  <c r="J27" i="4"/>
  <c r="L27" i="4"/>
  <c r="BZ27" i="4"/>
  <c r="BY27" i="4"/>
  <c r="BX27" i="4"/>
  <c r="BO27" i="4"/>
  <c r="BN27" i="4"/>
  <c r="BE27" i="4"/>
  <c r="BD27" i="4"/>
  <c r="AU27" i="4"/>
  <c r="AT27" i="4"/>
  <c r="AK27" i="4"/>
  <c r="AJ27" i="4"/>
  <c r="Z27" i="4"/>
  <c r="O27" i="4"/>
  <c r="BT26" i="4"/>
  <c r="BV26" i="4"/>
  <c r="BJ26" i="4"/>
  <c r="BL26" i="4"/>
  <c r="AZ26" i="4"/>
  <c r="BB26" i="4"/>
  <c r="AP26" i="4"/>
  <c r="AR26" i="4"/>
  <c r="AF26" i="4"/>
  <c r="AH26" i="4"/>
  <c r="U26" i="4"/>
  <c r="W26" i="4"/>
  <c r="J26" i="4"/>
  <c r="L26" i="4"/>
  <c r="BZ26" i="4"/>
  <c r="BY26" i="4"/>
  <c r="BX26" i="4"/>
  <c r="BO26" i="4"/>
  <c r="BN26" i="4"/>
  <c r="BE26" i="4"/>
  <c r="BD26" i="4"/>
  <c r="AU26" i="4"/>
  <c r="AT26" i="4"/>
  <c r="AK26" i="4"/>
  <c r="AJ26" i="4"/>
  <c r="Z26" i="4"/>
  <c r="O26" i="4"/>
  <c r="BT25" i="4"/>
  <c r="BV25" i="4"/>
  <c r="BJ25" i="4"/>
  <c r="BL25" i="4"/>
  <c r="AZ25" i="4"/>
  <c r="BB25" i="4"/>
  <c r="AP25" i="4"/>
  <c r="AR25" i="4"/>
  <c r="AF25" i="4"/>
  <c r="AH25" i="4"/>
  <c r="U25" i="4"/>
  <c r="W25" i="4"/>
  <c r="J25" i="4"/>
  <c r="L25" i="4"/>
  <c r="BZ25" i="4"/>
  <c r="BY25" i="4"/>
  <c r="BX25" i="4"/>
  <c r="BO25" i="4"/>
  <c r="BN25" i="4"/>
  <c r="BE25" i="4"/>
  <c r="BD25" i="4"/>
  <c r="AU25" i="4"/>
  <c r="AT25" i="4"/>
  <c r="AK25" i="4"/>
  <c r="AJ25" i="4"/>
  <c r="Z25" i="4"/>
  <c r="O25" i="4"/>
  <c r="BT24" i="4"/>
  <c r="BV24" i="4"/>
  <c r="BJ24" i="4"/>
  <c r="BL24" i="4"/>
  <c r="AZ24" i="4"/>
  <c r="BB24" i="4"/>
  <c r="AP24" i="4"/>
  <c r="AR24" i="4"/>
  <c r="AF24" i="4"/>
  <c r="AH24" i="4"/>
  <c r="U24" i="4"/>
  <c r="W24" i="4"/>
  <c r="J24" i="4"/>
  <c r="L24" i="4"/>
  <c r="BZ24" i="4"/>
  <c r="BY24" i="4"/>
  <c r="BX24" i="4"/>
  <c r="BO24" i="4"/>
  <c r="BN24" i="4"/>
  <c r="BE24" i="4"/>
  <c r="BD24" i="4"/>
  <c r="AU24" i="4"/>
  <c r="AT24" i="4"/>
  <c r="AK24" i="4"/>
  <c r="AJ24" i="4"/>
  <c r="Z24" i="4"/>
  <c r="O24" i="4"/>
  <c r="BT23" i="4"/>
  <c r="BV23" i="4"/>
  <c r="BJ23" i="4"/>
  <c r="BL23" i="4"/>
  <c r="AZ23" i="4"/>
  <c r="BB23" i="4"/>
  <c r="AP23" i="4"/>
  <c r="AR23" i="4"/>
  <c r="AF23" i="4"/>
  <c r="AH23" i="4"/>
  <c r="U23" i="4"/>
  <c r="W23" i="4"/>
  <c r="J23" i="4"/>
  <c r="L23" i="4"/>
  <c r="BZ23" i="4"/>
  <c r="BY23" i="4"/>
  <c r="BX23" i="4"/>
  <c r="BO23" i="4"/>
  <c r="BN23" i="4"/>
  <c r="BE23" i="4"/>
  <c r="BD23" i="4"/>
  <c r="AU23" i="4"/>
  <c r="AT23" i="4"/>
  <c r="AK23" i="4"/>
  <c r="AJ23" i="4"/>
  <c r="Z23" i="4"/>
  <c r="O23" i="4"/>
  <c r="BT22" i="4"/>
  <c r="BV22" i="4"/>
  <c r="BJ22" i="4"/>
  <c r="BL22" i="4"/>
  <c r="AZ22" i="4"/>
  <c r="BB22" i="4"/>
  <c r="AP22" i="4"/>
  <c r="AR22" i="4"/>
  <c r="AF22" i="4"/>
  <c r="AH22" i="4"/>
  <c r="U22" i="4"/>
  <c r="W22" i="4"/>
  <c r="J22" i="4"/>
  <c r="L22" i="4"/>
  <c r="BZ22" i="4"/>
  <c r="BY22" i="4"/>
  <c r="BX22" i="4"/>
  <c r="BO22" i="4"/>
  <c r="BN22" i="4"/>
  <c r="BE22" i="4"/>
  <c r="BD22" i="4"/>
  <c r="AU22" i="4"/>
  <c r="AT22" i="4"/>
  <c r="AK22" i="4"/>
  <c r="AJ22" i="4"/>
  <c r="Z22" i="4"/>
  <c r="O22" i="4"/>
  <c r="BT21" i="4"/>
  <c r="BV21" i="4"/>
  <c r="BJ21" i="4"/>
  <c r="BL21" i="4"/>
  <c r="AZ21" i="4"/>
  <c r="BB21" i="4"/>
  <c r="AP21" i="4"/>
  <c r="AR21" i="4"/>
  <c r="AF21" i="4"/>
  <c r="AH21" i="4"/>
  <c r="U21" i="4"/>
  <c r="W21" i="4"/>
  <c r="J21" i="4"/>
  <c r="L21" i="4"/>
  <c r="BZ21" i="4"/>
  <c r="BY21" i="4"/>
  <c r="BX21" i="4"/>
  <c r="BO21" i="4"/>
  <c r="BN21" i="4"/>
  <c r="BE21" i="4"/>
  <c r="BD21" i="4"/>
  <c r="AU21" i="4"/>
  <c r="AT21" i="4"/>
  <c r="AK21" i="4"/>
  <c r="AJ21" i="4"/>
  <c r="Z21" i="4"/>
  <c r="O21" i="4"/>
  <c r="BT20" i="4"/>
  <c r="BV20" i="4"/>
  <c r="BJ20" i="4"/>
  <c r="BL20" i="4"/>
  <c r="AZ20" i="4"/>
  <c r="BB20" i="4"/>
  <c r="AP20" i="4"/>
  <c r="AR20" i="4"/>
  <c r="AF20" i="4"/>
  <c r="AH20" i="4"/>
  <c r="U20" i="4"/>
  <c r="W20" i="4"/>
  <c r="J20" i="4"/>
  <c r="L20" i="4"/>
  <c r="BZ20" i="4"/>
  <c r="BY20" i="4"/>
  <c r="BX20" i="4"/>
  <c r="BO20" i="4"/>
  <c r="BN20" i="4"/>
  <c r="BE20" i="4"/>
  <c r="BD20" i="4"/>
  <c r="AU20" i="4"/>
  <c r="AT20" i="4"/>
  <c r="AK20" i="4"/>
  <c r="AJ20" i="4"/>
  <c r="Z20" i="4"/>
  <c r="O20" i="4"/>
  <c r="BT19" i="4"/>
  <c r="BV19" i="4"/>
  <c r="BJ19" i="4"/>
  <c r="BL19" i="4"/>
  <c r="AZ19" i="4"/>
  <c r="BB19" i="4"/>
  <c r="AP19" i="4"/>
  <c r="AR19" i="4"/>
  <c r="AF19" i="4"/>
  <c r="AH19" i="4"/>
  <c r="U19" i="4"/>
  <c r="W19" i="4"/>
  <c r="J19" i="4"/>
  <c r="L19" i="4"/>
  <c r="BZ19" i="4"/>
  <c r="BY19" i="4"/>
  <c r="BX19" i="4"/>
  <c r="BO19" i="4"/>
  <c r="BN19" i="4"/>
  <c r="BE19" i="4"/>
  <c r="BD19" i="4"/>
  <c r="AU19" i="4"/>
  <c r="AT19" i="4"/>
  <c r="AK19" i="4"/>
  <c r="AJ19" i="4"/>
  <c r="Z19" i="4"/>
  <c r="O19" i="4"/>
  <c r="BT18" i="4"/>
  <c r="BV18" i="4"/>
  <c r="BJ18" i="4"/>
  <c r="BL18" i="4"/>
  <c r="AZ18" i="4"/>
  <c r="BB18" i="4"/>
  <c r="AP18" i="4"/>
  <c r="AR18" i="4"/>
  <c r="AF18" i="4"/>
  <c r="AH18" i="4"/>
  <c r="U18" i="4"/>
  <c r="W18" i="4"/>
  <c r="J18" i="4"/>
  <c r="L18" i="4"/>
  <c r="BZ18" i="4"/>
  <c r="BY18" i="4"/>
  <c r="BX18" i="4"/>
  <c r="BO18" i="4"/>
  <c r="BN18" i="4"/>
  <c r="BE18" i="4"/>
  <c r="BD18" i="4"/>
  <c r="AU18" i="4"/>
  <c r="AT18" i="4"/>
  <c r="AK18" i="4"/>
  <c r="AJ18" i="4"/>
  <c r="Z18" i="4"/>
  <c r="O18" i="4"/>
  <c r="BT17" i="4"/>
  <c r="BV17" i="4"/>
  <c r="BJ17" i="4"/>
  <c r="BL17" i="4"/>
  <c r="AZ17" i="4"/>
  <c r="BB17" i="4"/>
  <c r="AP17" i="4"/>
  <c r="AR17" i="4"/>
  <c r="AF17" i="4"/>
  <c r="AH17" i="4"/>
  <c r="U17" i="4"/>
  <c r="W17" i="4"/>
  <c r="J17" i="4"/>
  <c r="L17" i="4"/>
  <c r="BZ17" i="4"/>
  <c r="BY17" i="4"/>
  <c r="BX17" i="4"/>
  <c r="BO17" i="4"/>
  <c r="BN17" i="4"/>
  <c r="BE17" i="4"/>
  <c r="BD17" i="4"/>
  <c r="AU17" i="4"/>
  <c r="AT17" i="4"/>
  <c r="AK17" i="4"/>
  <c r="AJ17" i="4"/>
  <c r="Z17" i="4"/>
  <c r="O17" i="4"/>
  <c r="BT16" i="4"/>
  <c r="BV16" i="4"/>
  <c r="BJ16" i="4"/>
  <c r="BL16" i="4"/>
  <c r="AZ16" i="4"/>
  <c r="BB16" i="4"/>
  <c r="AP16" i="4"/>
  <c r="AR16" i="4"/>
  <c r="AF16" i="4"/>
  <c r="AH16" i="4"/>
  <c r="U16" i="4"/>
  <c r="W16" i="4"/>
  <c r="J16" i="4"/>
  <c r="L16" i="4"/>
  <c r="BZ16" i="4"/>
  <c r="BY16" i="4"/>
  <c r="BX16" i="4"/>
  <c r="BO16" i="4"/>
  <c r="BN16" i="4"/>
  <c r="BE16" i="4"/>
  <c r="BD16" i="4"/>
  <c r="AU16" i="4"/>
  <c r="AT16" i="4"/>
  <c r="AK16" i="4"/>
  <c r="AJ16" i="4"/>
  <c r="Z16" i="4"/>
  <c r="O16" i="4"/>
  <c r="BT15" i="4"/>
  <c r="BV15" i="4"/>
  <c r="BJ15" i="4"/>
  <c r="BL15" i="4"/>
  <c r="AZ15" i="4"/>
  <c r="BB15" i="4"/>
  <c r="AP15" i="4"/>
  <c r="AR15" i="4"/>
  <c r="AF15" i="4"/>
  <c r="AH15" i="4"/>
  <c r="U15" i="4"/>
  <c r="W15" i="4"/>
  <c r="J15" i="4"/>
  <c r="L15" i="4"/>
  <c r="BZ15" i="4"/>
  <c r="BY15" i="4"/>
  <c r="BX15" i="4"/>
  <c r="BO15" i="4"/>
  <c r="BN15" i="4"/>
  <c r="BE15" i="4"/>
  <c r="BD15" i="4"/>
  <c r="AU15" i="4"/>
  <c r="AT15" i="4"/>
  <c r="AK15" i="4"/>
  <c r="AJ15" i="4"/>
  <c r="Z15" i="4"/>
  <c r="O15" i="4"/>
  <c r="BT14" i="4"/>
  <c r="BV14" i="4"/>
  <c r="BJ14" i="4"/>
  <c r="BL14" i="4"/>
  <c r="AZ14" i="4"/>
  <c r="BB14" i="4"/>
  <c r="AP14" i="4"/>
  <c r="AR14" i="4"/>
  <c r="AF14" i="4"/>
  <c r="AH14" i="4"/>
  <c r="U14" i="4"/>
  <c r="W14" i="4"/>
  <c r="J14" i="4"/>
  <c r="L14" i="4"/>
  <c r="BZ14" i="4"/>
  <c r="BY14" i="4"/>
  <c r="BX14" i="4"/>
  <c r="BO14" i="4"/>
  <c r="BN14" i="4"/>
  <c r="BE14" i="4"/>
  <c r="BD14" i="4"/>
  <c r="AU14" i="4"/>
  <c r="AT14" i="4"/>
  <c r="AK14" i="4"/>
  <c r="AJ14" i="4"/>
  <c r="Z14" i="4"/>
  <c r="O14" i="4"/>
  <c r="BT13" i="4"/>
  <c r="BV13" i="4"/>
  <c r="BJ13" i="4"/>
  <c r="BL13" i="4"/>
  <c r="AZ13" i="4"/>
  <c r="BB13" i="4"/>
  <c r="AP13" i="4"/>
  <c r="AR13" i="4"/>
  <c r="AF13" i="4"/>
  <c r="AH13" i="4"/>
  <c r="U13" i="4"/>
  <c r="W13" i="4"/>
  <c r="J13" i="4"/>
  <c r="L13" i="4"/>
  <c r="BZ13" i="4"/>
  <c r="BY13" i="4"/>
  <c r="BX13" i="4"/>
  <c r="BO13" i="4"/>
  <c r="BN13" i="4"/>
  <c r="BE13" i="4"/>
  <c r="BD13" i="4"/>
  <c r="AU13" i="4"/>
  <c r="AT13" i="4"/>
  <c r="AK13" i="4"/>
  <c r="AJ13" i="4"/>
  <c r="Z13" i="4"/>
  <c r="O13" i="4"/>
  <c r="BT12" i="4"/>
  <c r="BV12" i="4"/>
  <c r="BJ12" i="4"/>
  <c r="BL12" i="4"/>
  <c r="AZ12" i="4"/>
  <c r="BB12" i="4"/>
  <c r="AP12" i="4"/>
  <c r="AR12" i="4"/>
  <c r="AF12" i="4"/>
  <c r="AH12" i="4"/>
  <c r="U12" i="4"/>
  <c r="W12" i="4"/>
  <c r="J12" i="4"/>
  <c r="L12" i="4"/>
  <c r="BZ12" i="4"/>
  <c r="BY12" i="4"/>
  <c r="BX12" i="4"/>
  <c r="BO12" i="4"/>
  <c r="BN12" i="4"/>
  <c r="BE12" i="4"/>
  <c r="BD12" i="4"/>
  <c r="AU12" i="4"/>
  <c r="AT12" i="4"/>
  <c r="AK12" i="4"/>
  <c r="AJ12" i="4"/>
  <c r="Z12" i="4"/>
  <c r="O12" i="4"/>
  <c r="BT11" i="4"/>
  <c r="BV11" i="4"/>
  <c r="BJ11" i="4"/>
  <c r="BL11" i="4"/>
  <c r="AZ11" i="4"/>
  <c r="BB11" i="4"/>
  <c r="AP11" i="4"/>
  <c r="AR11" i="4"/>
  <c r="AF11" i="4"/>
  <c r="AH11" i="4"/>
  <c r="U11" i="4"/>
  <c r="W11" i="4"/>
  <c r="J11" i="4"/>
  <c r="L11" i="4"/>
  <c r="BZ11" i="4"/>
  <c r="BY11" i="4"/>
  <c r="BX11" i="4"/>
  <c r="BO11" i="4"/>
  <c r="BN11" i="4"/>
  <c r="BE11" i="4"/>
  <c r="BD11" i="4"/>
  <c r="AU11" i="4"/>
  <c r="AT11" i="4"/>
  <c r="AK11" i="4"/>
  <c r="AJ11" i="4"/>
  <c r="Z11" i="4"/>
  <c r="O11" i="4"/>
  <c r="BT10" i="4"/>
  <c r="BV10" i="4"/>
  <c r="BJ10" i="4"/>
  <c r="BL10" i="4"/>
  <c r="AZ10" i="4"/>
  <c r="BB10" i="4"/>
  <c r="AP10" i="4"/>
  <c r="AR10" i="4"/>
  <c r="AF10" i="4"/>
  <c r="AH10" i="4"/>
  <c r="U10" i="4"/>
  <c r="W10" i="4"/>
  <c r="J10" i="4"/>
  <c r="L10" i="4"/>
  <c r="BZ10" i="4"/>
  <c r="BY10" i="4"/>
  <c r="BX10" i="4"/>
  <c r="BO10" i="4"/>
  <c r="BN10" i="4"/>
  <c r="BE10" i="4"/>
  <c r="BD10" i="4"/>
  <c r="AU10" i="4"/>
  <c r="AT10" i="4"/>
  <c r="AK10" i="4"/>
  <c r="AJ10" i="4"/>
  <c r="Z10" i="4"/>
  <c r="O10" i="4"/>
  <c r="BT9" i="4"/>
  <c r="BV9" i="4"/>
  <c r="BJ9" i="4"/>
  <c r="BL9" i="4"/>
  <c r="AZ9" i="4"/>
  <c r="BB9" i="4"/>
  <c r="AP9" i="4"/>
  <c r="AR9" i="4"/>
  <c r="AF9" i="4"/>
  <c r="AH9" i="4"/>
  <c r="U9" i="4"/>
  <c r="W9" i="4"/>
  <c r="J9" i="4"/>
  <c r="L9" i="4"/>
  <c r="BZ9" i="4"/>
  <c r="BY9" i="4"/>
  <c r="BX9" i="4"/>
  <c r="BO9" i="4"/>
  <c r="BN9" i="4"/>
  <c r="BE9" i="4"/>
  <c r="BD9" i="4"/>
  <c r="AU9" i="4"/>
  <c r="AT9" i="4"/>
  <c r="AK9" i="4"/>
  <c r="AJ9" i="4"/>
  <c r="Z9" i="4"/>
  <c r="O9" i="4"/>
  <c r="BT8" i="4"/>
  <c r="BV8" i="4"/>
  <c r="BJ8" i="4"/>
  <c r="BL8" i="4"/>
  <c r="AZ8" i="4"/>
  <c r="BB8" i="4"/>
  <c r="AP8" i="4"/>
  <c r="AR8" i="4"/>
  <c r="AF8" i="4"/>
  <c r="AH8" i="4"/>
  <c r="U8" i="4"/>
  <c r="W8" i="4"/>
  <c r="J8" i="4"/>
  <c r="L8" i="4"/>
  <c r="BZ8" i="4"/>
  <c r="BY8" i="4"/>
  <c r="BX8" i="4"/>
  <c r="BO8" i="4"/>
  <c r="BN8" i="4"/>
  <c r="BE8" i="4"/>
  <c r="BD8" i="4"/>
  <c r="AU8" i="4"/>
  <c r="AT8" i="4"/>
  <c r="AK8" i="4"/>
  <c r="AJ8" i="4"/>
  <c r="Z8" i="4"/>
  <c r="BT7" i="4"/>
  <c r="BV7" i="4"/>
  <c r="BJ7" i="4"/>
  <c r="BL7" i="4"/>
  <c r="AZ7" i="4"/>
  <c r="BB7" i="4"/>
  <c r="AP7" i="4"/>
  <c r="AR7" i="4"/>
  <c r="AF7" i="4"/>
  <c r="AH7" i="4"/>
  <c r="U7" i="4"/>
  <c r="W7" i="4"/>
  <c r="J7" i="4"/>
  <c r="L7" i="4"/>
  <c r="BZ7" i="4"/>
  <c r="BY7" i="4"/>
  <c r="BX7" i="4"/>
  <c r="BO7" i="4"/>
  <c r="BN7" i="4"/>
  <c r="BE7" i="4"/>
  <c r="BD7" i="4"/>
  <c r="AU7" i="4"/>
  <c r="AT7" i="4"/>
  <c r="AK7" i="4"/>
  <c r="AJ7" i="4"/>
  <c r="Z7" i="4"/>
  <c r="O7" i="4"/>
  <c r="BT6" i="4"/>
  <c r="BV6" i="4"/>
  <c r="BJ6" i="4"/>
  <c r="BL6" i="4"/>
  <c r="AZ6" i="4"/>
  <c r="BB6" i="4"/>
  <c r="AP6" i="4"/>
  <c r="AR6" i="4"/>
  <c r="AF6" i="4"/>
  <c r="AH6" i="4"/>
  <c r="U6" i="4"/>
  <c r="W6" i="4"/>
  <c r="J6" i="4"/>
  <c r="L6" i="4"/>
  <c r="BZ6" i="4"/>
  <c r="BY6" i="4"/>
  <c r="BX6" i="4"/>
  <c r="BO6" i="4"/>
  <c r="BN6" i="4"/>
  <c r="BE6" i="4"/>
  <c r="BD6" i="4"/>
  <c r="AU6" i="4"/>
  <c r="AT6" i="4"/>
  <c r="AK6" i="4"/>
  <c r="AJ6" i="4"/>
  <c r="Z6" i="4"/>
  <c r="O6" i="4"/>
  <c r="BT5" i="4"/>
  <c r="BV5" i="4"/>
  <c r="BJ5" i="4"/>
  <c r="BL5" i="4"/>
  <c r="AZ5" i="4"/>
  <c r="BB5" i="4"/>
  <c r="AP5" i="4"/>
  <c r="AR5" i="4"/>
  <c r="AF5" i="4"/>
  <c r="AH5" i="4"/>
  <c r="U5" i="4"/>
  <c r="W5" i="4"/>
  <c r="J5" i="4"/>
  <c r="L5" i="4"/>
  <c r="BZ5" i="4"/>
  <c r="BY5" i="4"/>
  <c r="BX5" i="4"/>
  <c r="BO5" i="4"/>
  <c r="BN5" i="4"/>
  <c r="BE5" i="4"/>
  <c r="BD5" i="4"/>
  <c r="AU5" i="4"/>
  <c r="AT5" i="4"/>
  <c r="AK5" i="4"/>
  <c r="AJ5" i="4"/>
  <c r="Z5" i="4"/>
  <c r="O5" i="4"/>
  <c r="BT4" i="4"/>
  <c r="BV4" i="4"/>
  <c r="BJ4" i="4"/>
  <c r="BL4" i="4"/>
  <c r="AZ4" i="4"/>
  <c r="BB4" i="4"/>
  <c r="AP4" i="4"/>
  <c r="AR4" i="4"/>
  <c r="AF4" i="4"/>
  <c r="AH4" i="4"/>
  <c r="U4" i="4"/>
  <c r="W4" i="4"/>
  <c r="J4" i="4"/>
  <c r="L4" i="4"/>
  <c r="BZ4" i="4"/>
  <c r="BY4" i="4"/>
  <c r="BX4" i="4"/>
  <c r="BO4" i="4"/>
  <c r="BN4" i="4"/>
  <c r="BE4" i="4"/>
  <c r="BD4" i="4"/>
  <c r="AU4" i="4"/>
  <c r="AT4" i="4"/>
  <c r="AK4" i="4"/>
  <c r="AJ4" i="4"/>
  <c r="Z4" i="4"/>
  <c r="O4" i="4"/>
  <c r="BT3" i="4"/>
  <c r="BV3" i="4"/>
  <c r="BJ3" i="4"/>
  <c r="BL3" i="4"/>
  <c r="AZ3" i="4"/>
  <c r="BB3" i="4"/>
  <c r="AP3" i="4"/>
  <c r="AR3" i="4"/>
  <c r="AF3" i="4"/>
  <c r="AH3" i="4"/>
  <c r="U3" i="4"/>
  <c r="W3" i="4"/>
  <c r="J3" i="4"/>
  <c r="L3" i="4"/>
  <c r="BZ3" i="4"/>
  <c r="BY3" i="4"/>
  <c r="BX3" i="4"/>
  <c r="BO3" i="4"/>
  <c r="BN3" i="4"/>
  <c r="BE3" i="4"/>
  <c r="BD3" i="4"/>
  <c r="AU3" i="4"/>
  <c r="AT3" i="4"/>
  <c r="AK3" i="4"/>
  <c r="AJ3" i="4"/>
  <c r="Z3" i="4"/>
  <c r="O3" i="4"/>
  <c r="BT2" i="4"/>
  <c r="BV2" i="4"/>
  <c r="BJ2" i="4"/>
  <c r="BL2" i="4"/>
  <c r="AZ2" i="4"/>
  <c r="BB2" i="4"/>
  <c r="AP2" i="4"/>
  <c r="AR2" i="4"/>
  <c r="AF2" i="4"/>
  <c r="AH2" i="4"/>
  <c r="U2" i="4"/>
  <c r="W2" i="4"/>
  <c r="J2" i="4"/>
  <c r="L2" i="4"/>
  <c r="BZ2" i="4"/>
  <c r="BY2" i="4"/>
  <c r="BX2" i="4"/>
  <c r="BO2" i="4"/>
  <c r="BN2" i="4"/>
  <c r="BE2" i="4"/>
  <c r="BD2" i="4"/>
  <c r="AU2" i="4"/>
  <c r="AT2" i="4"/>
  <c r="AK2" i="4"/>
  <c r="AJ2" i="4"/>
  <c r="Z2" i="4"/>
  <c r="O2" i="4"/>
  <c r="BT81" i="3"/>
  <c r="BV81" i="3"/>
  <c r="BY81" i="3"/>
  <c r="BX81" i="3"/>
  <c r="BJ81" i="3"/>
  <c r="BL81" i="3"/>
  <c r="BO81" i="3"/>
  <c r="BN81" i="3"/>
  <c r="AZ81" i="3"/>
  <c r="BB81" i="3"/>
  <c r="BE81" i="3"/>
  <c r="BD81" i="3"/>
  <c r="AP81" i="3"/>
  <c r="AR81" i="3"/>
  <c r="AU81" i="3"/>
  <c r="AT81" i="3"/>
  <c r="AF81" i="3"/>
  <c r="AH81" i="3"/>
  <c r="AK81" i="3"/>
  <c r="AJ81" i="3"/>
  <c r="U81" i="3"/>
  <c r="W81" i="3"/>
  <c r="Z81" i="3"/>
  <c r="J81" i="3"/>
  <c r="L81" i="3"/>
  <c r="O81" i="3"/>
  <c r="BT80" i="3"/>
  <c r="BV80" i="3"/>
  <c r="BY80" i="3"/>
  <c r="BX80" i="3"/>
  <c r="BJ80" i="3"/>
  <c r="BL80" i="3"/>
  <c r="BO80" i="3"/>
  <c r="BN80" i="3"/>
  <c r="AZ80" i="3"/>
  <c r="BB80" i="3"/>
  <c r="BE80" i="3"/>
  <c r="BD80" i="3"/>
  <c r="AP80" i="3"/>
  <c r="AR80" i="3"/>
  <c r="AU80" i="3"/>
  <c r="AT80" i="3"/>
  <c r="AF80" i="3"/>
  <c r="AH80" i="3"/>
  <c r="AK80" i="3"/>
  <c r="AJ80" i="3"/>
  <c r="U80" i="3"/>
  <c r="W80" i="3"/>
  <c r="Z80" i="3"/>
  <c r="J80" i="3"/>
  <c r="L80" i="3"/>
  <c r="O80" i="3"/>
  <c r="BT79" i="3"/>
  <c r="BV79" i="3"/>
  <c r="BY79" i="3"/>
  <c r="BX79" i="3"/>
  <c r="BJ79" i="3"/>
  <c r="BL79" i="3"/>
  <c r="BO79" i="3"/>
  <c r="AZ79" i="3"/>
  <c r="BB79" i="3"/>
  <c r="BE79" i="3"/>
  <c r="BD79" i="3"/>
  <c r="AP79" i="3"/>
  <c r="AR79" i="3"/>
  <c r="AU79" i="3"/>
  <c r="AT79" i="3"/>
  <c r="AF79" i="3"/>
  <c r="AH79" i="3"/>
  <c r="AK79" i="3"/>
  <c r="AJ79" i="3"/>
  <c r="U79" i="3"/>
  <c r="W79" i="3"/>
  <c r="Z79" i="3"/>
  <c r="J79" i="3"/>
  <c r="L79" i="3"/>
  <c r="O79" i="3"/>
  <c r="BT78" i="3"/>
  <c r="BV78" i="3"/>
  <c r="BY78" i="3"/>
  <c r="BX78" i="3"/>
  <c r="BJ78" i="3"/>
  <c r="BL78" i="3"/>
  <c r="BO78" i="3"/>
  <c r="BN78" i="3"/>
  <c r="AZ78" i="3"/>
  <c r="BB78" i="3"/>
  <c r="BE78" i="3"/>
  <c r="BD78" i="3"/>
  <c r="AP78" i="3"/>
  <c r="AR78" i="3"/>
  <c r="AU78" i="3"/>
  <c r="AT78" i="3"/>
  <c r="AF78" i="3"/>
  <c r="AH78" i="3"/>
  <c r="AK78" i="3"/>
  <c r="AJ78" i="3"/>
  <c r="U78" i="3"/>
  <c r="W78" i="3"/>
  <c r="Z78" i="3"/>
  <c r="J78" i="3"/>
  <c r="L78" i="3"/>
  <c r="O78" i="3"/>
  <c r="BT77" i="3"/>
  <c r="BV77" i="3"/>
  <c r="BY77" i="3"/>
  <c r="BX77" i="3"/>
  <c r="BJ77" i="3"/>
  <c r="BL77" i="3"/>
  <c r="BO77" i="3"/>
  <c r="BN77" i="3"/>
  <c r="AZ77" i="3"/>
  <c r="BB77" i="3"/>
  <c r="BE77" i="3"/>
  <c r="BD77" i="3"/>
  <c r="AP77" i="3"/>
  <c r="AR77" i="3"/>
  <c r="AU77" i="3"/>
  <c r="AT77" i="3"/>
  <c r="AF77" i="3"/>
  <c r="AH77" i="3"/>
  <c r="AK77" i="3"/>
  <c r="AJ77" i="3"/>
  <c r="U77" i="3"/>
  <c r="W77" i="3"/>
  <c r="Z77" i="3"/>
  <c r="J77" i="3"/>
  <c r="L77" i="3"/>
  <c r="O77" i="3"/>
  <c r="BT76" i="3"/>
  <c r="BV76" i="3"/>
  <c r="BY76" i="3"/>
  <c r="BX76" i="3"/>
  <c r="BJ76" i="3"/>
  <c r="BL76" i="3"/>
  <c r="BO76" i="3"/>
  <c r="BN76" i="3"/>
  <c r="AZ76" i="3"/>
  <c r="BB76" i="3"/>
  <c r="BE76" i="3"/>
  <c r="BD76" i="3"/>
  <c r="AP76" i="3"/>
  <c r="AR76" i="3"/>
  <c r="AU76" i="3"/>
  <c r="AT76" i="3"/>
  <c r="AF76" i="3"/>
  <c r="AH76" i="3"/>
  <c r="AK76" i="3"/>
  <c r="AJ76" i="3"/>
  <c r="U76" i="3"/>
  <c r="W76" i="3"/>
  <c r="Z76" i="3"/>
  <c r="J76" i="3"/>
  <c r="L76" i="3"/>
  <c r="O76" i="3"/>
  <c r="BT75" i="3"/>
  <c r="BV75" i="3"/>
  <c r="BY75" i="3"/>
  <c r="BX75" i="3"/>
  <c r="BJ75" i="3"/>
  <c r="BL75" i="3"/>
  <c r="BO75" i="3"/>
  <c r="BN75" i="3"/>
  <c r="AZ75" i="3"/>
  <c r="BB75" i="3"/>
  <c r="BE75" i="3"/>
  <c r="BD75" i="3"/>
  <c r="AP75" i="3"/>
  <c r="AR75" i="3"/>
  <c r="AU75" i="3"/>
  <c r="AT75" i="3"/>
  <c r="AF75" i="3"/>
  <c r="AH75" i="3"/>
  <c r="AK75" i="3"/>
  <c r="AJ75" i="3"/>
  <c r="U75" i="3"/>
  <c r="W75" i="3"/>
  <c r="Z75" i="3"/>
  <c r="J75" i="3"/>
  <c r="L75" i="3"/>
  <c r="O75" i="3"/>
  <c r="BT74" i="3"/>
  <c r="BV74" i="3"/>
  <c r="BY74" i="3"/>
  <c r="BX74" i="3"/>
  <c r="BJ74" i="3"/>
  <c r="BL74" i="3"/>
  <c r="BO74" i="3"/>
  <c r="BN74" i="3"/>
  <c r="AZ74" i="3"/>
  <c r="BB74" i="3"/>
  <c r="BE74" i="3"/>
  <c r="BD74" i="3"/>
  <c r="AP74" i="3"/>
  <c r="AR74" i="3"/>
  <c r="AU74" i="3"/>
  <c r="AT74" i="3"/>
  <c r="AF74" i="3"/>
  <c r="AH74" i="3"/>
  <c r="AK74" i="3"/>
  <c r="AJ74" i="3"/>
  <c r="U74" i="3"/>
  <c r="W74" i="3"/>
  <c r="Z74" i="3"/>
  <c r="J74" i="3"/>
  <c r="L74" i="3"/>
  <c r="O74" i="3"/>
  <c r="BT73" i="3"/>
  <c r="BV73" i="3"/>
  <c r="BY73" i="3"/>
  <c r="BX73" i="3"/>
  <c r="BJ73" i="3"/>
  <c r="BL73" i="3"/>
  <c r="BO73" i="3"/>
  <c r="BN73" i="3"/>
  <c r="AZ73" i="3"/>
  <c r="BB73" i="3"/>
  <c r="BE73" i="3"/>
  <c r="BD73" i="3"/>
  <c r="AP73" i="3"/>
  <c r="AR73" i="3"/>
  <c r="AU73" i="3"/>
  <c r="AT73" i="3"/>
  <c r="AF73" i="3"/>
  <c r="AH73" i="3"/>
  <c r="AK73" i="3"/>
  <c r="AJ73" i="3"/>
  <c r="U73" i="3"/>
  <c r="W73" i="3"/>
  <c r="Z73" i="3"/>
  <c r="J73" i="3"/>
  <c r="L73" i="3"/>
  <c r="O73" i="3"/>
  <c r="BT72" i="3"/>
  <c r="BV72" i="3"/>
  <c r="BY72" i="3"/>
  <c r="BX72" i="3"/>
  <c r="BJ72" i="3"/>
  <c r="BL72" i="3"/>
  <c r="BO72" i="3"/>
  <c r="BN72" i="3"/>
  <c r="AZ72" i="3"/>
  <c r="BB72" i="3"/>
  <c r="BE72" i="3"/>
  <c r="BD72" i="3"/>
  <c r="AP72" i="3"/>
  <c r="AR72" i="3"/>
  <c r="AU72" i="3"/>
  <c r="AT72" i="3"/>
  <c r="AF72" i="3"/>
  <c r="AH72" i="3"/>
  <c r="AK72" i="3"/>
  <c r="AJ72" i="3"/>
  <c r="U72" i="3"/>
  <c r="W72" i="3"/>
  <c r="Z72" i="3"/>
  <c r="J72" i="3"/>
  <c r="L72" i="3"/>
  <c r="O72" i="3"/>
  <c r="BT71" i="3"/>
  <c r="BV71" i="3"/>
  <c r="BY71" i="3"/>
  <c r="BX71" i="3"/>
  <c r="BJ71" i="3"/>
  <c r="BL71" i="3"/>
  <c r="BO71" i="3"/>
  <c r="BN71" i="3"/>
  <c r="AZ71" i="3"/>
  <c r="BB71" i="3"/>
  <c r="BE71" i="3"/>
  <c r="BD71" i="3"/>
  <c r="AP71" i="3"/>
  <c r="AR71" i="3"/>
  <c r="AU71" i="3"/>
  <c r="AT71" i="3"/>
  <c r="AF71" i="3"/>
  <c r="AH71" i="3"/>
  <c r="AK71" i="3"/>
  <c r="AJ71" i="3"/>
  <c r="U71" i="3"/>
  <c r="W71" i="3"/>
  <c r="Z71" i="3"/>
  <c r="J71" i="3"/>
  <c r="L71" i="3"/>
  <c r="O71" i="3"/>
  <c r="BT70" i="3"/>
  <c r="BV70" i="3"/>
  <c r="BY70" i="3"/>
  <c r="BX70" i="3"/>
  <c r="BJ70" i="3"/>
  <c r="BL70" i="3"/>
  <c r="BO70" i="3"/>
  <c r="BN70" i="3"/>
  <c r="AZ70" i="3"/>
  <c r="BB70" i="3"/>
  <c r="BE70" i="3"/>
  <c r="BD70" i="3"/>
  <c r="AP70" i="3"/>
  <c r="AR70" i="3"/>
  <c r="AU70" i="3"/>
  <c r="AT70" i="3"/>
  <c r="AF70" i="3"/>
  <c r="AH70" i="3"/>
  <c r="AK70" i="3"/>
  <c r="AJ70" i="3"/>
  <c r="U70" i="3"/>
  <c r="W70" i="3"/>
  <c r="Z70" i="3"/>
  <c r="J70" i="3"/>
  <c r="L70" i="3"/>
  <c r="O70" i="3"/>
  <c r="BT69" i="3"/>
  <c r="BV69" i="3"/>
  <c r="BY69" i="3"/>
  <c r="BX69" i="3"/>
  <c r="BJ69" i="3"/>
  <c r="BL69" i="3"/>
  <c r="BO69" i="3"/>
  <c r="BN69" i="3"/>
  <c r="AZ69" i="3"/>
  <c r="BB69" i="3"/>
  <c r="BE69" i="3"/>
  <c r="BD69" i="3"/>
  <c r="AP69" i="3"/>
  <c r="AR69" i="3"/>
  <c r="AU69" i="3"/>
  <c r="AT69" i="3"/>
  <c r="AF69" i="3"/>
  <c r="AH69" i="3"/>
  <c r="AK69" i="3"/>
  <c r="AJ69" i="3"/>
  <c r="U69" i="3"/>
  <c r="W69" i="3"/>
  <c r="Z69" i="3"/>
  <c r="J69" i="3"/>
  <c r="L69" i="3"/>
  <c r="O69" i="3"/>
  <c r="BT68" i="3"/>
  <c r="BV68" i="3"/>
  <c r="BY68" i="3"/>
  <c r="BX68" i="3"/>
  <c r="BJ68" i="3"/>
  <c r="BL68" i="3"/>
  <c r="BO68" i="3"/>
  <c r="BN68" i="3"/>
  <c r="AZ68" i="3"/>
  <c r="BB68" i="3"/>
  <c r="BE68" i="3"/>
  <c r="BD68" i="3"/>
  <c r="AP68" i="3"/>
  <c r="AR68" i="3"/>
  <c r="AU68" i="3"/>
  <c r="AT68" i="3"/>
  <c r="AF68" i="3"/>
  <c r="AH68" i="3"/>
  <c r="AK68" i="3"/>
  <c r="AJ68" i="3"/>
  <c r="U68" i="3"/>
  <c r="W68" i="3"/>
  <c r="Z68" i="3"/>
  <c r="J68" i="3"/>
  <c r="L68" i="3"/>
  <c r="O68" i="3"/>
  <c r="BT67" i="3"/>
  <c r="BV67" i="3"/>
  <c r="BY67" i="3"/>
  <c r="BX67" i="3"/>
  <c r="BJ67" i="3"/>
  <c r="BL67" i="3"/>
  <c r="BO67" i="3"/>
  <c r="BN67" i="3"/>
  <c r="AZ67" i="3"/>
  <c r="BB67" i="3"/>
  <c r="BE67" i="3"/>
  <c r="BD67" i="3"/>
  <c r="AP67" i="3"/>
  <c r="AR67" i="3"/>
  <c r="AU67" i="3"/>
  <c r="AT67" i="3"/>
  <c r="AF67" i="3"/>
  <c r="AH67" i="3"/>
  <c r="AK67" i="3"/>
  <c r="AJ67" i="3"/>
  <c r="U67" i="3"/>
  <c r="W67" i="3"/>
  <c r="Z67" i="3"/>
  <c r="J67" i="3"/>
  <c r="L67" i="3"/>
  <c r="O67" i="3"/>
  <c r="BT66" i="3"/>
  <c r="BV66" i="3"/>
  <c r="BY66" i="3"/>
  <c r="BX66" i="3"/>
  <c r="BJ66" i="3"/>
  <c r="BL66" i="3"/>
  <c r="BO66" i="3"/>
  <c r="BN66" i="3"/>
  <c r="AZ66" i="3"/>
  <c r="BB66" i="3"/>
  <c r="BE66" i="3"/>
  <c r="BD66" i="3"/>
  <c r="AP66" i="3"/>
  <c r="AR66" i="3"/>
  <c r="AU66" i="3"/>
  <c r="AT66" i="3"/>
  <c r="AF66" i="3"/>
  <c r="AH66" i="3"/>
  <c r="AK66" i="3"/>
  <c r="AJ66" i="3"/>
  <c r="U66" i="3"/>
  <c r="W66" i="3"/>
  <c r="Z66" i="3"/>
  <c r="J66" i="3"/>
  <c r="L66" i="3"/>
  <c r="O66" i="3"/>
  <c r="BT65" i="3"/>
  <c r="BV65" i="3"/>
  <c r="BY65" i="3"/>
  <c r="BX65" i="3"/>
  <c r="BJ65" i="3"/>
  <c r="BL65" i="3"/>
  <c r="BO65" i="3"/>
  <c r="BN65" i="3"/>
  <c r="AZ65" i="3"/>
  <c r="BB65" i="3"/>
  <c r="BE65" i="3"/>
  <c r="BD65" i="3"/>
  <c r="AP65" i="3"/>
  <c r="AR65" i="3"/>
  <c r="AU65" i="3"/>
  <c r="AT65" i="3"/>
  <c r="AF65" i="3"/>
  <c r="AH65" i="3"/>
  <c r="AK65" i="3"/>
  <c r="AJ65" i="3"/>
  <c r="U65" i="3"/>
  <c r="W65" i="3"/>
  <c r="Z65" i="3"/>
  <c r="J65" i="3"/>
  <c r="L65" i="3"/>
  <c r="O65" i="3"/>
  <c r="BT64" i="3"/>
  <c r="BV64" i="3"/>
  <c r="BY64" i="3"/>
  <c r="BX64" i="3"/>
  <c r="BJ64" i="3"/>
  <c r="BL64" i="3"/>
  <c r="BO64" i="3"/>
  <c r="BN64" i="3"/>
  <c r="AZ64" i="3"/>
  <c r="BB64" i="3"/>
  <c r="BE64" i="3"/>
  <c r="BD64" i="3"/>
  <c r="AP64" i="3"/>
  <c r="AR64" i="3"/>
  <c r="AU64" i="3"/>
  <c r="AT64" i="3"/>
  <c r="AF64" i="3"/>
  <c r="AH64" i="3"/>
  <c r="AK64" i="3"/>
  <c r="AJ64" i="3"/>
  <c r="U64" i="3"/>
  <c r="W64" i="3"/>
  <c r="Z64" i="3"/>
  <c r="J64" i="3"/>
  <c r="L64" i="3"/>
  <c r="O64" i="3"/>
  <c r="BT63" i="3"/>
  <c r="BV63" i="3"/>
  <c r="BY63" i="3"/>
  <c r="BX63" i="3"/>
  <c r="BJ63" i="3"/>
  <c r="BL63" i="3"/>
  <c r="BO63" i="3"/>
  <c r="BN63" i="3"/>
  <c r="AZ63" i="3"/>
  <c r="BB63" i="3"/>
  <c r="BE63" i="3"/>
  <c r="BD63" i="3"/>
  <c r="AP63" i="3"/>
  <c r="AR63" i="3"/>
  <c r="AU63" i="3"/>
  <c r="AT63" i="3"/>
  <c r="AF63" i="3"/>
  <c r="AH63" i="3"/>
  <c r="AK63" i="3"/>
  <c r="AJ63" i="3"/>
  <c r="U63" i="3"/>
  <c r="W63" i="3"/>
  <c r="Z63" i="3"/>
  <c r="J63" i="3"/>
  <c r="L63" i="3"/>
  <c r="O63" i="3"/>
  <c r="BT62" i="3"/>
  <c r="BV62" i="3"/>
  <c r="BY62" i="3"/>
  <c r="BX62" i="3"/>
  <c r="BJ62" i="3"/>
  <c r="BL62" i="3"/>
  <c r="BO62" i="3"/>
  <c r="BN62" i="3"/>
  <c r="AZ62" i="3"/>
  <c r="BB62" i="3"/>
  <c r="BE62" i="3"/>
  <c r="BD62" i="3"/>
  <c r="AP62" i="3"/>
  <c r="AR62" i="3"/>
  <c r="AU62" i="3"/>
  <c r="AT62" i="3"/>
  <c r="AF62" i="3"/>
  <c r="AH62" i="3"/>
  <c r="AK62" i="3"/>
  <c r="AJ62" i="3"/>
  <c r="U62" i="3"/>
  <c r="W62" i="3"/>
  <c r="Z62" i="3"/>
  <c r="J62" i="3"/>
  <c r="L62" i="3"/>
  <c r="O62" i="3"/>
  <c r="BT61" i="3"/>
  <c r="BV61" i="3"/>
  <c r="BY61" i="3"/>
  <c r="BX61" i="3"/>
  <c r="BJ61" i="3"/>
  <c r="BL61" i="3"/>
  <c r="BO61" i="3"/>
  <c r="BN61" i="3"/>
  <c r="AZ61" i="3"/>
  <c r="BB61" i="3"/>
  <c r="BE61" i="3"/>
  <c r="BD61" i="3"/>
  <c r="AP61" i="3"/>
  <c r="AR61" i="3"/>
  <c r="AU61" i="3"/>
  <c r="AT61" i="3"/>
  <c r="AF61" i="3"/>
  <c r="AH61" i="3"/>
  <c r="AK61" i="3"/>
  <c r="AJ61" i="3"/>
  <c r="U61" i="3"/>
  <c r="W61" i="3"/>
  <c r="Z61" i="3"/>
  <c r="J61" i="3"/>
  <c r="L61" i="3"/>
  <c r="O61" i="3"/>
  <c r="BT60" i="3"/>
  <c r="BV60" i="3"/>
  <c r="BY60" i="3"/>
  <c r="BX60" i="3"/>
  <c r="BJ60" i="3"/>
  <c r="BL60" i="3"/>
  <c r="BO60" i="3"/>
  <c r="BN60" i="3"/>
  <c r="AZ60" i="3"/>
  <c r="BB60" i="3"/>
  <c r="BE60" i="3"/>
  <c r="BD60" i="3"/>
  <c r="AP60" i="3"/>
  <c r="AR60" i="3"/>
  <c r="AU60" i="3"/>
  <c r="AT60" i="3"/>
  <c r="AF60" i="3"/>
  <c r="AH60" i="3"/>
  <c r="AK60" i="3"/>
  <c r="AJ60" i="3"/>
  <c r="U60" i="3"/>
  <c r="W60" i="3"/>
  <c r="Z60" i="3"/>
  <c r="J60" i="3"/>
  <c r="L60" i="3"/>
  <c r="O60" i="3"/>
  <c r="BT59" i="3"/>
  <c r="BV59" i="3"/>
  <c r="BY59" i="3"/>
  <c r="BX59" i="3"/>
  <c r="BJ59" i="3"/>
  <c r="BL59" i="3"/>
  <c r="BO59" i="3"/>
  <c r="BN59" i="3"/>
  <c r="AZ59" i="3"/>
  <c r="BB59" i="3"/>
  <c r="BE59" i="3"/>
  <c r="BD59" i="3"/>
  <c r="AP59" i="3"/>
  <c r="AR59" i="3"/>
  <c r="AU59" i="3"/>
  <c r="AT59" i="3"/>
  <c r="AF59" i="3"/>
  <c r="AH59" i="3"/>
  <c r="AK59" i="3"/>
  <c r="AJ59" i="3"/>
  <c r="U59" i="3"/>
  <c r="W59" i="3"/>
  <c r="Z59" i="3"/>
  <c r="J59" i="3"/>
  <c r="L59" i="3"/>
  <c r="O59" i="3"/>
  <c r="BT58" i="3"/>
  <c r="BV58" i="3"/>
  <c r="BY58" i="3"/>
  <c r="BX58" i="3"/>
  <c r="BJ58" i="3"/>
  <c r="BL58" i="3"/>
  <c r="BO58" i="3"/>
  <c r="BN58" i="3"/>
  <c r="AZ58" i="3"/>
  <c r="BB58" i="3"/>
  <c r="BE58" i="3"/>
  <c r="BD58" i="3"/>
  <c r="AP58" i="3"/>
  <c r="AR58" i="3"/>
  <c r="AU58" i="3"/>
  <c r="AT58" i="3"/>
  <c r="AF58" i="3"/>
  <c r="AH58" i="3"/>
  <c r="AK58" i="3"/>
  <c r="AJ58" i="3"/>
  <c r="U58" i="3"/>
  <c r="W58" i="3"/>
  <c r="Z58" i="3"/>
  <c r="J58" i="3"/>
  <c r="L58" i="3"/>
  <c r="O58" i="3"/>
  <c r="BT57" i="3"/>
  <c r="BV57" i="3"/>
  <c r="BY57" i="3"/>
  <c r="BX57" i="3"/>
  <c r="BJ57" i="3"/>
  <c r="BL57" i="3"/>
  <c r="BO57" i="3"/>
  <c r="BN57" i="3"/>
  <c r="AZ57" i="3"/>
  <c r="BB57" i="3"/>
  <c r="BE57" i="3"/>
  <c r="BD57" i="3"/>
  <c r="AP57" i="3"/>
  <c r="AR57" i="3"/>
  <c r="AU57" i="3"/>
  <c r="AT57" i="3"/>
  <c r="AF57" i="3"/>
  <c r="AH57" i="3"/>
  <c r="AK57" i="3"/>
  <c r="AJ57" i="3"/>
  <c r="U57" i="3"/>
  <c r="W57" i="3"/>
  <c r="Z57" i="3"/>
  <c r="J57" i="3"/>
  <c r="L57" i="3"/>
  <c r="O57" i="3"/>
  <c r="BT56" i="3"/>
  <c r="BV56" i="3"/>
  <c r="BY56" i="3"/>
  <c r="BX56" i="3"/>
  <c r="BJ56" i="3"/>
  <c r="BL56" i="3"/>
  <c r="BO56" i="3"/>
  <c r="BN56" i="3"/>
  <c r="AZ56" i="3"/>
  <c r="BB56" i="3"/>
  <c r="BE56" i="3"/>
  <c r="BD56" i="3"/>
  <c r="AP56" i="3"/>
  <c r="AR56" i="3"/>
  <c r="AU56" i="3"/>
  <c r="AT56" i="3"/>
  <c r="AF56" i="3"/>
  <c r="AH56" i="3"/>
  <c r="AK56" i="3"/>
  <c r="AJ56" i="3"/>
  <c r="U56" i="3"/>
  <c r="W56" i="3"/>
  <c r="Z56" i="3"/>
  <c r="J56" i="3"/>
  <c r="L56" i="3"/>
  <c r="O56" i="3"/>
  <c r="BT55" i="3"/>
  <c r="BV55" i="3"/>
  <c r="BY55" i="3"/>
  <c r="BX55" i="3"/>
  <c r="BJ55" i="3"/>
  <c r="BL55" i="3"/>
  <c r="BO55" i="3"/>
  <c r="BN55" i="3"/>
  <c r="AZ55" i="3"/>
  <c r="BB55" i="3"/>
  <c r="BE55" i="3"/>
  <c r="BD55" i="3"/>
  <c r="AP55" i="3"/>
  <c r="AR55" i="3"/>
  <c r="AU55" i="3"/>
  <c r="AT55" i="3"/>
  <c r="AF55" i="3"/>
  <c r="AH55" i="3"/>
  <c r="AK55" i="3"/>
  <c r="AJ55" i="3"/>
  <c r="U55" i="3"/>
  <c r="W55" i="3"/>
  <c r="Z55" i="3"/>
  <c r="J55" i="3"/>
  <c r="L55" i="3"/>
  <c r="O55" i="3"/>
  <c r="BT54" i="3"/>
  <c r="BV54" i="3"/>
  <c r="BY54" i="3"/>
  <c r="BX54" i="3"/>
  <c r="BJ54" i="3"/>
  <c r="BL54" i="3"/>
  <c r="BO54" i="3"/>
  <c r="BN54" i="3"/>
  <c r="AZ54" i="3"/>
  <c r="BB54" i="3"/>
  <c r="BE54" i="3"/>
  <c r="BD54" i="3"/>
  <c r="AP54" i="3"/>
  <c r="AR54" i="3"/>
  <c r="AU54" i="3"/>
  <c r="AT54" i="3"/>
  <c r="AF54" i="3"/>
  <c r="AH54" i="3"/>
  <c r="AK54" i="3"/>
  <c r="AJ54" i="3"/>
  <c r="U54" i="3"/>
  <c r="W54" i="3"/>
  <c r="Z54" i="3"/>
  <c r="J54" i="3"/>
  <c r="L54" i="3"/>
  <c r="O54" i="3"/>
  <c r="BT53" i="3"/>
  <c r="BV53" i="3"/>
  <c r="BY53" i="3"/>
  <c r="BX53" i="3"/>
  <c r="BJ53" i="3"/>
  <c r="BL53" i="3"/>
  <c r="BO53" i="3"/>
  <c r="BN53" i="3"/>
  <c r="AZ53" i="3"/>
  <c r="BB53" i="3"/>
  <c r="BE53" i="3"/>
  <c r="BD53" i="3"/>
  <c r="AP53" i="3"/>
  <c r="AR53" i="3"/>
  <c r="AU53" i="3"/>
  <c r="AT53" i="3"/>
  <c r="AF53" i="3"/>
  <c r="AH53" i="3"/>
  <c r="AK53" i="3"/>
  <c r="AJ53" i="3"/>
  <c r="U53" i="3"/>
  <c r="W53" i="3"/>
  <c r="Z53" i="3"/>
  <c r="J53" i="3"/>
  <c r="L53" i="3"/>
  <c r="O53" i="3"/>
  <c r="BT52" i="3"/>
  <c r="BV52" i="3"/>
  <c r="BY52" i="3"/>
  <c r="BX52" i="3"/>
  <c r="BJ52" i="3"/>
  <c r="BL52" i="3"/>
  <c r="BO52" i="3"/>
  <c r="BN52" i="3"/>
  <c r="AZ52" i="3"/>
  <c r="BB52" i="3"/>
  <c r="BE52" i="3"/>
  <c r="BD52" i="3"/>
  <c r="AP52" i="3"/>
  <c r="AR52" i="3"/>
  <c r="AU52" i="3"/>
  <c r="AT52" i="3"/>
  <c r="AF52" i="3"/>
  <c r="AH52" i="3"/>
  <c r="AK52" i="3"/>
  <c r="AJ52" i="3"/>
  <c r="U52" i="3"/>
  <c r="W52" i="3"/>
  <c r="Z52" i="3"/>
  <c r="J52" i="3"/>
  <c r="L52" i="3"/>
  <c r="O52" i="3"/>
  <c r="BT51" i="3"/>
  <c r="BV51" i="3"/>
  <c r="BY51" i="3"/>
  <c r="BX51" i="3"/>
  <c r="BJ51" i="3"/>
  <c r="BL51" i="3"/>
  <c r="BO51" i="3"/>
  <c r="BN51" i="3"/>
  <c r="AZ51" i="3"/>
  <c r="BB51" i="3"/>
  <c r="BE51" i="3"/>
  <c r="BD51" i="3"/>
  <c r="AP51" i="3"/>
  <c r="AR51" i="3"/>
  <c r="AU51" i="3"/>
  <c r="AT51" i="3"/>
  <c r="AF51" i="3"/>
  <c r="AH51" i="3"/>
  <c r="AK51" i="3"/>
  <c r="AJ51" i="3"/>
  <c r="U51" i="3"/>
  <c r="W51" i="3"/>
  <c r="Z51" i="3"/>
  <c r="J51" i="3"/>
  <c r="L51" i="3"/>
  <c r="O51" i="3"/>
  <c r="BT50" i="3"/>
  <c r="BV50" i="3"/>
  <c r="BY50" i="3"/>
  <c r="BX50" i="3"/>
  <c r="BJ50" i="3"/>
  <c r="BL50" i="3"/>
  <c r="BO50" i="3"/>
  <c r="BN50" i="3"/>
  <c r="AZ50" i="3"/>
  <c r="BB50" i="3"/>
  <c r="BE50" i="3"/>
  <c r="BD50" i="3"/>
  <c r="AP50" i="3"/>
  <c r="AR50" i="3"/>
  <c r="AU50" i="3"/>
  <c r="AT50" i="3"/>
  <c r="AF50" i="3"/>
  <c r="AH50" i="3"/>
  <c r="AK50" i="3"/>
  <c r="AJ50" i="3"/>
  <c r="U50" i="3"/>
  <c r="W50" i="3"/>
  <c r="Z50" i="3"/>
  <c r="J50" i="3"/>
  <c r="L50" i="3"/>
  <c r="O50" i="3"/>
  <c r="BT49" i="3"/>
  <c r="BV49" i="3"/>
  <c r="BY49" i="3"/>
  <c r="BX49" i="3"/>
  <c r="BJ49" i="3"/>
  <c r="BL49" i="3"/>
  <c r="BO49" i="3"/>
  <c r="BN49" i="3"/>
  <c r="AZ49" i="3"/>
  <c r="BB49" i="3"/>
  <c r="BE49" i="3"/>
  <c r="BD49" i="3"/>
  <c r="AP49" i="3"/>
  <c r="AR49" i="3"/>
  <c r="AU49" i="3"/>
  <c r="AT49" i="3"/>
  <c r="AF49" i="3"/>
  <c r="AH49" i="3"/>
  <c r="AK49" i="3"/>
  <c r="AJ49" i="3"/>
  <c r="U49" i="3"/>
  <c r="W49" i="3"/>
  <c r="Z49" i="3"/>
  <c r="J49" i="3"/>
  <c r="L49" i="3"/>
  <c r="O49" i="3"/>
  <c r="BT48" i="3"/>
  <c r="BV48" i="3"/>
  <c r="BY48" i="3"/>
  <c r="BX48" i="3"/>
  <c r="BJ48" i="3"/>
  <c r="BL48" i="3"/>
  <c r="BO48" i="3"/>
  <c r="BN48" i="3"/>
  <c r="AZ48" i="3"/>
  <c r="BB48" i="3"/>
  <c r="BE48" i="3"/>
  <c r="BD48" i="3"/>
  <c r="AP48" i="3"/>
  <c r="AR48" i="3"/>
  <c r="AU48" i="3"/>
  <c r="AT48" i="3"/>
  <c r="AF48" i="3"/>
  <c r="AH48" i="3"/>
  <c r="AK48" i="3"/>
  <c r="AJ48" i="3"/>
  <c r="U48" i="3"/>
  <c r="W48" i="3"/>
  <c r="Z48" i="3"/>
  <c r="J48" i="3"/>
  <c r="L48" i="3"/>
  <c r="O48" i="3"/>
  <c r="BT47" i="3"/>
  <c r="BV47" i="3"/>
  <c r="BY47" i="3"/>
  <c r="BX47" i="3"/>
  <c r="BJ47" i="3"/>
  <c r="BL47" i="3"/>
  <c r="BO47" i="3"/>
  <c r="BN47" i="3"/>
  <c r="AZ47" i="3"/>
  <c r="BB47" i="3"/>
  <c r="BE47" i="3"/>
  <c r="BD47" i="3"/>
  <c r="AP47" i="3"/>
  <c r="AR47" i="3"/>
  <c r="AU47" i="3"/>
  <c r="AT47" i="3"/>
  <c r="AF47" i="3"/>
  <c r="AH47" i="3"/>
  <c r="AK47" i="3"/>
  <c r="AJ47" i="3"/>
  <c r="U47" i="3"/>
  <c r="W47" i="3"/>
  <c r="Z47" i="3"/>
  <c r="J47" i="3"/>
  <c r="L47" i="3"/>
  <c r="O47" i="3"/>
  <c r="BT46" i="3"/>
  <c r="BV46" i="3"/>
  <c r="BY46" i="3"/>
  <c r="BX46" i="3"/>
  <c r="BJ46" i="3"/>
  <c r="BL46" i="3"/>
  <c r="BO46" i="3"/>
  <c r="BN46" i="3"/>
  <c r="AZ46" i="3"/>
  <c r="BB46" i="3"/>
  <c r="BE46" i="3"/>
  <c r="BD46" i="3"/>
  <c r="AP46" i="3"/>
  <c r="AR46" i="3"/>
  <c r="AU46" i="3"/>
  <c r="AT46" i="3"/>
  <c r="AF46" i="3"/>
  <c r="AH46" i="3"/>
  <c r="AK46" i="3"/>
  <c r="AJ46" i="3"/>
  <c r="U46" i="3"/>
  <c r="W46" i="3"/>
  <c r="Z46" i="3"/>
  <c r="J46" i="3"/>
  <c r="L46" i="3"/>
  <c r="O46" i="3"/>
  <c r="BT45" i="3"/>
  <c r="BV45" i="3"/>
  <c r="BY45" i="3"/>
  <c r="BX45" i="3"/>
  <c r="BJ45" i="3"/>
  <c r="BL45" i="3"/>
  <c r="BO45" i="3"/>
  <c r="BN45" i="3"/>
  <c r="AZ45" i="3"/>
  <c r="BB45" i="3"/>
  <c r="BE45" i="3"/>
  <c r="BD45" i="3"/>
  <c r="AP45" i="3"/>
  <c r="AR45" i="3"/>
  <c r="AU45" i="3"/>
  <c r="AT45" i="3"/>
  <c r="AF45" i="3"/>
  <c r="AH45" i="3"/>
  <c r="AK45" i="3"/>
  <c r="AJ45" i="3"/>
  <c r="U45" i="3"/>
  <c r="W45" i="3"/>
  <c r="Z45" i="3"/>
  <c r="J45" i="3"/>
  <c r="L45" i="3"/>
  <c r="O45" i="3"/>
  <c r="BT44" i="3"/>
  <c r="BV44" i="3"/>
  <c r="BY44" i="3"/>
  <c r="BX44" i="3"/>
  <c r="BJ44" i="3"/>
  <c r="BL44" i="3"/>
  <c r="BO44" i="3"/>
  <c r="BN44" i="3"/>
  <c r="AZ44" i="3"/>
  <c r="BB44" i="3"/>
  <c r="BE44" i="3"/>
  <c r="BD44" i="3"/>
  <c r="AP44" i="3"/>
  <c r="AR44" i="3"/>
  <c r="AU44" i="3"/>
  <c r="AT44" i="3"/>
  <c r="AF44" i="3"/>
  <c r="AH44" i="3"/>
  <c r="AK44" i="3"/>
  <c r="AJ44" i="3"/>
  <c r="U44" i="3"/>
  <c r="W44" i="3"/>
  <c r="Z44" i="3"/>
  <c r="J44" i="3"/>
  <c r="L44" i="3"/>
  <c r="O44" i="3"/>
  <c r="BT43" i="3"/>
  <c r="BV43" i="3"/>
  <c r="BY43" i="3"/>
  <c r="BX43" i="3"/>
  <c r="BJ43" i="3"/>
  <c r="BL43" i="3"/>
  <c r="BO43" i="3"/>
  <c r="BN43" i="3"/>
  <c r="AZ43" i="3"/>
  <c r="BB43" i="3"/>
  <c r="BE43" i="3"/>
  <c r="BD43" i="3"/>
  <c r="AP43" i="3"/>
  <c r="AR43" i="3"/>
  <c r="AU43" i="3"/>
  <c r="AT43" i="3"/>
  <c r="AF43" i="3"/>
  <c r="AH43" i="3"/>
  <c r="AK43" i="3"/>
  <c r="AJ43" i="3"/>
  <c r="U43" i="3"/>
  <c r="W43" i="3"/>
  <c r="Z43" i="3"/>
  <c r="J43" i="3"/>
  <c r="L43" i="3"/>
  <c r="O43" i="3"/>
  <c r="BT42" i="3"/>
  <c r="BV42" i="3"/>
  <c r="BY42" i="3"/>
  <c r="BX42" i="3"/>
  <c r="BJ42" i="3"/>
  <c r="BL42" i="3"/>
  <c r="BO42" i="3"/>
  <c r="BN42" i="3"/>
  <c r="AZ42" i="3"/>
  <c r="BB42" i="3"/>
  <c r="BE42" i="3"/>
  <c r="BD42" i="3"/>
  <c r="AP42" i="3"/>
  <c r="AR42" i="3"/>
  <c r="AU42" i="3"/>
  <c r="AT42" i="3"/>
  <c r="AF42" i="3"/>
  <c r="AH42" i="3"/>
  <c r="AK42" i="3"/>
  <c r="AJ42" i="3"/>
  <c r="U42" i="3"/>
  <c r="W42" i="3"/>
  <c r="Z42" i="3"/>
  <c r="J42" i="3"/>
  <c r="L42" i="3"/>
  <c r="O42" i="3"/>
  <c r="BT41" i="3"/>
  <c r="BV41" i="3"/>
  <c r="BY41" i="3"/>
  <c r="BX41" i="3"/>
  <c r="BJ41" i="3"/>
  <c r="BL41" i="3"/>
  <c r="BO41" i="3"/>
  <c r="BN41" i="3"/>
  <c r="AZ41" i="3"/>
  <c r="BB41" i="3"/>
  <c r="BE41" i="3"/>
  <c r="BD41" i="3"/>
  <c r="AP41" i="3"/>
  <c r="AR41" i="3"/>
  <c r="AU41" i="3"/>
  <c r="AT41" i="3"/>
  <c r="AF41" i="3"/>
  <c r="AH41" i="3"/>
  <c r="AK41" i="3"/>
  <c r="AJ41" i="3"/>
  <c r="U41" i="3"/>
  <c r="W41" i="3"/>
  <c r="Z41" i="3"/>
  <c r="J41" i="3"/>
  <c r="L41" i="3"/>
  <c r="O41" i="3"/>
  <c r="BT40" i="3"/>
  <c r="BV40" i="3"/>
  <c r="BY40" i="3"/>
  <c r="BX40" i="3"/>
  <c r="BJ40" i="3"/>
  <c r="BL40" i="3"/>
  <c r="BO40" i="3"/>
  <c r="BN40" i="3"/>
  <c r="AZ40" i="3"/>
  <c r="BB40" i="3"/>
  <c r="BE40" i="3"/>
  <c r="BD40" i="3"/>
  <c r="AP40" i="3"/>
  <c r="AR40" i="3"/>
  <c r="AU40" i="3"/>
  <c r="AT40" i="3"/>
  <c r="AF40" i="3"/>
  <c r="AH40" i="3"/>
  <c r="AK40" i="3"/>
  <c r="AJ40" i="3"/>
  <c r="U40" i="3"/>
  <c r="W40" i="3"/>
  <c r="Z40" i="3"/>
  <c r="J40" i="3"/>
  <c r="L40" i="3"/>
  <c r="O40" i="3"/>
  <c r="BT39" i="3"/>
  <c r="BV39" i="3"/>
  <c r="BY39" i="3"/>
  <c r="BX39" i="3"/>
  <c r="BJ39" i="3"/>
  <c r="BL39" i="3"/>
  <c r="BO39" i="3"/>
  <c r="BN39" i="3"/>
  <c r="AZ39" i="3"/>
  <c r="BB39" i="3"/>
  <c r="BE39" i="3"/>
  <c r="BD39" i="3"/>
  <c r="AP39" i="3"/>
  <c r="AR39" i="3"/>
  <c r="AU39" i="3"/>
  <c r="AT39" i="3"/>
  <c r="AF39" i="3"/>
  <c r="AH39" i="3"/>
  <c r="AK39" i="3"/>
  <c r="AJ39" i="3"/>
  <c r="U39" i="3"/>
  <c r="W39" i="3"/>
  <c r="Z39" i="3"/>
  <c r="J39" i="3"/>
  <c r="L39" i="3"/>
  <c r="O39" i="3"/>
  <c r="BT38" i="3"/>
  <c r="BV38" i="3"/>
  <c r="BY38" i="3"/>
  <c r="BX38" i="3"/>
  <c r="BJ38" i="3"/>
  <c r="BL38" i="3"/>
  <c r="BO38" i="3"/>
  <c r="BN38" i="3"/>
  <c r="AZ38" i="3"/>
  <c r="BB38" i="3"/>
  <c r="BE38" i="3"/>
  <c r="BD38" i="3"/>
  <c r="AP38" i="3"/>
  <c r="AR38" i="3"/>
  <c r="AU38" i="3"/>
  <c r="AT38" i="3"/>
  <c r="AF38" i="3"/>
  <c r="AH38" i="3"/>
  <c r="AK38" i="3"/>
  <c r="AJ38" i="3"/>
  <c r="U38" i="3"/>
  <c r="W38" i="3"/>
  <c r="Z38" i="3"/>
  <c r="J38" i="3"/>
  <c r="L38" i="3"/>
  <c r="O38" i="3"/>
  <c r="BT37" i="3"/>
  <c r="BV37" i="3"/>
  <c r="BY37" i="3"/>
  <c r="BX37" i="3"/>
  <c r="BJ37" i="3"/>
  <c r="BL37" i="3"/>
  <c r="BO37" i="3"/>
  <c r="BN37" i="3"/>
  <c r="AZ37" i="3"/>
  <c r="BB37" i="3"/>
  <c r="BE37" i="3"/>
  <c r="BD37" i="3"/>
  <c r="AP37" i="3"/>
  <c r="AR37" i="3"/>
  <c r="AU37" i="3"/>
  <c r="AT37" i="3"/>
  <c r="AF37" i="3"/>
  <c r="AH37" i="3"/>
  <c r="AK37" i="3"/>
  <c r="AJ37" i="3"/>
  <c r="U37" i="3"/>
  <c r="W37" i="3"/>
  <c r="Z37" i="3"/>
  <c r="J37" i="3"/>
  <c r="L37" i="3"/>
  <c r="O37" i="3"/>
  <c r="BT36" i="3"/>
  <c r="BV36" i="3"/>
  <c r="BY36" i="3"/>
  <c r="BX36" i="3"/>
  <c r="BJ36" i="3"/>
  <c r="BL36" i="3"/>
  <c r="BO36" i="3"/>
  <c r="BN36" i="3"/>
  <c r="AZ36" i="3"/>
  <c r="BA36" i="3"/>
  <c r="BB36" i="3"/>
  <c r="BE36" i="3"/>
  <c r="BD36" i="3"/>
  <c r="AP36" i="3"/>
  <c r="AR36" i="3"/>
  <c r="AU36" i="3"/>
  <c r="AT36" i="3"/>
  <c r="AF36" i="3"/>
  <c r="AG36" i="3"/>
  <c r="AH36" i="3"/>
  <c r="AK36" i="3"/>
  <c r="AJ36" i="3"/>
  <c r="U36" i="3"/>
  <c r="W36" i="3"/>
  <c r="Z36" i="3"/>
  <c r="J36" i="3"/>
  <c r="L36" i="3"/>
  <c r="O36" i="3"/>
  <c r="BT35" i="3"/>
  <c r="BV35" i="3"/>
  <c r="BY35" i="3"/>
  <c r="BX35" i="3"/>
  <c r="BJ35" i="3"/>
  <c r="BL35" i="3"/>
  <c r="BO35" i="3"/>
  <c r="BN35" i="3"/>
  <c r="AZ35" i="3"/>
  <c r="BB35" i="3"/>
  <c r="BE35" i="3"/>
  <c r="BD35" i="3"/>
  <c r="AP35" i="3"/>
  <c r="AR35" i="3"/>
  <c r="AU35" i="3"/>
  <c r="AT35" i="3"/>
  <c r="AF35" i="3"/>
  <c r="AH35" i="3"/>
  <c r="AK35" i="3"/>
  <c r="AJ35" i="3"/>
  <c r="U35" i="3"/>
  <c r="W35" i="3"/>
  <c r="Z35" i="3"/>
  <c r="J35" i="3"/>
  <c r="L35" i="3"/>
  <c r="O35" i="3"/>
  <c r="BT34" i="3"/>
  <c r="BV34" i="3"/>
  <c r="BY34" i="3"/>
  <c r="BX34" i="3"/>
  <c r="BJ34" i="3"/>
  <c r="BL34" i="3"/>
  <c r="BO34" i="3"/>
  <c r="BN34" i="3"/>
  <c r="AZ34" i="3"/>
  <c r="BB34" i="3"/>
  <c r="BE34" i="3"/>
  <c r="BD34" i="3"/>
  <c r="AP34" i="3"/>
  <c r="AR34" i="3"/>
  <c r="AU34" i="3"/>
  <c r="AT34" i="3"/>
  <c r="AF34" i="3"/>
  <c r="AH34" i="3"/>
  <c r="AK34" i="3"/>
  <c r="AJ34" i="3"/>
  <c r="U34" i="3"/>
  <c r="W34" i="3"/>
  <c r="Z34" i="3"/>
  <c r="J34" i="3"/>
  <c r="L34" i="3"/>
  <c r="O34" i="3"/>
  <c r="BT33" i="3"/>
  <c r="BV33" i="3"/>
  <c r="BY33" i="3"/>
  <c r="BX33" i="3"/>
  <c r="BJ33" i="3"/>
  <c r="BL33" i="3"/>
  <c r="BO33" i="3"/>
  <c r="BN33" i="3"/>
  <c r="AZ33" i="3"/>
  <c r="BB33" i="3"/>
  <c r="BE33" i="3"/>
  <c r="BD33" i="3"/>
  <c r="AP33" i="3"/>
  <c r="AR33" i="3"/>
  <c r="AU33" i="3"/>
  <c r="AT33" i="3"/>
  <c r="AF33" i="3"/>
  <c r="AH33" i="3"/>
  <c r="AK33" i="3"/>
  <c r="AJ33" i="3"/>
  <c r="U33" i="3"/>
  <c r="W33" i="3"/>
  <c r="Z33" i="3"/>
  <c r="J33" i="3"/>
  <c r="L33" i="3"/>
  <c r="O33" i="3"/>
  <c r="BT32" i="3"/>
  <c r="BV32" i="3"/>
  <c r="BY32" i="3"/>
  <c r="BX32" i="3"/>
  <c r="BJ32" i="3"/>
  <c r="BL32" i="3"/>
  <c r="BO32" i="3"/>
  <c r="BN32" i="3"/>
  <c r="AZ32" i="3"/>
  <c r="BB32" i="3"/>
  <c r="BE32" i="3"/>
  <c r="BD32" i="3"/>
  <c r="AP32" i="3"/>
  <c r="AR32" i="3"/>
  <c r="AU32" i="3"/>
  <c r="AT32" i="3"/>
  <c r="AF32" i="3"/>
  <c r="AH32" i="3"/>
  <c r="AK32" i="3"/>
  <c r="AJ32" i="3"/>
  <c r="U32" i="3"/>
  <c r="W32" i="3"/>
  <c r="Z32" i="3"/>
  <c r="J32" i="3"/>
  <c r="L32" i="3"/>
  <c r="O32" i="3"/>
  <c r="BT31" i="3"/>
  <c r="BV31" i="3"/>
  <c r="BY31" i="3"/>
  <c r="BX31" i="3"/>
  <c r="BJ31" i="3"/>
  <c r="BL31" i="3"/>
  <c r="BO31" i="3"/>
  <c r="BN31" i="3"/>
  <c r="AZ31" i="3"/>
  <c r="BB31" i="3"/>
  <c r="BE31" i="3"/>
  <c r="BD31" i="3"/>
  <c r="AP31" i="3"/>
  <c r="AR31" i="3"/>
  <c r="AU31" i="3"/>
  <c r="AT31" i="3"/>
  <c r="AF31" i="3"/>
  <c r="AH31" i="3"/>
  <c r="AK31" i="3"/>
  <c r="AJ31" i="3"/>
  <c r="U31" i="3"/>
  <c r="W31" i="3"/>
  <c r="Z31" i="3"/>
  <c r="J31" i="3"/>
  <c r="L31" i="3"/>
  <c r="O31" i="3"/>
  <c r="BT30" i="3"/>
  <c r="BV30" i="3"/>
  <c r="BY30" i="3"/>
  <c r="BX30" i="3"/>
  <c r="BJ30" i="3"/>
  <c r="BL30" i="3"/>
  <c r="BO30" i="3"/>
  <c r="BN30" i="3"/>
  <c r="AZ30" i="3"/>
  <c r="BB30" i="3"/>
  <c r="BE30" i="3"/>
  <c r="BD30" i="3"/>
  <c r="AP30" i="3"/>
  <c r="AR30" i="3"/>
  <c r="AU30" i="3"/>
  <c r="AT30" i="3"/>
  <c r="AF30" i="3"/>
  <c r="AH30" i="3"/>
  <c r="AK30" i="3"/>
  <c r="AJ30" i="3"/>
  <c r="U30" i="3"/>
  <c r="W30" i="3"/>
  <c r="Z30" i="3"/>
  <c r="J30" i="3"/>
  <c r="L30" i="3"/>
  <c r="O30" i="3"/>
  <c r="BT29" i="3"/>
  <c r="BV29" i="3"/>
  <c r="BY29" i="3"/>
  <c r="BX29" i="3"/>
  <c r="BJ29" i="3"/>
  <c r="BL29" i="3"/>
  <c r="BO29" i="3"/>
  <c r="BN29" i="3"/>
  <c r="AZ29" i="3"/>
  <c r="BB29" i="3"/>
  <c r="BE29" i="3"/>
  <c r="BD29" i="3"/>
  <c r="AP29" i="3"/>
  <c r="AR29" i="3"/>
  <c r="AU29" i="3"/>
  <c r="AT29" i="3"/>
  <c r="AF29" i="3"/>
  <c r="AH29" i="3"/>
  <c r="AK29" i="3"/>
  <c r="AJ29" i="3"/>
  <c r="U29" i="3"/>
  <c r="W29" i="3"/>
  <c r="Z29" i="3"/>
  <c r="J29" i="3"/>
  <c r="L29" i="3"/>
  <c r="O29" i="3"/>
  <c r="BT28" i="3"/>
  <c r="BV28" i="3"/>
  <c r="BY28" i="3"/>
  <c r="BX28" i="3"/>
  <c r="BJ28" i="3"/>
  <c r="BL28" i="3"/>
  <c r="BO28" i="3"/>
  <c r="BN28" i="3"/>
  <c r="AZ28" i="3"/>
  <c r="BB28" i="3"/>
  <c r="BE28" i="3"/>
  <c r="BD28" i="3"/>
  <c r="AP28" i="3"/>
  <c r="AR28" i="3"/>
  <c r="AU28" i="3"/>
  <c r="AT28" i="3"/>
  <c r="AF28" i="3"/>
  <c r="AH28" i="3"/>
  <c r="AK28" i="3"/>
  <c r="AJ28" i="3"/>
  <c r="U28" i="3"/>
  <c r="W28" i="3"/>
  <c r="Z28" i="3"/>
  <c r="J28" i="3"/>
  <c r="L28" i="3"/>
  <c r="O28" i="3"/>
  <c r="BT27" i="3"/>
  <c r="BV27" i="3"/>
  <c r="BY27" i="3"/>
  <c r="BX27" i="3"/>
  <c r="BJ27" i="3"/>
  <c r="BL27" i="3"/>
  <c r="BO27" i="3"/>
  <c r="BN27" i="3"/>
  <c r="AZ27" i="3"/>
  <c r="BB27" i="3"/>
  <c r="BE27" i="3"/>
  <c r="BD27" i="3"/>
  <c r="AP27" i="3"/>
  <c r="AR27" i="3"/>
  <c r="AU27" i="3"/>
  <c r="AT27" i="3"/>
  <c r="AF27" i="3"/>
  <c r="AH27" i="3"/>
  <c r="AK27" i="3"/>
  <c r="AJ27" i="3"/>
  <c r="U27" i="3"/>
  <c r="W27" i="3"/>
  <c r="Z27" i="3"/>
  <c r="J27" i="3"/>
  <c r="L27" i="3"/>
  <c r="O27" i="3"/>
  <c r="BT26" i="3"/>
  <c r="BV26" i="3"/>
  <c r="BY26" i="3"/>
  <c r="BX26" i="3"/>
  <c r="BJ26" i="3"/>
  <c r="BL26" i="3"/>
  <c r="BO26" i="3"/>
  <c r="BN26" i="3"/>
  <c r="AZ26" i="3"/>
  <c r="BB26" i="3"/>
  <c r="BE26" i="3"/>
  <c r="BD26" i="3"/>
  <c r="AP26" i="3"/>
  <c r="AR26" i="3"/>
  <c r="AU26" i="3"/>
  <c r="AT26" i="3"/>
  <c r="AF26" i="3"/>
  <c r="AH26" i="3"/>
  <c r="AK26" i="3"/>
  <c r="AJ26" i="3"/>
  <c r="U26" i="3"/>
  <c r="W26" i="3"/>
  <c r="Z26" i="3"/>
  <c r="J26" i="3"/>
  <c r="L26" i="3"/>
  <c r="O26" i="3"/>
  <c r="BT25" i="3"/>
  <c r="BV25" i="3"/>
  <c r="BY25" i="3"/>
  <c r="BX25" i="3"/>
  <c r="BJ25" i="3"/>
  <c r="BL25" i="3"/>
  <c r="BO25" i="3"/>
  <c r="BN25" i="3"/>
  <c r="AZ25" i="3"/>
  <c r="BB25" i="3"/>
  <c r="BE25" i="3"/>
  <c r="BD25" i="3"/>
  <c r="AP25" i="3"/>
  <c r="AR25" i="3"/>
  <c r="AU25" i="3"/>
  <c r="AT25" i="3"/>
  <c r="AF25" i="3"/>
  <c r="AH25" i="3"/>
  <c r="AK25" i="3"/>
  <c r="AJ25" i="3"/>
  <c r="U25" i="3"/>
  <c r="W25" i="3"/>
  <c r="Z25" i="3"/>
  <c r="J25" i="3"/>
  <c r="L25" i="3"/>
  <c r="O25" i="3"/>
  <c r="BT24" i="3"/>
  <c r="BV24" i="3"/>
  <c r="BY24" i="3"/>
  <c r="BX24" i="3"/>
  <c r="BJ24" i="3"/>
  <c r="BL24" i="3"/>
  <c r="BO24" i="3"/>
  <c r="BN24" i="3"/>
  <c r="AZ24" i="3"/>
  <c r="BB24" i="3"/>
  <c r="BE24" i="3"/>
  <c r="BD24" i="3"/>
  <c r="AP24" i="3"/>
  <c r="AR24" i="3"/>
  <c r="AU24" i="3"/>
  <c r="AT24" i="3"/>
  <c r="AF24" i="3"/>
  <c r="AH24" i="3"/>
  <c r="AK24" i="3"/>
  <c r="AJ24" i="3"/>
  <c r="U24" i="3"/>
  <c r="W24" i="3"/>
  <c r="Z24" i="3"/>
  <c r="J24" i="3"/>
  <c r="L24" i="3"/>
  <c r="O24" i="3"/>
  <c r="BT23" i="3"/>
  <c r="BV23" i="3"/>
  <c r="BY23" i="3"/>
  <c r="BX23" i="3"/>
  <c r="BJ23" i="3"/>
  <c r="BL23" i="3"/>
  <c r="BO23" i="3"/>
  <c r="BN23" i="3"/>
  <c r="AZ23" i="3"/>
  <c r="BB23" i="3"/>
  <c r="BE23" i="3"/>
  <c r="BD23" i="3"/>
  <c r="AP23" i="3"/>
  <c r="AR23" i="3"/>
  <c r="AU23" i="3"/>
  <c r="AT23" i="3"/>
  <c r="AF23" i="3"/>
  <c r="AH23" i="3"/>
  <c r="AK23" i="3"/>
  <c r="AJ23" i="3"/>
  <c r="U23" i="3"/>
  <c r="W23" i="3"/>
  <c r="Z23" i="3"/>
  <c r="J23" i="3"/>
  <c r="L23" i="3"/>
  <c r="O23" i="3"/>
  <c r="BT22" i="3"/>
  <c r="BV22" i="3"/>
  <c r="BY22" i="3"/>
  <c r="BX22" i="3"/>
  <c r="BJ22" i="3"/>
  <c r="BL22" i="3"/>
  <c r="BO22" i="3"/>
  <c r="BN22" i="3"/>
  <c r="AZ22" i="3"/>
  <c r="BB22" i="3"/>
  <c r="BE22" i="3"/>
  <c r="BD22" i="3"/>
  <c r="AP22" i="3"/>
  <c r="AR22" i="3"/>
  <c r="AU22" i="3"/>
  <c r="AT22" i="3"/>
  <c r="AF22" i="3"/>
  <c r="AH22" i="3"/>
  <c r="AK22" i="3"/>
  <c r="AJ22" i="3"/>
  <c r="U22" i="3"/>
  <c r="W22" i="3"/>
  <c r="Z22" i="3"/>
  <c r="J22" i="3"/>
  <c r="L22" i="3"/>
  <c r="O22" i="3"/>
  <c r="BT21" i="3"/>
  <c r="BV21" i="3"/>
  <c r="BY21" i="3"/>
  <c r="BX21" i="3"/>
  <c r="BJ21" i="3"/>
  <c r="BL21" i="3"/>
  <c r="BO21" i="3"/>
  <c r="BN21" i="3"/>
  <c r="AZ21" i="3"/>
  <c r="BB21" i="3"/>
  <c r="BE21" i="3"/>
  <c r="BD21" i="3"/>
  <c r="AP21" i="3"/>
  <c r="AR21" i="3"/>
  <c r="AU21" i="3"/>
  <c r="AT21" i="3"/>
  <c r="AF21" i="3"/>
  <c r="AH21" i="3"/>
  <c r="AK21" i="3"/>
  <c r="AJ21" i="3"/>
  <c r="U21" i="3"/>
  <c r="W21" i="3"/>
  <c r="Z21" i="3"/>
  <c r="J21" i="3"/>
  <c r="L21" i="3"/>
  <c r="O21" i="3"/>
  <c r="BT20" i="3"/>
  <c r="BV20" i="3"/>
  <c r="BY20" i="3"/>
  <c r="BX20" i="3"/>
  <c r="BJ20" i="3"/>
  <c r="BL20" i="3"/>
  <c r="BO20" i="3"/>
  <c r="BN20" i="3"/>
  <c r="AZ20" i="3"/>
  <c r="BB20" i="3"/>
  <c r="BE20" i="3"/>
  <c r="BD20" i="3"/>
  <c r="AP20" i="3"/>
  <c r="AR20" i="3"/>
  <c r="AU20" i="3"/>
  <c r="AT20" i="3"/>
  <c r="AF20" i="3"/>
  <c r="AH20" i="3"/>
  <c r="AK20" i="3"/>
  <c r="AJ20" i="3"/>
  <c r="U20" i="3"/>
  <c r="W20" i="3"/>
  <c r="Z20" i="3"/>
  <c r="J20" i="3"/>
  <c r="L20" i="3"/>
  <c r="O20" i="3"/>
  <c r="BT19" i="3"/>
  <c r="BV19" i="3"/>
  <c r="BY19" i="3"/>
  <c r="BX19" i="3"/>
  <c r="BJ19" i="3"/>
  <c r="BL19" i="3"/>
  <c r="BO19" i="3"/>
  <c r="BN19" i="3"/>
  <c r="AZ19" i="3"/>
  <c r="BB19" i="3"/>
  <c r="BE19" i="3"/>
  <c r="BD19" i="3"/>
  <c r="AP19" i="3"/>
  <c r="AR19" i="3"/>
  <c r="AU19" i="3"/>
  <c r="AT19" i="3"/>
  <c r="AF19" i="3"/>
  <c r="AH19" i="3"/>
  <c r="AK19" i="3"/>
  <c r="AJ19" i="3"/>
  <c r="U19" i="3"/>
  <c r="W19" i="3"/>
  <c r="Z19" i="3"/>
  <c r="J19" i="3"/>
  <c r="L19" i="3"/>
  <c r="O19" i="3"/>
  <c r="BT18" i="3"/>
  <c r="BV18" i="3"/>
  <c r="BY18" i="3"/>
  <c r="BX18" i="3"/>
  <c r="BJ18" i="3"/>
  <c r="BL18" i="3"/>
  <c r="BO18" i="3"/>
  <c r="BN18" i="3"/>
  <c r="AZ18" i="3"/>
  <c r="BB18" i="3"/>
  <c r="BE18" i="3"/>
  <c r="BD18" i="3"/>
  <c r="AP18" i="3"/>
  <c r="AR18" i="3"/>
  <c r="AU18" i="3"/>
  <c r="AT18" i="3"/>
  <c r="AF18" i="3"/>
  <c r="AH18" i="3"/>
  <c r="AK18" i="3"/>
  <c r="AJ18" i="3"/>
  <c r="U18" i="3"/>
  <c r="W18" i="3"/>
  <c r="Z18" i="3"/>
  <c r="J18" i="3"/>
  <c r="L18" i="3"/>
  <c r="O18" i="3"/>
  <c r="BT17" i="3"/>
  <c r="BV17" i="3"/>
  <c r="BY17" i="3"/>
  <c r="BX17" i="3"/>
  <c r="BJ17" i="3"/>
  <c r="BL17" i="3"/>
  <c r="BO17" i="3"/>
  <c r="BN17" i="3"/>
  <c r="AZ17" i="3"/>
  <c r="BB17" i="3"/>
  <c r="BE17" i="3"/>
  <c r="BD17" i="3"/>
  <c r="AP17" i="3"/>
  <c r="AR17" i="3"/>
  <c r="AU17" i="3"/>
  <c r="AT17" i="3"/>
  <c r="AF17" i="3"/>
  <c r="AH17" i="3"/>
  <c r="AK17" i="3"/>
  <c r="AJ17" i="3"/>
  <c r="U17" i="3"/>
  <c r="W17" i="3"/>
  <c r="Z17" i="3"/>
  <c r="J17" i="3"/>
  <c r="L17" i="3"/>
  <c r="O17" i="3"/>
  <c r="BT16" i="3"/>
  <c r="BV16" i="3"/>
  <c r="BY16" i="3"/>
  <c r="BX16" i="3"/>
  <c r="BJ16" i="3"/>
  <c r="BL16" i="3"/>
  <c r="BO16" i="3"/>
  <c r="BN16" i="3"/>
  <c r="AZ16" i="3"/>
  <c r="BB16" i="3"/>
  <c r="BE16" i="3"/>
  <c r="BD16" i="3"/>
  <c r="AP16" i="3"/>
  <c r="AR16" i="3"/>
  <c r="AU16" i="3"/>
  <c r="AT16" i="3"/>
  <c r="AF16" i="3"/>
  <c r="AH16" i="3"/>
  <c r="AK16" i="3"/>
  <c r="AJ16" i="3"/>
  <c r="U16" i="3"/>
  <c r="W16" i="3"/>
  <c r="Z16" i="3"/>
  <c r="J16" i="3"/>
  <c r="L16" i="3"/>
  <c r="O16" i="3"/>
  <c r="BT15" i="3"/>
  <c r="BV15" i="3"/>
  <c r="BY15" i="3"/>
  <c r="BX15" i="3"/>
  <c r="BJ15" i="3"/>
  <c r="BL15" i="3"/>
  <c r="BO15" i="3"/>
  <c r="BN15" i="3"/>
  <c r="AZ15" i="3"/>
  <c r="BB15" i="3"/>
  <c r="BE15" i="3"/>
  <c r="BD15" i="3"/>
  <c r="AP15" i="3"/>
  <c r="AR15" i="3"/>
  <c r="AU15" i="3"/>
  <c r="AT15" i="3"/>
  <c r="AF15" i="3"/>
  <c r="AH15" i="3"/>
  <c r="AK15" i="3"/>
  <c r="AJ15" i="3"/>
  <c r="U15" i="3"/>
  <c r="W15" i="3"/>
  <c r="Z15" i="3"/>
  <c r="J15" i="3"/>
  <c r="L15" i="3"/>
  <c r="O15" i="3"/>
  <c r="BT14" i="3"/>
  <c r="BV14" i="3"/>
  <c r="BY14" i="3"/>
  <c r="BX14" i="3"/>
  <c r="BJ14" i="3"/>
  <c r="BL14" i="3"/>
  <c r="BO14" i="3"/>
  <c r="BN14" i="3"/>
  <c r="AZ14" i="3"/>
  <c r="BB14" i="3"/>
  <c r="BE14" i="3"/>
  <c r="BD14" i="3"/>
  <c r="AP14" i="3"/>
  <c r="AR14" i="3"/>
  <c r="AU14" i="3"/>
  <c r="AT14" i="3"/>
  <c r="AF14" i="3"/>
  <c r="AH14" i="3"/>
  <c r="AK14" i="3"/>
  <c r="AJ14" i="3"/>
  <c r="U14" i="3"/>
  <c r="W14" i="3"/>
  <c r="Z14" i="3"/>
  <c r="J14" i="3"/>
  <c r="L14" i="3"/>
  <c r="O14" i="3"/>
  <c r="BT13" i="3"/>
  <c r="BV13" i="3"/>
  <c r="BY13" i="3"/>
  <c r="BX13" i="3"/>
  <c r="BJ13" i="3"/>
  <c r="BL13" i="3"/>
  <c r="BO13" i="3"/>
  <c r="BN13" i="3"/>
  <c r="AZ13" i="3"/>
  <c r="BB13" i="3"/>
  <c r="BE13" i="3"/>
  <c r="BD13" i="3"/>
  <c r="AP13" i="3"/>
  <c r="AR13" i="3"/>
  <c r="AU13" i="3"/>
  <c r="AT13" i="3"/>
  <c r="AF13" i="3"/>
  <c r="AH13" i="3"/>
  <c r="AK13" i="3"/>
  <c r="AJ13" i="3"/>
  <c r="U13" i="3"/>
  <c r="W13" i="3"/>
  <c r="Z13" i="3"/>
  <c r="J13" i="3"/>
  <c r="L13" i="3"/>
  <c r="O13" i="3"/>
  <c r="BT12" i="3"/>
  <c r="BV12" i="3"/>
  <c r="BY12" i="3"/>
  <c r="BX12" i="3"/>
  <c r="BJ12" i="3"/>
  <c r="BL12" i="3"/>
  <c r="BO12" i="3"/>
  <c r="BN12" i="3"/>
  <c r="AZ12" i="3"/>
  <c r="BB12" i="3"/>
  <c r="BE12" i="3"/>
  <c r="BD12" i="3"/>
  <c r="AP12" i="3"/>
  <c r="AR12" i="3"/>
  <c r="AU12" i="3"/>
  <c r="AT12" i="3"/>
  <c r="AF12" i="3"/>
  <c r="AH12" i="3"/>
  <c r="AK12" i="3"/>
  <c r="AJ12" i="3"/>
  <c r="U12" i="3"/>
  <c r="W12" i="3"/>
  <c r="Z12" i="3"/>
  <c r="J12" i="3"/>
  <c r="L12" i="3"/>
  <c r="O12" i="3"/>
  <c r="BT11" i="3"/>
  <c r="BV11" i="3"/>
  <c r="BY11" i="3"/>
  <c r="BX11" i="3"/>
  <c r="BJ11" i="3"/>
  <c r="BL11" i="3"/>
  <c r="BO11" i="3"/>
  <c r="BN11" i="3"/>
  <c r="AZ11" i="3"/>
  <c r="BB11" i="3"/>
  <c r="BE11" i="3"/>
  <c r="BD11" i="3"/>
  <c r="AP11" i="3"/>
  <c r="AR11" i="3"/>
  <c r="AU11" i="3"/>
  <c r="AT11" i="3"/>
  <c r="AF11" i="3"/>
  <c r="AH11" i="3"/>
  <c r="AK11" i="3"/>
  <c r="AJ11" i="3"/>
  <c r="U11" i="3"/>
  <c r="W11" i="3"/>
  <c r="Z11" i="3"/>
  <c r="J11" i="3"/>
  <c r="L11" i="3"/>
  <c r="O11" i="3"/>
  <c r="BT10" i="3"/>
  <c r="BV10" i="3"/>
  <c r="BY10" i="3"/>
  <c r="BX10" i="3"/>
  <c r="BJ10" i="3"/>
  <c r="BL10" i="3"/>
  <c r="BO10" i="3"/>
  <c r="BN10" i="3"/>
  <c r="AZ10" i="3"/>
  <c r="BB10" i="3"/>
  <c r="BE10" i="3"/>
  <c r="BD10" i="3"/>
  <c r="AP10" i="3"/>
  <c r="AR10" i="3"/>
  <c r="AU10" i="3"/>
  <c r="AT10" i="3"/>
  <c r="AF10" i="3"/>
  <c r="AH10" i="3"/>
  <c r="AK10" i="3"/>
  <c r="AJ10" i="3"/>
  <c r="U10" i="3"/>
  <c r="W10" i="3"/>
  <c r="Z10" i="3"/>
  <c r="J10" i="3"/>
  <c r="L10" i="3"/>
  <c r="O10" i="3"/>
  <c r="BT9" i="3"/>
  <c r="BV9" i="3"/>
  <c r="BY9" i="3"/>
  <c r="BX9" i="3"/>
  <c r="BJ9" i="3"/>
  <c r="BL9" i="3"/>
  <c r="BO9" i="3"/>
  <c r="BN9" i="3"/>
  <c r="AZ9" i="3"/>
  <c r="BB9" i="3"/>
  <c r="BE9" i="3"/>
  <c r="BD9" i="3"/>
  <c r="AP9" i="3"/>
  <c r="AR9" i="3"/>
  <c r="AU9" i="3"/>
  <c r="AT9" i="3"/>
  <c r="AF9" i="3"/>
  <c r="AH9" i="3"/>
  <c r="AK9" i="3"/>
  <c r="AJ9" i="3"/>
  <c r="U9" i="3"/>
  <c r="W9" i="3"/>
  <c r="Z9" i="3"/>
  <c r="J9" i="3"/>
  <c r="L9" i="3"/>
  <c r="O9" i="3"/>
  <c r="BT8" i="3"/>
  <c r="BV8" i="3"/>
  <c r="BY8" i="3"/>
  <c r="BX8" i="3"/>
  <c r="BJ8" i="3"/>
  <c r="BL8" i="3"/>
  <c r="BO8" i="3"/>
  <c r="BN8" i="3"/>
  <c r="AZ8" i="3"/>
  <c r="BB8" i="3"/>
  <c r="BE8" i="3"/>
  <c r="BD8" i="3"/>
  <c r="AP8" i="3"/>
  <c r="AR8" i="3"/>
  <c r="AU8" i="3"/>
  <c r="AT8" i="3"/>
  <c r="AF8" i="3"/>
  <c r="AH8" i="3"/>
  <c r="AK8" i="3"/>
  <c r="AJ8" i="3"/>
  <c r="U8" i="3"/>
  <c r="W8" i="3"/>
  <c r="Z8" i="3"/>
  <c r="J8" i="3"/>
  <c r="L8" i="3"/>
  <c r="BT7" i="3"/>
  <c r="BV7" i="3"/>
  <c r="BY7" i="3"/>
  <c r="BX7" i="3"/>
  <c r="BJ7" i="3"/>
  <c r="BL7" i="3"/>
  <c r="BO7" i="3"/>
  <c r="BN7" i="3"/>
  <c r="AZ7" i="3"/>
  <c r="BB7" i="3"/>
  <c r="BE7" i="3"/>
  <c r="BD7" i="3"/>
  <c r="AP7" i="3"/>
  <c r="AR7" i="3"/>
  <c r="AU7" i="3"/>
  <c r="AT7" i="3"/>
  <c r="AF7" i="3"/>
  <c r="AH7" i="3"/>
  <c r="AK7" i="3"/>
  <c r="AJ7" i="3"/>
  <c r="U7" i="3"/>
  <c r="W7" i="3"/>
  <c r="Z7" i="3"/>
  <c r="J7" i="3"/>
  <c r="L7" i="3"/>
  <c r="O7" i="3"/>
  <c r="BT6" i="3"/>
  <c r="BV6" i="3"/>
  <c r="BY6" i="3"/>
  <c r="BX6" i="3"/>
  <c r="BJ6" i="3"/>
  <c r="BL6" i="3"/>
  <c r="BO6" i="3"/>
  <c r="BN6" i="3"/>
  <c r="AZ6" i="3"/>
  <c r="BB6" i="3"/>
  <c r="BE6" i="3"/>
  <c r="BD6" i="3"/>
  <c r="AP6" i="3"/>
  <c r="AR6" i="3"/>
  <c r="AU6" i="3"/>
  <c r="AT6" i="3"/>
  <c r="AF6" i="3"/>
  <c r="AH6" i="3"/>
  <c r="AK6" i="3"/>
  <c r="AJ6" i="3"/>
  <c r="U6" i="3"/>
  <c r="W6" i="3"/>
  <c r="Z6" i="3"/>
  <c r="J6" i="3"/>
  <c r="L6" i="3"/>
  <c r="O6" i="3"/>
  <c r="BT5" i="3"/>
  <c r="BV5" i="3"/>
  <c r="BY5" i="3"/>
  <c r="BX5" i="3"/>
  <c r="BJ5" i="3"/>
  <c r="BL5" i="3"/>
  <c r="BO5" i="3"/>
  <c r="BN5" i="3"/>
  <c r="AZ5" i="3"/>
  <c r="BB5" i="3"/>
  <c r="BE5" i="3"/>
  <c r="BD5" i="3"/>
  <c r="AP5" i="3"/>
  <c r="AR5" i="3"/>
  <c r="AU5" i="3"/>
  <c r="AT5" i="3"/>
  <c r="AF5" i="3"/>
  <c r="AH5" i="3"/>
  <c r="AK5" i="3"/>
  <c r="AJ5" i="3"/>
  <c r="U5" i="3"/>
  <c r="W5" i="3"/>
  <c r="Z5" i="3"/>
  <c r="J5" i="3"/>
  <c r="L5" i="3"/>
  <c r="O5" i="3"/>
  <c r="BT4" i="3"/>
  <c r="BV4" i="3"/>
  <c r="BY4" i="3"/>
  <c r="BX4" i="3"/>
  <c r="BJ4" i="3"/>
  <c r="BL4" i="3"/>
  <c r="BO4" i="3"/>
  <c r="BN4" i="3"/>
  <c r="AZ4" i="3"/>
  <c r="BB4" i="3"/>
  <c r="BE4" i="3"/>
  <c r="BD4" i="3"/>
  <c r="AP4" i="3"/>
  <c r="AR4" i="3"/>
  <c r="AU4" i="3"/>
  <c r="AT4" i="3"/>
  <c r="AF4" i="3"/>
  <c r="AH4" i="3"/>
  <c r="AK4" i="3"/>
  <c r="AJ4" i="3"/>
  <c r="U4" i="3"/>
  <c r="W4" i="3"/>
  <c r="Z4" i="3"/>
  <c r="J4" i="3"/>
  <c r="L4" i="3"/>
  <c r="O4" i="3"/>
  <c r="BT3" i="3"/>
  <c r="BV3" i="3"/>
  <c r="BY3" i="3"/>
  <c r="BX3" i="3"/>
  <c r="BJ3" i="3"/>
  <c r="BL3" i="3"/>
  <c r="BO3" i="3"/>
  <c r="BN3" i="3"/>
  <c r="AZ3" i="3"/>
  <c r="BB3" i="3"/>
  <c r="BE3" i="3"/>
  <c r="BD3" i="3"/>
  <c r="AP3" i="3"/>
  <c r="AR3" i="3"/>
  <c r="AU3" i="3"/>
  <c r="AT3" i="3"/>
  <c r="AF3" i="3"/>
  <c r="AH3" i="3"/>
  <c r="AK3" i="3"/>
  <c r="AJ3" i="3"/>
  <c r="U3" i="3"/>
  <c r="W3" i="3"/>
  <c r="Z3" i="3"/>
  <c r="J3" i="3"/>
  <c r="L3" i="3"/>
  <c r="O3" i="3"/>
  <c r="BT2" i="3"/>
  <c r="BV2" i="3"/>
  <c r="BY2" i="3"/>
  <c r="BX2" i="3"/>
  <c r="BJ2" i="3"/>
  <c r="BL2" i="3"/>
  <c r="BO2" i="3"/>
  <c r="BN2" i="3"/>
  <c r="AZ2" i="3"/>
  <c r="BB2" i="3"/>
  <c r="BE2" i="3"/>
  <c r="BD2" i="3"/>
  <c r="AP2" i="3"/>
  <c r="AR2" i="3"/>
  <c r="AU2" i="3"/>
  <c r="AT2" i="3"/>
  <c r="AF2" i="3"/>
  <c r="AH2" i="3"/>
  <c r="AK2" i="3"/>
  <c r="AJ2" i="3"/>
  <c r="U2" i="3"/>
  <c r="W2" i="3"/>
  <c r="Z2" i="3"/>
  <c r="J2" i="3"/>
  <c r="L2" i="3"/>
  <c r="O2" i="3"/>
  <c r="BT81" i="2"/>
  <c r="BV81" i="2"/>
  <c r="BY81" i="2"/>
  <c r="BX81" i="2"/>
  <c r="BJ81" i="2"/>
  <c r="BL81" i="2"/>
  <c r="BO81" i="2"/>
  <c r="BN81" i="2"/>
  <c r="AZ81" i="2"/>
  <c r="BB81" i="2"/>
  <c r="BE81" i="2"/>
  <c r="BD81" i="2"/>
  <c r="AP81" i="2"/>
  <c r="AR81" i="2"/>
  <c r="AU81" i="2"/>
  <c r="AT81" i="2"/>
  <c r="AF81" i="2"/>
  <c r="AH81" i="2"/>
  <c r="AK81" i="2"/>
  <c r="AJ81" i="2"/>
  <c r="U81" i="2"/>
  <c r="W81" i="2"/>
  <c r="Z81" i="2"/>
  <c r="J81" i="2"/>
  <c r="L81" i="2"/>
  <c r="O81" i="2"/>
  <c r="BT80" i="2"/>
  <c r="BV80" i="2"/>
  <c r="BY80" i="2"/>
  <c r="BX80" i="2"/>
  <c r="BJ80" i="2"/>
  <c r="BL80" i="2"/>
  <c r="BO80" i="2"/>
  <c r="BN80" i="2"/>
  <c r="AZ80" i="2"/>
  <c r="BB80" i="2"/>
  <c r="BE80" i="2"/>
  <c r="BD80" i="2"/>
  <c r="AP80" i="2"/>
  <c r="AR80" i="2"/>
  <c r="AU80" i="2"/>
  <c r="AT80" i="2"/>
  <c r="AF80" i="2"/>
  <c r="AH80" i="2"/>
  <c r="AK80" i="2"/>
  <c r="AJ80" i="2"/>
  <c r="U80" i="2"/>
  <c r="W80" i="2"/>
  <c r="Z80" i="2"/>
  <c r="J80" i="2"/>
  <c r="L80" i="2"/>
  <c r="O80" i="2"/>
  <c r="BT79" i="2"/>
  <c r="BV79" i="2"/>
  <c r="BY79" i="2"/>
  <c r="BX79" i="2"/>
  <c r="BJ79" i="2"/>
  <c r="BL79" i="2"/>
  <c r="BO79" i="2"/>
  <c r="AZ79" i="2"/>
  <c r="BB79" i="2"/>
  <c r="BE79" i="2"/>
  <c r="BD79" i="2"/>
  <c r="AP79" i="2"/>
  <c r="AR79" i="2"/>
  <c r="AU79" i="2"/>
  <c r="AT79" i="2"/>
  <c r="AF79" i="2"/>
  <c r="AH79" i="2"/>
  <c r="AK79" i="2"/>
  <c r="AJ79" i="2"/>
  <c r="U79" i="2"/>
  <c r="W79" i="2"/>
  <c r="Z79" i="2"/>
  <c r="J79" i="2"/>
  <c r="L79" i="2"/>
  <c r="O79" i="2"/>
  <c r="BT78" i="2"/>
  <c r="BV78" i="2"/>
  <c r="BY78" i="2"/>
  <c r="BX78" i="2"/>
  <c r="BJ78" i="2"/>
  <c r="BL78" i="2"/>
  <c r="BO78" i="2"/>
  <c r="BN78" i="2"/>
  <c r="AZ78" i="2"/>
  <c r="BB78" i="2"/>
  <c r="BE78" i="2"/>
  <c r="BD78" i="2"/>
  <c r="AP78" i="2"/>
  <c r="AR78" i="2"/>
  <c r="AU78" i="2"/>
  <c r="AT78" i="2"/>
  <c r="AF78" i="2"/>
  <c r="AH78" i="2"/>
  <c r="AK78" i="2"/>
  <c r="AJ78" i="2"/>
  <c r="U78" i="2"/>
  <c r="W78" i="2"/>
  <c r="Z78" i="2"/>
  <c r="J78" i="2"/>
  <c r="L78" i="2"/>
  <c r="O78" i="2"/>
  <c r="BT77" i="2"/>
  <c r="BV77" i="2"/>
  <c r="BY77" i="2"/>
  <c r="BX77" i="2"/>
  <c r="BJ77" i="2"/>
  <c r="BL77" i="2"/>
  <c r="BO77" i="2"/>
  <c r="BN77" i="2"/>
  <c r="AZ77" i="2"/>
  <c r="BB77" i="2"/>
  <c r="BE77" i="2"/>
  <c r="BD77" i="2"/>
  <c r="AP77" i="2"/>
  <c r="AR77" i="2"/>
  <c r="AU77" i="2"/>
  <c r="AT77" i="2"/>
  <c r="AF77" i="2"/>
  <c r="AH77" i="2"/>
  <c r="AK77" i="2"/>
  <c r="AJ77" i="2"/>
  <c r="U77" i="2"/>
  <c r="W77" i="2"/>
  <c r="Z77" i="2"/>
  <c r="J77" i="2"/>
  <c r="L77" i="2"/>
  <c r="O77" i="2"/>
  <c r="BT76" i="2"/>
  <c r="BV76" i="2"/>
  <c r="BY76" i="2"/>
  <c r="BX76" i="2"/>
  <c r="BJ76" i="2"/>
  <c r="BL76" i="2"/>
  <c r="BO76" i="2"/>
  <c r="BN76" i="2"/>
  <c r="AZ76" i="2"/>
  <c r="BB76" i="2"/>
  <c r="BE76" i="2"/>
  <c r="BD76" i="2"/>
  <c r="AP76" i="2"/>
  <c r="AR76" i="2"/>
  <c r="AU76" i="2"/>
  <c r="AT76" i="2"/>
  <c r="AF76" i="2"/>
  <c r="AH76" i="2"/>
  <c r="AK76" i="2"/>
  <c r="AJ76" i="2"/>
  <c r="U76" i="2"/>
  <c r="W76" i="2"/>
  <c r="Z76" i="2"/>
  <c r="J76" i="2"/>
  <c r="L76" i="2"/>
  <c r="O76" i="2"/>
  <c r="BT75" i="2"/>
  <c r="BV75" i="2"/>
  <c r="BY75" i="2"/>
  <c r="BX75" i="2"/>
  <c r="BJ75" i="2"/>
  <c r="BL75" i="2"/>
  <c r="BO75" i="2"/>
  <c r="BN75" i="2"/>
  <c r="AZ75" i="2"/>
  <c r="BB75" i="2"/>
  <c r="BE75" i="2"/>
  <c r="BD75" i="2"/>
  <c r="AP75" i="2"/>
  <c r="AR75" i="2"/>
  <c r="AU75" i="2"/>
  <c r="AT75" i="2"/>
  <c r="AF75" i="2"/>
  <c r="AH75" i="2"/>
  <c r="AK75" i="2"/>
  <c r="AJ75" i="2"/>
  <c r="U75" i="2"/>
  <c r="W75" i="2"/>
  <c r="Z75" i="2"/>
  <c r="J75" i="2"/>
  <c r="L75" i="2"/>
  <c r="O75" i="2"/>
  <c r="BT74" i="2"/>
  <c r="BV74" i="2"/>
  <c r="BY74" i="2"/>
  <c r="BX74" i="2"/>
  <c r="BJ74" i="2"/>
  <c r="BL74" i="2"/>
  <c r="BO74" i="2"/>
  <c r="BN74" i="2"/>
  <c r="AZ74" i="2"/>
  <c r="BB74" i="2"/>
  <c r="BE74" i="2"/>
  <c r="BD74" i="2"/>
  <c r="AP74" i="2"/>
  <c r="AR74" i="2"/>
  <c r="AU74" i="2"/>
  <c r="AT74" i="2"/>
  <c r="AF74" i="2"/>
  <c r="AH74" i="2"/>
  <c r="AK74" i="2"/>
  <c r="AJ74" i="2"/>
  <c r="U74" i="2"/>
  <c r="W74" i="2"/>
  <c r="Z74" i="2"/>
  <c r="J74" i="2"/>
  <c r="L74" i="2"/>
  <c r="O74" i="2"/>
  <c r="BT73" i="2"/>
  <c r="BV73" i="2"/>
  <c r="BY73" i="2"/>
  <c r="BX73" i="2"/>
  <c r="BJ73" i="2"/>
  <c r="BL73" i="2"/>
  <c r="BO73" i="2"/>
  <c r="BN73" i="2"/>
  <c r="AZ73" i="2"/>
  <c r="BB73" i="2"/>
  <c r="BE73" i="2"/>
  <c r="BD73" i="2"/>
  <c r="AP73" i="2"/>
  <c r="AR73" i="2"/>
  <c r="AU73" i="2"/>
  <c r="AT73" i="2"/>
  <c r="AF73" i="2"/>
  <c r="AH73" i="2"/>
  <c r="AK73" i="2"/>
  <c r="AJ73" i="2"/>
  <c r="U73" i="2"/>
  <c r="W73" i="2"/>
  <c r="Z73" i="2"/>
  <c r="J73" i="2"/>
  <c r="L73" i="2"/>
  <c r="O73" i="2"/>
  <c r="BT72" i="2"/>
  <c r="BV72" i="2"/>
  <c r="BY72" i="2"/>
  <c r="BX72" i="2"/>
  <c r="BJ72" i="2"/>
  <c r="BL72" i="2"/>
  <c r="BO72" i="2"/>
  <c r="BN72" i="2"/>
  <c r="AZ72" i="2"/>
  <c r="BB72" i="2"/>
  <c r="BE72" i="2"/>
  <c r="BD72" i="2"/>
  <c r="AP72" i="2"/>
  <c r="AR72" i="2"/>
  <c r="AU72" i="2"/>
  <c r="AT72" i="2"/>
  <c r="AF72" i="2"/>
  <c r="AH72" i="2"/>
  <c r="AK72" i="2"/>
  <c r="AJ72" i="2"/>
  <c r="U72" i="2"/>
  <c r="W72" i="2"/>
  <c r="Z72" i="2"/>
  <c r="J72" i="2"/>
  <c r="L72" i="2"/>
  <c r="O72" i="2"/>
  <c r="BT71" i="2"/>
  <c r="BV71" i="2"/>
  <c r="BY71" i="2"/>
  <c r="BX71" i="2"/>
  <c r="BJ71" i="2"/>
  <c r="BL71" i="2"/>
  <c r="BO71" i="2"/>
  <c r="BN71" i="2"/>
  <c r="AZ71" i="2"/>
  <c r="BB71" i="2"/>
  <c r="BE71" i="2"/>
  <c r="BD71" i="2"/>
  <c r="AP71" i="2"/>
  <c r="AR71" i="2"/>
  <c r="AU71" i="2"/>
  <c r="AT71" i="2"/>
  <c r="AF71" i="2"/>
  <c r="AH71" i="2"/>
  <c r="AK71" i="2"/>
  <c r="AJ71" i="2"/>
  <c r="U71" i="2"/>
  <c r="W71" i="2"/>
  <c r="Z71" i="2"/>
  <c r="J71" i="2"/>
  <c r="L71" i="2"/>
  <c r="O71" i="2"/>
  <c r="BT70" i="2"/>
  <c r="BV70" i="2"/>
  <c r="BY70" i="2"/>
  <c r="BX70" i="2"/>
  <c r="BJ70" i="2"/>
  <c r="BL70" i="2"/>
  <c r="BO70" i="2"/>
  <c r="BN70" i="2"/>
  <c r="AZ70" i="2"/>
  <c r="BB70" i="2"/>
  <c r="BE70" i="2"/>
  <c r="BD70" i="2"/>
  <c r="AP70" i="2"/>
  <c r="AR70" i="2"/>
  <c r="AU70" i="2"/>
  <c r="AT70" i="2"/>
  <c r="AF70" i="2"/>
  <c r="AH70" i="2"/>
  <c r="AK70" i="2"/>
  <c r="AJ70" i="2"/>
  <c r="U70" i="2"/>
  <c r="W70" i="2"/>
  <c r="Z70" i="2"/>
  <c r="J70" i="2"/>
  <c r="L70" i="2"/>
  <c r="O70" i="2"/>
  <c r="BT69" i="2"/>
  <c r="BV69" i="2"/>
  <c r="BY69" i="2"/>
  <c r="BX69" i="2"/>
  <c r="BJ69" i="2"/>
  <c r="BL69" i="2"/>
  <c r="BO69" i="2"/>
  <c r="BN69" i="2"/>
  <c r="AZ69" i="2"/>
  <c r="BB69" i="2"/>
  <c r="BE69" i="2"/>
  <c r="BD69" i="2"/>
  <c r="AP69" i="2"/>
  <c r="AR69" i="2"/>
  <c r="AU69" i="2"/>
  <c r="AT69" i="2"/>
  <c r="AF69" i="2"/>
  <c r="AH69" i="2"/>
  <c r="AK69" i="2"/>
  <c r="AJ69" i="2"/>
  <c r="U69" i="2"/>
  <c r="W69" i="2"/>
  <c r="Z69" i="2"/>
  <c r="J69" i="2"/>
  <c r="L69" i="2"/>
  <c r="O69" i="2"/>
  <c r="BT68" i="2"/>
  <c r="BV68" i="2"/>
  <c r="BY68" i="2"/>
  <c r="BX68" i="2"/>
  <c r="BJ68" i="2"/>
  <c r="BL68" i="2"/>
  <c r="BO68" i="2"/>
  <c r="BN68" i="2"/>
  <c r="AZ68" i="2"/>
  <c r="BB68" i="2"/>
  <c r="BE68" i="2"/>
  <c r="BD68" i="2"/>
  <c r="AP68" i="2"/>
  <c r="AR68" i="2"/>
  <c r="AU68" i="2"/>
  <c r="AT68" i="2"/>
  <c r="AF68" i="2"/>
  <c r="AH68" i="2"/>
  <c r="AK68" i="2"/>
  <c r="AJ68" i="2"/>
  <c r="U68" i="2"/>
  <c r="W68" i="2"/>
  <c r="Z68" i="2"/>
  <c r="J68" i="2"/>
  <c r="L68" i="2"/>
  <c r="O68" i="2"/>
  <c r="BT67" i="2"/>
  <c r="BV67" i="2"/>
  <c r="BY67" i="2"/>
  <c r="BX67" i="2"/>
  <c r="BJ67" i="2"/>
  <c r="BL67" i="2"/>
  <c r="BO67" i="2"/>
  <c r="BN67" i="2"/>
  <c r="AZ67" i="2"/>
  <c r="BB67" i="2"/>
  <c r="BE67" i="2"/>
  <c r="BD67" i="2"/>
  <c r="AP67" i="2"/>
  <c r="AR67" i="2"/>
  <c r="AU67" i="2"/>
  <c r="AT67" i="2"/>
  <c r="AF67" i="2"/>
  <c r="AH67" i="2"/>
  <c r="AK67" i="2"/>
  <c r="AJ67" i="2"/>
  <c r="U67" i="2"/>
  <c r="W67" i="2"/>
  <c r="Z67" i="2"/>
  <c r="J67" i="2"/>
  <c r="L67" i="2"/>
  <c r="O67" i="2"/>
  <c r="BT66" i="2"/>
  <c r="BV66" i="2"/>
  <c r="BY66" i="2"/>
  <c r="BX66" i="2"/>
  <c r="BJ66" i="2"/>
  <c r="BL66" i="2"/>
  <c r="BO66" i="2"/>
  <c r="BN66" i="2"/>
  <c r="AZ66" i="2"/>
  <c r="BB66" i="2"/>
  <c r="BE66" i="2"/>
  <c r="BD66" i="2"/>
  <c r="AP66" i="2"/>
  <c r="AR66" i="2"/>
  <c r="AU66" i="2"/>
  <c r="AT66" i="2"/>
  <c r="AF66" i="2"/>
  <c r="AH66" i="2"/>
  <c r="AK66" i="2"/>
  <c r="AJ66" i="2"/>
  <c r="U66" i="2"/>
  <c r="W66" i="2"/>
  <c r="Z66" i="2"/>
  <c r="J66" i="2"/>
  <c r="L66" i="2"/>
  <c r="O66" i="2"/>
  <c r="BT65" i="2"/>
  <c r="BV65" i="2"/>
  <c r="BY65" i="2"/>
  <c r="BX65" i="2"/>
  <c r="BJ65" i="2"/>
  <c r="BL65" i="2"/>
  <c r="BO65" i="2"/>
  <c r="BN65" i="2"/>
  <c r="AZ65" i="2"/>
  <c r="BB65" i="2"/>
  <c r="BE65" i="2"/>
  <c r="BD65" i="2"/>
  <c r="AP65" i="2"/>
  <c r="AR65" i="2"/>
  <c r="AU65" i="2"/>
  <c r="AT65" i="2"/>
  <c r="AF65" i="2"/>
  <c r="AH65" i="2"/>
  <c r="AK65" i="2"/>
  <c r="AJ65" i="2"/>
  <c r="U65" i="2"/>
  <c r="W65" i="2"/>
  <c r="Z65" i="2"/>
  <c r="J65" i="2"/>
  <c r="L65" i="2"/>
  <c r="O65" i="2"/>
  <c r="BT64" i="2"/>
  <c r="BV64" i="2"/>
  <c r="BY64" i="2"/>
  <c r="BX64" i="2"/>
  <c r="BJ64" i="2"/>
  <c r="BL64" i="2"/>
  <c r="BO64" i="2"/>
  <c r="BN64" i="2"/>
  <c r="AZ64" i="2"/>
  <c r="BB64" i="2"/>
  <c r="BE64" i="2"/>
  <c r="BD64" i="2"/>
  <c r="AP64" i="2"/>
  <c r="AR64" i="2"/>
  <c r="AU64" i="2"/>
  <c r="AT64" i="2"/>
  <c r="AF64" i="2"/>
  <c r="AH64" i="2"/>
  <c r="AK64" i="2"/>
  <c r="AJ64" i="2"/>
  <c r="U64" i="2"/>
  <c r="W64" i="2"/>
  <c r="Z64" i="2"/>
  <c r="J64" i="2"/>
  <c r="L64" i="2"/>
  <c r="O64" i="2"/>
  <c r="BT63" i="2"/>
  <c r="BV63" i="2"/>
  <c r="BY63" i="2"/>
  <c r="BX63" i="2"/>
  <c r="BJ63" i="2"/>
  <c r="BL63" i="2"/>
  <c r="BO63" i="2"/>
  <c r="BN63" i="2"/>
  <c r="AZ63" i="2"/>
  <c r="BB63" i="2"/>
  <c r="BE63" i="2"/>
  <c r="BD63" i="2"/>
  <c r="AP63" i="2"/>
  <c r="AR63" i="2"/>
  <c r="AU63" i="2"/>
  <c r="AT63" i="2"/>
  <c r="AF63" i="2"/>
  <c r="AH63" i="2"/>
  <c r="AK63" i="2"/>
  <c r="AJ63" i="2"/>
  <c r="U63" i="2"/>
  <c r="W63" i="2"/>
  <c r="Z63" i="2"/>
  <c r="J63" i="2"/>
  <c r="L63" i="2"/>
  <c r="O63" i="2"/>
  <c r="BT62" i="2"/>
  <c r="BV62" i="2"/>
  <c r="BY62" i="2"/>
  <c r="BX62" i="2"/>
  <c r="BJ62" i="2"/>
  <c r="BL62" i="2"/>
  <c r="BO62" i="2"/>
  <c r="BN62" i="2"/>
  <c r="AZ62" i="2"/>
  <c r="BB62" i="2"/>
  <c r="BE62" i="2"/>
  <c r="BD62" i="2"/>
  <c r="AP62" i="2"/>
  <c r="AR62" i="2"/>
  <c r="AU62" i="2"/>
  <c r="AT62" i="2"/>
  <c r="AF62" i="2"/>
  <c r="AH62" i="2"/>
  <c r="AK62" i="2"/>
  <c r="AJ62" i="2"/>
  <c r="U62" i="2"/>
  <c r="W62" i="2"/>
  <c r="Z62" i="2"/>
  <c r="J62" i="2"/>
  <c r="L62" i="2"/>
  <c r="O62" i="2"/>
  <c r="BT61" i="2"/>
  <c r="BV61" i="2"/>
  <c r="BY61" i="2"/>
  <c r="BX61" i="2"/>
  <c r="BJ61" i="2"/>
  <c r="BL61" i="2"/>
  <c r="BO61" i="2"/>
  <c r="BN61" i="2"/>
  <c r="AZ61" i="2"/>
  <c r="BB61" i="2"/>
  <c r="BE61" i="2"/>
  <c r="BD61" i="2"/>
  <c r="AP61" i="2"/>
  <c r="AR61" i="2"/>
  <c r="AU61" i="2"/>
  <c r="AT61" i="2"/>
  <c r="AF61" i="2"/>
  <c r="AH61" i="2"/>
  <c r="AK61" i="2"/>
  <c r="AJ61" i="2"/>
  <c r="U61" i="2"/>
  <c r="W61" i="2"/>
  <c r="Z61" i="2"/>
  <c r="J61" i="2"/>
  <c r="L61" i="2"/>
  <c r="O61" i="2"/>
  <c r="BT60" i="2"/>
  <c r="BV60" i="2"/>
  <c r="BY60" i="2"/>
  <c r="BX60" i="2"/>
  <c r="BJ60" i="2"/>
  <c r="BL60" i="2"/>
  <c r="BO60" i="2"/>
  <c r="BN60" i="2"/>
  <c r="AZ60" i="2"/>
  <c r="BB60" i="2"/>
  <c r="BE60" i="2"/>
  <c r="BD60" i="2"/>
  <c r="AP60" i="2"/>
  <c r="AR60" i="2"/>
  <c r="AU60" i="2"/>
  <c r="AT60" i="2"/>
  <c r="AF60" i="2"/>
  <c r="AH60" i="2"/>
  <c r="AK60" i="2"/>
  <c r="AJ60" i="2"/>
  <c r="U60" i="2"/>
  <c r="W60" i="2"/>
  <c r="Z60" i="2"/>
  <c r="J60" i="2"/>
  <c r="L60" i="2"/>
  <c r="O60" i="2"/>
  <c r="BT59" i="2"/>
  <c r="BV59" i="2"/>
  <c r="BY59" i="2"/>
  <c r="BX59" i="2"/>
  <c r="BJ59" i="2"/>
  <c r="BL59" i="2"/>
  <c r="BO59" i="2"/>
  <c r="BN59" i="2"/>
  <c r="AZ59" i="2"/>
  <c r="BB59" i="2"/>
  <c r="BE59" i="2"/>
  <c r="BD59" i="2"/>
  <c r="AP59" i="2"/>
  <c r="AR59" i="2"/>
  <c r="AU59" i="2"/>
  <c r="AT59" i="2"/>
  <c r="AF59" i="2"/>
  <c r="AH59" i="2"/>
  <c r="AK59" i="2"/>
  <c r="AJ59" i="2"/>
  <c r="U59" i="2"/>
  <c r="W59" i="2"/>
  <c r="Z59" i="2"/>
  <c r="J59" i="2"/>
  <c r="L59" i="2"/>
  <c r="O59" i="2"/>
  <c r="BT58" i="2"/>
  <c r="BV58" i="2"/>
  <c r="BY58" i="2"/>
  <c r="BX58" i="2"/>
  <c r="BJ58" i="2"/>
  <c r="BL58" i="2"/>
  <c r="BO58" i="2"/>
  <c r="BN58" i="2"/>
  <c r="AZ58" i="2"/>
  <c r="BB58" i="2"/>
  <c r="BE58" i="2"/>
  <c r="BD58" i="2"/>
  <c r="AP58" i="2"/>
  <c r="AR58" i="2"/>
  <c r="AU58" i="2"/>
  <c r="AT58" i="2"/>
  <c r="AF58" i="2"/>
  <c r="AH58" i="2"/>
  <c r="AK58" i="2"/>
  <c r="AJ58" i="2"/>
  <c r="U58" i="2"/>
  <c r="W58" i="2"/>
  <c r="Z58" i="2"/>
  <c r="J58" i="2"/>
  <c r="L58" i="2"/>
  <c r="O58" i="2"/>
  <c r="BT57" i="2"/>
  <c r="BV57" i="2"/>
  <c r="BY57" i="2"/>
  <c r="BX57" i="2"/>
  <c r="BJ57" i="2"/>
  <c r="BL57" i="2"/>
  <c r="BO57" i="2"/>
  <c r="BN57" i="2"/>
  <c r="AZ57" i="2"/>
  <c r="BB57" i="2"/>
  <c r="BE57" i="2"/>
  <c r="BD57" i="2"/>
  <c r="AP57" i="2"/>
  <c r="AR57" i="2"/>
  <c r="AU57" i="2"/>
  <c r="AT57" i="2"/>
  <c r="AF57" i="2"/>
  <c r="AH57" i="2"/>
  <c r="AK57" i="2"/>
  <c r="AJ57" i="2"/>
  <c r="U57" i="2"/>
  <c r="W57" i="2"/>
  <c r="Z57" i="2"/>
  <c r="J57" i="2"/>
  <c r="L57" i="2"/>
  <c r="O57" i="2"/>
  <c r="BT56" i="2"/>
  <c r="BV56" i="2"/>
  <c r="BY56" i="2"/>
  <c r="BX56" i="2"/>
  <c r="BJ56" i="2"/>
  <c r="BL56" i="2"/>
  <c r="BO56" i="2"/>
  <c r="BN56" i="2"/>
  <c r="AZ56" i="2"/>
  <c r="BB56" i="2"/>
  <c r="BE56" i="2"/>
  <c r="BD56" i="2"/>
  <c r="AP56" i="2"/>
  <c r="AR56" i="2"/>
  <c r="AU56" i="2"/>
  <c r="AT56" i="2"/>
  <c r="AF56" i="2"/>
  <c r="AH56" i="2"/>
  <c r="AK56" i="2"/>
  <c r="AJ56" i="2"/>
  <c r="U56" i="2"/>
  <c r="W56" i="2"/>
  <c r="Z56" i="2"/>
  <c r="J56" i="2"/>
  <c r="L56" i="2"/>
  <c r="O56" i="2"/>
  <c r="BT55" i="2"/>
  <c r="BV55" i="2"/>
  <c r="BY55" i="2"/>
  <c r="BX55" i="2"/>
  <c r="BJ55" i="2"/>
  <c r="BL55" i="2"/>
  <c r="BO55" i="2"/>
  <c r="BN55" i="2"/>
  <c r="AZ55" i="2"/>
  <c r="BB55" i="2"/>
  <c r="BE55" i="2"/>
  <c r="BD55" i="2"/>
  <c r="AP55" i="2"/>
  <c r="AR55" i="2"/>
  <c r="AU55" i="2"/>
  <c r="AT55" i="2"/>
  <c r="AF55" i="2"/>
  <c r="AH55" i="2"/>
  <c r="AK55" i="2"/>
  <c r="AJ55" i="2"/>
  <c r="U55" i="2"/>
  <c r="W55" i="2"/>
  <c r="Z55" i="2"/>
  <c r="J55" i="2"/>
  <c r="L55" i="2"/>
  <c r="O55" i="2"/>
  <c r="BT54" i="2"/>
  <c r="BV54" i="2"/>
  <c r="BY54" i="2"/>
  <c r="BX54" i="2"/>
  <c r="BJ54" i="2"/>
  <c r="BL54" i="2"/>
  <c r="BO54" i="2"/>
  <c r="BN54" i="2"/>
  <c r="AZ54" i="2"/>
  <c r="BB54" i="2"/>
  <c r="BE54" i="2"/>
  <c r="BD54" i="2"/>
  <c r="AP54" i="2"/>
  <c r="AR54" i="2"/>
  <c r="AU54" i="2"/>
  <c r="AT54" i="2"/>
  <c r="AF54" i="2"/>
  <c r="AH54" i="2"/>
  <c r="AK54" i="2"/>
  <c r="AJ54" i="2"/>
  <c r="U54" i="2"/>
  <c r="W54" i="2"/>
  <c r="Z54" i="2"/>
  <c r="J54" i="2"/>
  <c r="L54" i="2"/>
  <c r="O54" i="2"/>
  <c r="BT53" i="2"/>
  <c r="BV53" i="2"/>
  <c r="BY53" i="2"/>
  <c r="BX53" i="2"/>
  <c r="BJ53" i="2"/>
  <c r="BL53" i="2"/>
  <c r="BO53" i="2"/>
  <c r="BN53" i="2"/>
  <c r="AZ53" i="2"/>
  <c r="BB53" i="2"/>
  <c r="BE53" i="2"/>
  <c r="BD53" i="2"/>
  <c r="AP53" i="2"/>
  <c r="AR53" i="2"/>
  <c r="AU53" i="2"/>
  <c r="AT53" i="2"/>
  <c r="AF53" i="2"/>
  <c r="AH53" i="2"/>
  <c r="AK53" i="2"/>
  <c r="AJ53" i="2"/>
  <c r="U53" i="2"/>
  <c r="W53" i="2"/>
  <c r="Z53" i="2"/>
  <c r="J53" i="2"/>
  <c r="L53" i="2"/>
  <c r="O53" i="2"/>
  <c r="BT52" i="2"/>
  <c r="BV52" i="2"/>
  <c r="BY52" i="2"/>
  <c r="BX52" i="2"/>
  <c r="BJ52" i="2"/>
  <c r="BL52" i="2"/>
  <c r="BO52" i="2"/>
  <c r="BN52" i="2"/>
  <c r="AZ52" i="2"/>
  <c r="BB52" i="2"/>
  <c r="BE52" i="2"/>
  <c r="BD52" i="2"/>
  <c r="AP52" i="2"/>
  <c r="AR52" i="2"/>
  <c r="AU52" i="2"/>
  <c r="AT52" i="2"/>
  <c r="AF52" i="2"/>
  <c r="AH52" i="2"/>
  <c r="AK52" i="2"/>
  <c r="AJ52" i="2"/>
  <c r="U52" i="2"/>
  <c r="W52" i="2"/>
  <c r="Z52" i="2"/>
  <c r="J52" i="2"/>
  <c r="L52" i="2"/>
  <c r="O52" i="2"/>
  <c r="BT51" i="2"/>
  <c r="BV51" i="2"/>
  <c r="BY51" i="2"/>
  <c r="BX51" i="2"/>
  <c r="BJ51" i="2"/>
  <c r="BL51" i="2"/>
  <c r="BO51" i="2"/>
  <c r="BN51" i="2"/>
  <c r="AZ51" i="2"/>
  <c r="BB51" i="2"/>
  <c r="BE51" i="2"/>
  <c r="BD51" i="2"/>
  <c r="AP51" i="2"/>
  <c r="AR51" i="2"/>
  <c r="AU51" i="2"/>
  <c r="AT51" i="2"/>
  <c r="AF51" i="2"/>
  <c r="AH51" i="2"/>
  <c r="AK51" i="2"/>
  <c r="AJ51" i="2"/>
  <c r="U51" i="2"/>
  <c r="W51" i="2"/>
  <c r="Z51" i="2"/>
  <c r="J51" i="2"/>
  <c r="L51" i="2"/>
  <c r="O51" i="2"/>
  <c r="BT50" i="2"/>
  <c r="BV50" i="2"/>
  <c r="BY50" i="2"/>
  <c r="BX50" i="2"/>
  <c r="BJ50" i="2"/>
  <c r="BL50" i="2"/>
  <c r="BO50" i="2"/>
  <c r="BN50" i="2"/>
  <c r="AZ50" i="2"/>
  <c r="BB50" i="2"/>
  <c r="BE50" i="2"/>
  <c r="BD50" i="2"/>
  <c r="AP50" i="2"/>
  <c r="AR50" i="2"/>
  <c r="AU50" i="2"/>
  <c r="AT50" i="2"/>
  <c r="AF50" i="2"/>
  <c r="AH50" i="2"/>
  <c r="AK50" i="2"/>
  <c r="AJ50" i="2"/>
  <c r="U50" i="2"/>
  <c r="W50" i="2"/>
  <c r="Z50" i="2"/>
  <c r="J50" i="2"/>
  <c r="L50" i="2"/>
  <c r="O50" i="2"/>
  <c r="BT49" i="2"/>
  <c r="BV49" i="2"/>
  <c r="BY49" i="2"/>
  <c r="BX49" i="2"/>
  <c r="BJ49" i="2"/>
  <c r="BL49" i="2"/>
  <c r="BO49" i="2"/>
  <c r="BN49" i="2"/>
  <c r="AZ49" i="2"/>
  <c r="BB49" i="2"/>
  <c r="BE49" i="2"/>
  <c r="BD49" i="2"/>
  <c r="AP49" i="2"/>
  <c r="AR49" i="2"/>
  <c r="AU49" i="2"/>
  <c r="AT49" i="2"/>
  <c r="AF49" i="2"/>
  <c r="AH49" i="2"/>
  <c r="AK49" i="2"/>
  <c r="AJ49" i="2"/>
  <c r="U49" i="2"/>
  <c r="W49" i="2"/>
  <c r="Z49" i="2"/>
  <c r="J49" i="2"/>
  <c r="L49" i="2"/>
  <c r="O49" i="2"/>
  <c r="BT48" i="2"/>
  <c r="BV48" i="2"/>
  <c r="BY48" i="2"/>
  <c r="BX48" i="2"/>
  <c r="BJ48" i="2"/>
  <c r="BL48" i="2"/>
  <c r="BO48" i="2"/>
  <c r="BN48" i="2"/>
  <c r="AZ48" i="2"/>
  <c r="BB48" i="2"/>
  <c r="BE48" i="2"/>
  <c r="BD48" i="2"/>
  <c r="AP48" i="2"/>
  <c r="AR48" i="2"/>
  <c r="AU48" i="2"/>
  <c r="AT48" i="2"/>
  <c r="AF48" i="2"/>
  <c r="AH48" i="2"/>
  <c r="AK48" i="2"/>
  <c r="AJ48" i="2"/>
  <c r="U48" i="2"/>
  <c r="W48" i="2"/>
  <c r="Z48" i="2"/>
  <c r="J48" i="2"/>
  <c r="L48" i="2"/>
  <c r="O48" i="2"/>
  <c r="BT47" i="2"/>
  <c r="BV47" i="2"/>
  <c r="BY47" i="2"/>
  <c r="BX47" i="2"/>
  <c r="BJ47" i="2"/>
  <c r="BL47" i="2"/>
  <c r="BO47" i="2"/>
  <c r="BN47" i="2"/>
  <c r="AZ47" i="2"/>
  <c r="BB47" i="2"/>
  <c r="BE47" i="2"/>
  <c r="BD47" i="2"/>
  <c r="AP47" i="2"/>
  <c r="AR47" i="2"/>
  <c r="AU47" i="2"/>
  <c r="AT47" i="2"/>
  <c r="AF47" i="2"/>
  <c r="AH47" i="2"/>
  <c r="AK47" i="2"/>
  <c r="AJ47" i="2"/>
  <c r="U47" i="2"/>
  <c r="W47" i="2"/>
  <c r="Z47" i="2"/>
  <c r="J47" i="2"/>
  <c r="L47" i="2"/>
  <c r="O47" i="2"/>
  <c r="BT46" i="2"/>
  <c r="BV46" i="2"/>
  <c r="BY46" i="2"/>
  <c r="BX46" i="2"/>
  <c r="BJ46" i="2"/>
  <c r="BL46" i="2"/>
  <c r="BO46" i="2"/>
  <c r="BN46" i="2"/>
  <c r="AZ46" i="2"/>
  <c r="BB46" i="2"/>
  <c r="BE46" i="2"/>
  <c r="BD46" i="2"/>
  <c r="AP46" i="2"/>
  <c r="AR46" i="2"/>
  <c r="AU46" i="2"/>
  <c r="AT46" i="2"/>
  <c r="AF46" i="2"/>
  <c r="AH46" i="2"/>
  <c r="AK46" i="2"/>
  <c r="AJ46" i="2"/>
  <c r="U46" i="2"/>
  <c r="W46" i="2"/>
  <c r="Z46" i="2"/>
  <c r="J46" i="2"/>
  <c r="L46" i="2"/>
  <c r="O46" i="2"/>
  <c r="BT45" i="2"/>
  <c r="BV45" i="2"/>
  <c r="BY45" i="2"/>
  <c r="BX45" i="2"/>
  <c r="BJ45" i="2"/>
  <c r="BL45" i="2"/>
  <c r="BO45" i="2"/>
  <c r="BN45" i="2"/>
  <c r="AZ45" i="2"/>
  <c r="BB45" i="2"/>
  <c r="BE45" i="2"/>
  <c r="BD45" i="2"/>
  <c r="AP45" i="2"/>
  <c r="AR45" i="2"/>
  <c r="AU45" i="2"/>
  <c r="AT45" i="2"/>
  <c r="AF45" i="2"/>
  <c r="AH45" i="2"/>
  <c r="AK45" i="2"/>
  <c r="AJ45" i="2"/>
  <c r="U45" i="2"/>
  <c r="W45" i="2"/>
  <c r="Z45" i="2"/>
  <c r="J45" i="2"/>
  <c r="L45" i="2"/>
  <c r="O45" i="2"/>
  <c r="BT44" i="2"/>
  <c r="BV44" i="2"/>
  <c r="BY44" i="2"/>
  <c r="BX44" i="2"/>
  <c r="BJ44" i="2"/>
  <c r="BL44" i="2"/>
  <c r="BO44" i="2"/>
  <c r="BN44" i="2"/>
  <c r="AZ44" i="2"/>
  <c r="BB44" i="2"/>
  <c r="BE44" i="2"/>
  <c r="BD44" i="2"/>
  <c r="AP44" i="2"/>
  <c r="AR44" i="2"/>
  <c r="AU44" i="2"/>
  <c r="AT44" i="2"/>
  <c r="AF44" i="2"/>
  <c r="AH44" i="2"/>
  <c r="AK44" i="2"/>
  <c r="AJ44" i="2"/>
  <c r="U44" i="2"/>
  <c r="W44" i="2"/>
  <c r="Z44" i="2"/>
  <c r="J44" i="2"/>
  <c r="L44" i="2"/>
  <c r="O44" i="2"/>
  <c r="BT43" i="2"/>
  <c r="BV43" i="2"/>
  <c r="BY43" i="2"/>
  <c r="BX43" i="2"/>
  <c r="BJ43" i="2"/>
  <c r="BL43" i="2"/>
  <c r="BO43" i="2"/>
  <c r="BN43" i="2"/>
  <c r="AZ43" i="2"/>
  <c r="BB43" i="2"/>
  <c r="BE43" i="2"/>
  <c r="BD43" i="2"/>
  <c r="AP43" i="2"/>
  <c r="AR43" i="2"/>
  <c r="AU43" i="2"/>
  <c r="AT43" i="2"/>
  <c r="AF43" i="2"/>
  <c r="AH43" i="2"/>
  <c r="AK43" i="2"/>
  <c r="AJ43" i="2"/>
  <c r="U43" i="2"/>
  <c r="W43" i="2"/>
  <c r="Z43" i="2"/>
  <c r="J43" i="2"/>
  <c r="L43" i="2"/>
  <c r="O43" i="2"/>
  <c r="BT42" i="2"/>
  <c r="BV42" i="2"/>
  <c r="BY42" i="2"/>
  <c r="BX42" i="2"/>
  <c r="BJ42" i="2"/>
  <c r="BL42" i="2"/>
  <c r="BO42" i="2"/>
  <c r="BN42" i="2"/>
  <c r="AZ42" i="2"/>
  <c r="BB42" i="2"/>
  <c r="BE42" i="2"/>
  <c r="BD42" i="2"/>
  <c r="AP42" i="2"/>
  <c r="AR42" i="2"/>
  <c r="AU42" i="2"/>
  <c r="AT42" i="2"/>
  <c r="AF42" i="2"/>
  <c r="AH42" i="2"/>
  <c r="AK42" i="2"/>
  <c r="AJ42" i="2"/>
  <c r="U42" i="2"/>
  <c r="W42" i="2"/>
  <c r="Z42" i="2"/>
  <c r="J42" i="2"/>
  <c r="L42" i="2"/>
  <c r="O42" i="2"/>
  <c r="BT41" i="2"/>
  <c r="BV41" i="2"/>
  <c r="BY41" i="2"/>
  <c r="BX41" i="2"/>
  <c r="BJ41" i="2"/>
  <c r="BL41" i="2"/>
  <c r="BO41" i="2"/>
  <c r="BN41" i="2"/>
  <c r="AZ41" i="2"/>
  <c r="BB41" i="2"/>
  <c r="BE41" i="2"/>
  <c r="BD41" i="2"/>
  <c r="AP41" i="2"/>
  <c r="AR41" i="2"/>
  <c r="AU41" i="2"/>
  <c r="AT41" i="2"/>
  <c r="AF41" i="2"/>
  <c r="AH41" i="2"/>
  <c r="AK41" i="2"/>
  <c r="AJ41" i="2"/>
  <c r="U41" i="2"/>
  <c r="W41" i="2"/>
  <c r="Z41" i="2"/>
  <c r="J41" i="2"/>
  <c r="L41" i="2"/>
  <c r="O41" i="2"/>
  <c r="BT40" i="2"/>
  <c r="BV40" i="2"/>
  <c r="BY40" i="2"/>
  <c r="BX40" i="2"/>
  <c r="BJ40" i="2"/>
  <c r="BL40" i="2"/>
  <c r="BO40" i="2"/>
  <c r="BN40" i="2"/>
  <c r="AZ40" i="2"/>
  <c r="BB40" i="2"/>
  <c r="BE40" i="2"/>
  <c r="BD40" i="2"/>
  <c r="AP40" i="2"/>
  <c r="AR40" i="2"/>
  <c r="AU40" i="2"/>
  <c r="AT40" i="2"/>
  <c r="AF40" i="2"/>
  <c r="AH40" i="2"/>
  <c r="AK40" i="2"/>
  <c r="AJ40" i="2"/>
  <c r="U40" i="2"/>
  <c r="W40" i="2"/>
  <c r="Z40" i="2"/>
  <c r="J40" i="2"/>
  <c r="L40" i="2"/>
  <c r="O40" i="2"/>
  <c r="BT39" i="2"/>
  <c r="BV39" i="2"/>
  <c r="BY39" i="2"/>
  <c r="BX39" i="2"/>
  <c r="BJ39" i="2"/>
  <c r="BL39" i="2"/>
  <c r="BO39" i="2"/>
  <c r="BN39" i="2"/>
  <c r="AZ39" i="2"/>
  <c r="BB39" i="2"/>
  <c r="BE39" i="2"/>
  <c r="BD39" i="2"/>
  <c r="AP39" i="2"/>
  <c r="AR39" i="2"/>
  <c r="AU39" i="2"/>
  <c r="AT39" i="2"/>
  <c r="AF39" i="2"/>
  <c r="AH39" i="2"/>
  <c r="AK39" i="2"/>
  <c r="AJ39" i="2"/>
  <c r="U39" i="2"/>
  <c r="W39" i="2"/>
  <c r="Z39" i="2"/>
  <c r="J39" i="2"/>
  <c r="L39" i="2"/>
  <c r="O39" i="2"/>
  <c r="BT38" i="2"/>
  <c r="BV38" i="2"/>
  <c r="BY38" i="2"/>
  <c r="BX38" i="2"/>
  <c r="BJ38" i="2"/>
  <c r="BL38" i="2"/>
  <c r="BO38" i="2"/>
  <c r="BN38" i="2"/>
  <c r="AZ38" i="2"/>
  <c r="BB38" i="2"/>
  <c r="BE38" i="2"/>
  <c r="BD38" i="2"/>
  <c r="AP38" i="2"/>
  <c r="AR38" i="2"/>
  <c r="AU38" i="2"/>
  <c r="AT38" i="2"/>
  <c r="AF38" i="2"/>
  <c r="AH38" i="2"/>
  <c r="AK38" i="2"/>
  <c r="AJ38" i="2"/>
  <c r="U38" i="2"/>
  <c r="W38" i="2"/>
  <c r="Z38" i="2"/>
  <c r="J38" i="2"/>
  <c r="L38" i="2"/>
  <c r="O38" i="2"/>
  <c r="BT37" i="2"/>
  <c r="BV37" i="2"/>
  <c r="BY37" i="2"/>
  <c r="BX37" i="2"/>
  <c r="BJ37" i="2"/>
  <c r="BL37" i="2"/>
  <c r="BO37" i="2"/>
  <c r="BN37" i="2"/>
  <c r="AZ37" i="2"/>
  <c r="BB37" i="2"/>
  <c r="BE37" i="2"/>
  <c r="BD37" i="2"/>
  <c r="AP37" i="2"/>
  <c r="AR37" i="2"/>
  <c r="AU37" i="2"/>
  <c r="AT37" i="2"/>
  <c r="AF37" i="2"/>
  <c r="AH37" i="2"/>
  <c r="AK37" i="2"/>
  <c r="AJ37" i="2"/>
  <c r="U37" i="2"/>
  <c r="W37" i="2"/>
  <c r="Z37" i="2"/>
  <c r="J37" i="2"/>
  <c r="L37" i="2"/>
  <c r="O37" i="2"/>
  <c r="BT36" i="2"/>
  <c r="BV36" i="2"/>
  <c r="BY36" i="2"/>
  <c r="BX36" i="2"/>
  <c r="BJ36" i="2"/>
  <c r="BL36" i="2"/>
  <c r="BO36" i="2"/>
  <c r="BN36" i="2"/>
  <c r="AZ36" i="2"/>
  <c r="BB36" i="2"/>
  <c r="BE36" i="2"/>
  <c r="BD36" i="2"/>
  <c r="AP36" i="2"/>
  <c r="AR36" i="2"/>
  <c r="AU36" i="2"/>
  <c r="AT36" i="2"/>
  <c r="AF36" i="2"/>
  <c r="AH36" i="2"/>
  <c r="AK36" i="2"/>
  <c r="AJ36" i="2"/>
  <c r="U36" i="2"/>
  <c r="W36" i="2"/>
  <c r="Z36" i="2"/>
  <c r="J36" i="2"/>
  <c r="L36" i="2"/>
  <c r="O36" i="2"/>
  <c r="BT35" i="2"/>
  <c r="BV35" i="2"/>
  <c r="BY35" i="2"/>
  <c r="BX35" i="2"/>
  <c r="BJ35" i="2"/>
  <c r="BL35" i="2"/>
  <c r="BO35" i="2"/>
  <c r="BN35" i="2"/>
  <c r="AZ35" i="2"/>
  <c r="BB35" i="2"/>
  <c r="BE35" i="2"/>
  <c r="BD35" i="2"/>
  <c r="AP35" i="2"/>
  <c r="AR35" i="2"/>
  <c r="AU35" i="2"/>
  <c r="AT35" i="2"/>
  <c r="AF35" i="2"/>
  <c r="AH35" i="2"/>
  <c r="AK35" i="2"/>
  <c r="AJ35" i="2"/>
  <c r="U35" i="2"/>
  <c r="W35" i="2"/>
  <c r="Z35" i="2"/>
  <c r="J35" i="2"/>
  <c r="L35" i="2"/>
  <c r="O35" i="2"/>
  <c r="BT34" i="2"/>
  <c r="BV34" i="2"/>
  <c r="BY34" i="2"/>
  <c r="BX34" i="2"/>
  <c r="BJ34" i="2"/>
  <c r="BL34" i="2"/>
  <c r="BO34" i="2"/>
  <c r="BN34" i="2"/>
  <c r="AZ34" i="2"/>
  <c r="BB34" i="2"/>
  <c r="BE34" i="2"/>
  <c r="BD34" i="2"/>
  <c r="AP34" i="2"/>
  <c r="AR34" i="2"/>
  <c r="AU34" i="2"/>
  <c r="AT34" i="2"/>
  <c r="AF34" i="2"/>
  <c r="AH34" i="2"/>
  <c r="AK34" i="2"/>
  <c r="AJ34" i="2"/>
  <c r="U34" i="2"/>
  <c r="W34" i="2"/>
  <c r="Z34" i="2"/>
  <c r="J34" i="2"/>
  <c r="L34" i="2"/>
  <c r="O34" i="2"/>
  <c r="BT33" i="2"/>
  <c r="BV33" i="2"/>
  <c r="BY33" i="2"/>
  <c r="BX33" i="2"/>
  <c r="BJ33" i="2"/>
  <c r="BL33" i="2"/>
  <c r="BO33" i="2"/>
  <c r="BN33" i="2"/>
  <c r="AZ33" i="2"/>
  <c r="BB33" i="2"/>
  <c r="BE33" i="2"/>
  <c r="BD33" i="2"/>
  <c r="AP33" i="2"/>
  <c r="AR33" i="2"/>
  <c r="AU33" i="2"/>
  <c r="AT33" i="2"/>
  <c r="AF33" i="2"/>
  <c r="AH33" i="2"/>
  <c r="AK33" i="2"/>
  <c r="AJ33" i="2"/>
  <c r="U33" i="2"/>
  <c r="W33" i="2"/>
  <c r="Z33" i="2"/>
  <c r="J33" i="2"/>
  <c r="L33" i="2"/>
  <c r="O33" i="2"/>
  <c r="BT32" i="2"/>
  <c r="BV32" i="2"/>
  <c r="BY32" i="2"/>
  <c r="BX32" i="2"/>
  <c r="BJ32" i="2"/>
  <c r="BL32" i="2"/>
  <c r="BO32" i="2"/>
  <c r="BN32" i="2"/>
  <c r="AZ32" i="2"/>
  <c r="BB32" i="2"/>
  <c r="BE32" i="2"/>
  <c r="BD32" i="2"/>
  <c r="AP32" i="2"/>
  <c r="AR32" i="2"/>
  <c r="AU32" i="2"/>
  <c r="AT32" i="2"/>
  <c r="AF32" i="2"/>
  <c r="AH32" i="2"/>
  <c r="AK32" i="2"/>
  <c r="AJ32" i="2"/>
  <c r="U32" i="2"/>
  <c r="W32" i="2"/>
  <c r="Z32" i="2"/>
  <c r="J32" i="2"/>
  <c r="L32" i="2"/>
  <c r="O32" i="2"/>
  <c r="BT31" i="2"/>
  <c r="BV31" i="2"/>
  <c r="BY31" i="2"/>
  <c r="BX31" i="2"/>
  <c r="BJ31" i="2"/>
  <c r="BL31" i="2"/>
  <c r="BO31" i="2"/>
  <c r="BN31" i="2"/>
  <c r="AZ31" i="2"/>
  <c r="BB31" i="2"/>
  <c r="BE31" i="2"/>
  <c r="BD31" i="2"/>
  <c r="AP31" i="2"/>
  <c r="AR31" i="2"/>
  <c r="AU31" i="2"/>
  <c r="AT31" i="2"/>
  <c r="AF31" i="2"/>
  <c r="AH31" i="2"/>
  <c r="AK31" i="2"/>
  <c r="AJ31" i="2"/>
  <c r="U31" i="2"/>
  <c r="W31" i="2"/>
  <c r="Z31" i="2"/>
  <c r="J31" i="2"/>
  <c r="L31" i="2"/>
  <c r="O31" i="2"/>
  <c r="BT30" i="2"/>
  <c r="BV30" i="2"/>
  <c r="BY30" i="2"/>
  <c r="BX30" i="2"/>
  <c r="BJ30" i="2"/>
  <c r="BL30" i="2"/>
  <c r="BO30" i="2"/>
  <c r="BN30" i="2"/>
  <c r="AZ30" i="2"/>
  <c r="BB30" i="2"/>
  <c r="BE30" i="2"/>
  <c r="BD30" i="2"/>
  <c r="AP30" i="2"/>
  <c r="AR30" i="2"/>
  <c r="AU30" i="2"/>
  <c r="AT30" i="2"/>
  <c r="AF30" i="2"/>
  <c r="AH30" i="2"/>
  <c r="AK30" i="2"/>
  <c r="AJ30" i="2"/>
  <c r="U30" i="2"/>
  <c r="W30" i="2"/>
  <c r="Z30" i="2"/>
  <c r="J30" i="2"/>
  <c r="L30" i="2"/>
  <c r="O30" i="2"/>
  <c r="BT29" i="2"/>
  <c r="BV29" i="2"/>
  <c r="BY29" i="2"/>
  <c r="BX29" i="2"/>
  <c r="BJ29" i="2"/>
  <c r="BL29" i="2"/>
  <c r="BO29" i="2"/>
  <c r="BN29" i="2"/>
  <c r="AZ29" i="2"/>
  <c r="BB29" i="2"/>
  <c r="BE29" i="2"/>
  <c r="BD29" i="2"/>
  <c r="AP29" i="2"/>
  <c r="AR29" i="2"/>
  <c r="AU29" i="2"/>
  <c r="AT29" i="2"/>
  <c r="AF29" i="2"/>
  <c r="AH29" i="2"/>
  <c r="AK29" i="2"/>
  <c r="AJ29" i="2"/>
  <c r="U29" i="2"/>
  <c r="W29" i="2"/>
  <c r="Z29" i="2"/>
  <c r="J29" i="2"/>
  <c r="L29" i="2"/>
  <c r="O29" i="2"/>
  <c r="BT28" i="2"/>
  <c r="BV28" i="2"/>
  <c r="BY28" i="2"/>
  <c r="BX28" i="2"/>
  <c r="BJ28" i="2"/>
  <c r="BL28" i="2"/>
  <c r="BO28" i="2"/>
  <c r="BN28" i="2"/>
  <c r="AZ28" i="2"/>
  <c r="BB28" i="2"/>
  <c r="BE28" i="2"/>
  <c r="BD28" i="2"/>
  <c r="AP28" i="2"/>
  <c r="AR28" i="2"/>
  <c r="AU28" i="2"/>
  <c r="AT28" i="2"/>
  <c r="AF28" i="2"/>
  <c r="AH28" i="2"/>
  <c r="AK28" i="2"/>
  <c r="AJ28" i="2"/>
  <c r="U28" i="2"/>
  <c r="W28" i="2"/>
  <c r="Z28" i="2"/>
  <c r="J28" i="2"/>
  <c r="L28" i="2"/>
  <c r="O28" i="2"/>
  <c r="BT27" i="2"/>
  <c r="BV27" i="2"/>
  <c r="BY27" i="2"/>
  <c r="BX27" i="2"/>
  <c r="BJ27" i="2"/>
  <c r="BL27" i="2"/>
  <c r="BO27" i="2"/>
  <c r="BN27" i="2"/>
  <c r="AZ27" i="2"/>
  <c r="BB27" i="2"/>
  <c r="BE27" i="2"/>
  <c r="BD27" i="2"/>
  <c r="AP27" i="2"/>
  <c r="AR27" i="2"/>
  <c r="AU27" i="2"/>
  <c r="AT27" i="2"/>
  <c r="AF27" i="2"/>
  <c r="AH27" i="2"/>
  <c r="AK27" i="2"/>
  <c r="AJ27" i="2"/>
  <c r="U27" i="2"/>
  <c r="W27" i="2"/>
  <c r="Z27" i="2"/>
  <c r="J27" i="2"/>
  <c r="L27" i="2"/>
  <c r="O27" i="2"/>
  <c r="BT26" i="2"/>
  <c r="BV26" i="2"/>
  <c r="BY26" i="2"/>
  <c r="BX26" i="2"/>
  <c r="BJ26" i="2"/>
  <c r="BL26" i="2"/>
  <c r="BO26" i="2"/>
  <c r="BN26" i="2"/>
  <c r="AZ26" i="2"/>
  <c r="BB26" i="2"/>
  <c r="BE26" i="2"/>
  <c r="BD26" i="2"/>
  <c r="AP26" i="2"/>
  <c r="AR26" i="2"/>
  <c r="AU26" i="2"/>
  <c r="AT26" i="2"/>
  <c r="AF26" i="2"/>
  <c r="AH26" i="2"/>
  <c r="AK26" i="2"/>
  <c r="AJ26" i="2"/>
  <c r="U26" i="2"/>
  <c r="W26" i="2"/>
  <c r="Z26" i="2"/>
  <c r="J26" i="2"/>
  <c r="L26" i="2"/>
  <c r="O26" i="2"/>
  <c r="BT25" i="2"/>
  <c r="BV25" i="2"/>
  <c r="BY25" i="2"/>
  <c r="BX25" i="2"/>
  <c r="BJ25" i="2"/>
  <c r="BL25" i="2"/>
  <c r="BO25" i="2"/>
  <c r="BN25" i="2"/>
  <c r="AZ25" i="2"/>
  <c r="BB25" i="2"/>
  <c r="BE25" i="2"/>
  <c r="BD25" i="2"/>
  <c r="AP25" i="2"/>
  <c r="AR25" i="2"/>
  <c r="AU25" i="2"/>
  <c r="AT25" i="2"/>
  <c r="AF25" i="2"/>
  <c r="AH25" i="2"/>
  <c r="AK25" i="2"/>
  <c r="AJ25" i="2"/>
  <c r="U25" i="2"/>
  <c r="W25" i="2"/>
  <c r="Z25" i="2"/>
  <c r="J25" i="2"/>
  <c r="L25" i="2"/>
  <c r="O25" i="2"/>
  <c r="BT24" i="2"/>
  <c r="BV24" i="2"/>
  <c r="BY24" i="2"/>
  <c r="BX24" i="2"/>
  <c r="BJ24" i="2"/>
  <c r="BL24" i="2"/>
  <c r="BO24" i="2"/>
  <c r="BN24" i="2"/>
  <c r="AZ24" i="2"/>
  <c r="BB24" i="2"/>
  <c r="BE24" i="2"/>
  <c r="BD24" i="2"/>
  <c r="AP24" i="2"/>
  <c r="AR24" i="2"/>
  <c r="AU24" i="2"/>
  <c r="AT24" i="2"/>
  <c r="AF24" i="2"/>
  <c r="AH24" i="2"/>
  <c r="AK24" i="2"/>
  <c r="AJ24" i="2"/>
  <c r="U24" i="2"/>
  <c r="W24" i="2"/>
  <c r="Z24" i="2"/>
  <c r="J24" i="2"/>
  <c r="L24" i="2"/>
  <c r="O24" i="2"/>
  <c r="BT23" i="2"/>
  <c r="BV23" i="2"/>
  <c r="BY23" i="2"/>
  <c r="BX23" i="2"/>
  <c r="BJ23" i="2"/>
  <c r="BL23" i="2"/>
  <c r="BO23" i="2"/>
  <c r="BN23" i="2"/>
  <c r="AZ23" i="2"/>
  <c r="BB23" i="2"/>
  <c r="BE23" i="2"/>
  <c r="BD23" i="2"/>
  <c r="AP23" i="2"/>
  <c r="AR23" i="2"/>
  <c r="AU23" i="2"/>
  <c r="AT23" i="2"/>
  <c r="AF23" i="2"/>
  <c r="AH23" i="2"/>
  <c r="AK23" i="2"/>
  <c r="AJ23" i="2"/>
  <c r="U23" i="2"/>
  <c r="W23" i="2"/>
  <c r="Z23" i="2"/>
  <c r="J23" i="2"/>
  <c r="L23" i="2"/>
  <c r="O23" i="2"/>
  <c r="BT22" i="2"/>
  <c r="BV22" i="2"/>
  <c r="BY22" i="2"/>
  <c r="BX22" i="2"/>
  <c r="BJ22" i="2"/>
  <c r="BL22" i="2"/>
  <c r="BO22" i="2"/>
  <c r="BN22" i="2"/>
  <c r="AZ22" i="2"/>
  <c r="BB22" i="2"/>
  <c r="BE22" i="2"/>
  <c r="BD22" i="2"/>
  <c r="AP22" i="2"/>
  <c r="AR22" i="2"/>
  <c r="AU22" i="2"/>
  <c r="AT22" i="2"/>
  <c r="AF22" i="2"/>
  <c r="AH22" i="2"/>
  <c r="AK22" i="2"/>
  <c r="AJ22" i="2"/>
  <c r="U22" i="2"/>
  <c r="W22" i="2"/>
  <c r="Z22" i="2"/>
  <c r="J22" i="2"/>
  <c r="L22" i="2"/>
  <c r="O22" i="2"/>
  <c r="BT21" i="2"/>
  <c r="BV21" i="2"/>
  <c r="BY21" i="2"/>
  <c r="BX21" i="2"/>
  <c r="BJ21" i="2"/>
  <c r="BL21" i="2"/>
  <c r="BO21" i="2"/>
  <c r="BN21" i="2"/>
  <c r="AZ21" i="2"/>
  <c r="BB21" i="2"/>
  <c r="BE21" i="2"/>
  <c r="BD21" i="2"/>
  <c r="AP21" i="2"/>
  <c r="AR21" i="2"/>
  <c r="AU21" i="2"/>
  <c r="AT21" i="2"/>
  <c r="AF21" i="2"/>
  <c r="AH21" i="2"/>
  <c r="AK21" i="2"/>
  <c r="AJ21" i="2"/>
  <c r="U21" i="2"/>
  <c r="W21" i="2"/>
  <c r="Z21" i="2"/>
  <c r="J21" i="2"/>
  <c r="L21" i="2"/>
  <c r="O21" i="2"/>
  <c r="BT20" i="2"/>
  <c r="BV20" i="2"/>
  <c r="BY20" i="2"/>
  <c r="BX20" i="2"/>
  <c r="BJ20" i="2"/>
  <c r="BL20" i="2"/>
  <c r="BO20" i="2"/>
  <c r="BN20" i="2"/>
  <c r="AZ20" i="2"/>
  <c r="BB20" i="2"/>
  <c r="BE20" i="2"/>
  <c r="BD20" i="2"/>
  <c r="AP20" i="2"/>
  <c r="AQ20" i="2"/>
  <c r="AR20" i="2"/>
  <c r="AU20" i="2"/>
  <c r="AT20" i="2"/>
  <c r="AF20" i="2"/>
  <c r="AH20" i="2"/>
  <c r="AK20" i="2"/>
  <c r="AJ20" i="2"/>
  <c r="U20" i="2"/>
  <c r="W20" i="2"/>
  <c r="Z20" i="2"/>
  <c r="J20" i="2"/>
  <c r="L20" i="2"/>
  <c r="O20" i="2"/>
  <c r="BT19" i="2"/>
  <c r="BV19" i="2"/>
  <c r="BY19" i="2"/>
  <c r="BX19" i="2"/>
  <c r="BJ19" i="2"/>
  <c r="BL19" i="2"/>
  <c r="BO19" i="2"/>
  <c r="BN19" i="2"/>
  <c r="AZ19" i="2"/>
  <c r="BB19" i="2"/>
  <c r="BE19" i="2"/>
  <c r="BD19" i="2"/>
  <c r="AP19" i="2"/>
  <c r="AR19" i="2"/>
  <c r="AU19" i="2"/>
  <c r="AT19" i="2"/>
  <c r="AF19" i="2"/>
  <c r="AH19" i="2"/>
  <c r="AK19" i="2"/>
  <c r="AJ19" i="2"/>
  <c r="U19" i="2"/>
  <c r="W19" i="2"/>
  <c r="Z19" i="2"/>
  <c r="J19" i="2"/>
  <c r="L19" i="2"/>
  <c r="O19" i="2"/>
  <c r="BT18" i="2"/>
  <c r="BV18" i="2"/>
  <c r="BY18" i="2"/>
  <c r="BX18" i="2"/>
  <c r="BJ18" i="2"/>
  <c r="BL18" i="2"/>
  <c r="BO18" i="2"/>
  <c r="BN18" i="2"/>
  <c r="AZ18" i="2"/>
  <c r="BB18" i="2"/>
  <c r="BE18" i="2"/>
  <c r="BD18" i="2"/>
  <c r="AP18" i="2"/>
  <c r="AR18" i="2"/>
  <c r="AU18" i="2"/>
  <c r="AT18" i="2"/>
  <c r="AF18" i="2"/>
  <c r="AH18" i="2"/>
  <c r="AK18" i="2"/>
  <c r="AJ18" i="2"/>
  <c r="U18" i="2"/>
  <c r="W18" i="2"/>
  <c r="Z18" i="2"/>
  <c r="J18" i="2"/>
  <c r="L18" i="2"/>
  <c r="O18" i="2"/>
  <c r="BT17" i="2"/>
  <c r="BV17" i="2"/>
  <c r="BY17" i="2"/>
  <c r="BX17" i="2"/>
  <c r="BJ17" i="2"/>
  <c r="BL17" i="2"/>
  <c r="BO17" i="2"/>
  <c r="BN17" i="2"/>
  <c r="AZ17" i="2"/>
  <c r="BB17" i="2"/>
  <c r="BE17" i="2"/>
  <c r="BD17" i="2"/>
  <c r="AP17" i="2"/>
  <c r="AR17" i="2"/>
  <c r="AU17" i="2"/>
  <c r="AT17" i="2"/>
  <c r="AF17" i="2"/>
  <c r="AH17" i="2"/>
  <c r="AK17" i="2"/>
  <c r="AJ17" i="2"/>
  <c r="U17" i="2"/>
  <c r="W17" i="2"/>
  <c r="Z17" i="2"/>
  <c r="J17" i="2"/>
  <c r="L17" i="2"/>
  <c r="O17" i="2"/>
  <c r="BT16" i="2"/>
  <c r="BV16" i="2"/>
  <c r="BY16" i="2"/>
  <c r="BX16" i="2"/>
  <c r="BJ16" i="2"/>
  <c r="BL16" i="2"/>
  <c r="BO16" i="2"/>
  <c r="BN16" i="2"/>
  <c r="AZ16" i="2"/>
  <c r="BB16" i="2"/>
  <c r="BE16" i="2"/>
  <c r="BD16" i="2"/>
  <c r="AP16" i="2"/>
  <c r="AR16" i="2"/>
  <c r="AU16" i="2"/>
  <c r="AT16" i="2"/>
  <c r="AF16" i="2"/>
  <c r="AH16" i="2"/>
  <c r="AK16" i="2"/>
  <c r="AJ16" i="2"/>
  <c r="U16" i="2"/>
  <c r="W16" i="2"/>
  <c r="Z16" i="2"/>
  <c r="J16" i="2"/>
  <c r="L16" i="2"/>
  <c r="O16" i="2"/>
  <c r="BT15" i="2"/>
  <c r="BV15" i="2"/>
  <c r="BY15" i="2"/>
  <c r="BX15" i="2"/>
  <c r="BJ15" i="2"/>
  <c r="BL15" i="2"/>
  <c r="BO15" i="2"/>
  <c r="BN15" i="2"/>
  <c r="AZ15" i="2"/>
  <c r="BB15" i="2"/>
  <c r="BE15" i="2"/>
  <c r="BD15" i="2"/>
  <c r="AP15" i="2"/>
  <c r="AR15" i="2"/>
  <c r="AU15" i="2"/>
  <c r="AT15" i="2"/>
  <c r="AF15" i="2"/>
  <c r="AH15" i="2"/>
  <c r="AK15" i="2"/>
  <c r="AJ15" i="2"/>
  <c r="U15" i="2"/>
  <c r="W15" i="2"/>
  <c r="Z15" i="2"/>
  <c r="J15" i="2"/>
  <c r="L15" i="2"/>
  <c r="O15" i="2"/>
  <c r="BT14" i="2"/>
  <c r="BV14" i="2"/>
  <c r="BY14" i="2"/>
  <c r="BX14" i="2"/>
  <c r="BJ14" i="2"/>
  <c r="BL14" i="2"/>
  <c r="BO14" i="2"/>
  <c r="BN14" i="2"/>
  <c r="AZ14" i="2"/>
  <c r="BB14" i="2"/>
  <c r="BE14" i="2"/>
  <c r="BD14" i="2"/>
  <c r="AP14" i="2"/>
  <c r="AR14" i="2"/>
  <c r="AU14" i="2"/>
  <c r="AT14" i="2"/>
  <c r="AF14" i="2"/>
  <c r="AH14" i="2"/>
  <c r="AK14" i="2"/>
  <c r="AJ14" i="2"/>
  <c r="U14" i="2"/>
  <c r="W14" i="2"/>
  <c r="Z14" i="2"/>
  <c r="J14" i="2"/>
  <c r="L14" i="2"/>
  <c r="O14" i="2"/>
  <c r="BT13" i="2"/>
  <c r="BV13" i="2"/>
  <c r="BY13" i="2"/>
  <c r="BX13" i="2"/>
  <c r="BJ13" i="2"/>
  <c r="BL13" i="2"/>
  <c r="BO13" i="2"/>
  <c r="BN13" i="2"/>
  <c r="AZ13" i="2"/>
  <c r="BB13" i="2"/>
  <c r="BE13" i="2"/>
  <c r="BD13" i="2"/>
  <c r="AP13" i="2"/>
  <c r="AR13" i="2"/>
  <c r="AU13" i="2"/>
  <c r="AT13" i="2"/>
  <c r="AF13" i="2"/>
  <c r="AH13" i="2"/>
  <c r="AK13" i="2"/>
  <c r="AJ13" i="2"/>
  <c r="U13" i="2"/>
  <c r="W13" i="2"/>
  <c r="Z13" i="2"/>
  <c r="J13" i="2"/>
  <c r="L13" i="2"/>
  <c r="O13" i="2"/>
  <c r="BT12" i="2"/>
  <c r="BV12" i="2"/>
  <c r="BY12" i="2"/>
  <c r="BX12" i="2"/>
  <c r="BJ12" i="2"/>
  <c r="BL12" i="2"/>
  <c r="BO12" i="2"/>
  <c r="BN12" i="2"/>
  <c r="AZ12" i="2"/>
  <c r="BB12" i="2"/>
  <c r="BE12" i="2"/>
  <c r="BD12" i="2"/>
  <c r="AP12" i="2"/>
  <c r="AR12" i="2"/>
  <c r="AU12" i="2"/>
  <c r="AT12" i="2"/>
  <c r="AF12" i="2"/>
  <c r="AH12" i="2"/>
  <c r="AK12" i="2"/>
  <c r="AJ12" i="2"/>
  <c r="U12" i="2"/>
  <c r="W12" i="2"/>
  <c r="Z12" i="2"/>
  <c r="J12" i="2"/>
  <c r="L12" i="2"/>
  <c r="O12" i="2"/>
  <c r="BT11" i="2"/>
  <c r="BV11" i="2"/>
  <c r="BY11" i="2"/>
  <c r="BX11" i="2"/>
  <c r="BJ11" i="2"/>
  <c r="BL11" i="2"/>
  <c r="BO11" i="2"/>
  <c r="BN11" i="2"/>
  <c r="AZ11" i="2"/>
  <c r="BB11" i="2"/>
  <c r="BE11" i="2"/>
  <c r="BD11" i="2"/>
  <c r="AP11" i="2"/>
  <c r="AR11" i="2"/>
  <c r="AU11" i="2"/>
  <c r="AT11" i="2"/>
  <c r="AF11" i="2"/>
  <c r="AH11" i="2"/>
  <c r="AK11" i="2"/>
  <c r="AJ11" i="2"/>
  <c r="U11" i="2"/>
  <c r="W11" i="2"/>
  <c r="Z11" i="2"/>
  <c r="J11" i="2"/>
  <c r="L11" i="2"/>
  <c r="O11" i="2"/>
  <c r="BT10" i="2"/>
  <c r="BV10" i="2"/>
  <c r="BY10" i="2"/>
  <c r="BX10" i="2"/>
  <c r="BJ10" i="2"/>
  <c r="BL10" i="2"/>
  <c r="BO10" i="2"/>
  <c r="BN10" i="2"/>
  <c r="AZ10" i="2"/>
  <c r="BB10" i="2"/>
  <c r="BE10" i="2"/>
  <c r="BD10" i="2"/>
  <c r="AP10" i="2"/>
  <c r="AR10" i="2"/>
  <c r="AU10" i="2"/>
  <c r="AT10" i="2"/>
  <c r="AF10" i="2"/>
  <c r="AH10" i="2"/>
  <c r="AK10" i="2"/>
  <c r="AJ10" i="2"/>
  <c r="U10" i="2"/>
  <c r="W10" i="2"/>
  <c r="Z10" i="2"/>
  <c r="J10" i="2"/>
  <c r="L10" i="2"/>
  <c r="O10" i="2"/>
  <c r="BT9" i="2"/>
  <c r="BV9" i="2"/>
  <c r="BY9" i="2"/>
  <c r="BX9" i="2"/>
  <c r="BJ9" i="2"/>
  <c r="BL9" i="2"/>
  <c r="BO9" i="2"/>
  <c r="BN9" i="2"/>
  <c r="AZ9" i="2"/>
  <c r="BB9" i="2"/>
  <c r="BE9" i="2"/>
  <c r="BD9" i="2"/>
  <c r="AP9" i="2"/>
  <c r="AR9" i="2"/>
  <c r="AU9" i="2"/>
  <c r="AT9" i="2"/>
  <c r="AF9" i="2"/>
  <c r="AH9" i="2"/>
  <c r="AK9" i="2"/>
  <c r="AJ9" i="2"/>
  <c r="U9" i="2"/>
  <c r="W9" i="2"/>
  <c r="Z9" i="2"/>
  <c r="J9" i="2"/>
  <c r="L9" i="2"/>
  <c r="O9" i="2"/>
  <c r="BT8" i="2"/>
  <c r="BV8" i="2"/>
  <c r="BY8" i="2"/>
  <c r="BX8" i="2"/>
  <c r="BJ8" i="2"/>
  <c r="BL8" i="2"/>
  <c r="BO8" i="2"/>
  <c r="BN8" i="2"/>
  <c r="AZ8" i="2"/>
  <c r="BB8" i="2"/>
  <c r="BE8" i="2"/>
  <c r="BD8" i="2"/>
  <c r="AP8" i="2"/>
  <c r="AR8" i="2"/>
  <c r="AU8" i="2"/>
  <c r="AT8" i="2"/>
  <c r="AF8" i="2"/>
  <c r="AH8" i="2"/>
  <c r="AK8" i="2"/>
  <c r="AJ8" i="2"/>
  <c r="U8" i="2"/>
  <c r="W8" i="2"/>
  <c r="Z8" i="2"/>
  <c r="J8" i="2"/>
  <c r="L8" i="2"/>
  <c r="BT7" i="2"/>
  <c r="BV7" i="2"/>
  <c r="BY7" i="2"/>
  <c r="BX7" i="2"/>
  <c r="BJ7" i="2"/>
  <c r="BL7" i="2"/>
  <c r="BO7" i="2"/>
  <c r="BN7" i="2"/>
  <c r="AZ7" i="2"/>
  <c r="BB7" i="2"/>
  <c r="BE7" i="2"/>
  <c r="BD7" i="2"/>
  <c r="AP7" i="2"/>
  <c r="AR7" i="2"/>
  <c r="AU7" i="2"/>
  <c r="AT7" i="2"/>
  <c r="AF7" i="2"/>
  <c r="AH7" i="2"/>
  <c r="AK7" i="2"/>
  <c r="AJ7" i="2"/>
  <c r="U7" i="2"/>
  <c r="W7" i="2"/>
  <c r="Z7" i="2"/>
  <c r="J7" i="2"/>
  <c r="L7" i="2"/>
  <c r="O7" i="2"/>
  <c r="BT6" i="2"/>
  <c r="BV6" i="2"/>
  <c r="BY6" i="2"/>
  <c r="BX6" i="2"/>
  <c r="BJ6" i="2"/>
  <c r="BL6" i="2"/>
  <c r="BO6" i="2"/>
  <c r="BN6" i="2"/>
  <c r="AZ6" i="2"/>
  <c r="BB6" i="2"/>
  <c r="BE6" i="2"/>
  <c r="BD6" i="2"/>
  <c r="AP6" i="2"/>
  <c r="AR6" i="2"/>
  <c r="AU6" i="2"/>
  <c r="AT6" i="2"/>
  <c r="AF6" i="2"/>
  <c r="AH6" i="2"/>
  <c r="AK6" i="2"/>
  <c r="AJ6" i="2"/>
  <c r="U6" i="2"/>
  <c r="W6" i="2"/>
  <c r="Z6" i="2"/>
  <c r="J6" i="2"/>
  <c r="L6" i="2"/>
  <c r="O6" i="2"/>
  <c r="BT5" i="2"/>
  <c r="BV5" i="2"/>
  <c r="BY5" i="2"/>
  <c r="BX5" i="2"/>
  <c r="BJ5" i="2"/>
  <c r="BL5" i="2"/>
  <c r="BO5" i="2"/>
  <c r="BN5" i="2"/>
  <c r="AZ5" i="2"/>
  <c r="BB5" i="2"/>
  <c r="BE5" i="2"/>
  <c r="BD5" i="2"/>
  <c r="AP5" i="2"/>
  <c r="AR5" i="2"/>
  <c r="AU5" i="2"/>
  <c r="AT5" i="2"/>
  <c r="AF5" i="2"/>
  <c r="AH5" i="2"/>
  <c r="AK5" i="2"/>
  <c r="AJ5" i="2"/>
  <c r="U5" i="2"/>
  <c r="W5" i="2"/>
  <c r="Z5" i="2"/>
  <c r="J5" i="2"/>
  <c r="L5" i="2"/>
  <c r="O5" i="2"/>
  <c r="BT4" i="2"/>
  <c r="BV4" i="2"/>
  <c r="BY4" i="2"/>
  <c r="BX4" i="2"/>
  <c r="BJ4" i="2"/>
  <c r="BL4" i="2"/>
  <c r="BO4" i="2"/>
  <c r="BN4" i="2"/>
  <c r="AZ4" i="2"/>
  <c r="BB4" i="2"/>
  <c r="BE4" i="2"/>
  <c r="BD4" i="2"/>
  <c r="AP4" i="2"/>
  <c r="AR4" i="2"/>
  <c r="AU4" i="2"/>
  <c r="AT4" i="2"/>
  <c r="AF4" i="2"/>
  <c r="AH4" i="2"/>
  <c r="AK4" i="2"/>
  <c r="AJ4" i="2"/>
  <c r="U4" i="2"/>
  <c r="W4" i="2"/>
  <c r="Z4" i="2"/>
  <c r="J4" i="2"/>
  <c r="L4" i="2"/>
  <c r="O4" i="2"/>
  <c r="BT3" i="2"/>
  <c r="BV3" i="2"/>
  <c r="BY3" i="2"/>
  <c r="BX3" i="2"/>
  <c r="BJ3" i="2"/>
  <c r="BL3" i="2"/>
  <c r="BO3" i="2"/>
  <c r="BN3" i="2"/>
  <c r="AZ3" i="2"/>
  <c r="BB3" i="2"/>
  <c r="BE3" i="2"/>
  <c r="BD3" i="2"/>
  <c r="AP3" i="2"/>
  <c r="AR3" i="2"/>
  <c r="AU3" i="2"/>
  <c r="AT3" i="2"/>
  <c r="AF3" i="2"/>
  <c r="AH3" i="2"/>
  <c r="AK3" i="2"/>
  <c r="AJ3" i="2"/>
  <c r="U3" i="2"/>
  <c r="W3" i="2"/>
  <c r="Z3" i="2"/>
  <c r="J3" i="2"/>
  <c r="L3" i="2"/>
  <c r="O3" i="2"/>
  <c r="BT2" i="2"/>
  <c r="BV2" i="2"/>
  <c r="BY2" i="2"/>
  <c r="BX2" i="2"/>
  <c r="BJ2" i="2"/>
  <c r="BL2" i="2"/>
  <c r="BO2" i="2"/>
  <c r="BN2" i="2"/>
  <c r="AZ2" i="2"/>
  <c r="BB2" i="2"/>
  <c r="BE2" i="2"/>
  <c r="BD2" i="2"/>
  <c r="AP2" i="2"/>
  <c r="AR2" i="2"/>
  <c r="AU2" i="2"/>
  <c r="AT2" i="2"/>
  <c r="AF2" i="2"/>
  <c r="AH2" i="2"/>
  <c r="AK2" i="2"/>
  <c r="AJ2" i="2"/>
  <c r="U2" i="2"/>
  <c r="W2" i="2"/>
  <c r="Z2" i="2"/>
  <c r="J2" i="2"/>
  <c r="L2" i="2"/>
  <c r="O2" i="2"/>
</calcChain>
</file>

<file path=xl/sharedStrings.xml><?xml version="1.0" encoding="utf-8"?>
<sst xmlns="http://schemas.openxmlformats.org/spreadsheetml/2006/main" count="3519" uniqueCount="187">
  <si>
    <t>DATE</t>
  </si>
  <si>
    <t>MÃ SỐ</t>
  </si>
  <si>
    <t>TÊN HÀNG</t>
  </si>
  <si>
    <t>ĐVT</t>
  </si>
  <si>
    <t>Kho Ha Noi</t>
  </si>
  <si>
    <t>Kho CN</t>
  </si>
  <si>
    <t>HCM</t>
  </si>
  <si>
    <t>MTV</t>
  </si>
  <si>
    <t>Treo HĐ ảo + Chưa ra HĐ</t>
  </si>
  <si>
    <t>Cộng</t>
  </si>
  <si>
    <t>Đi đường</t>
  </si>
  <si>
    <t>Tổng cộng</t>
  </si>
  <si>
    <t>DSBQ/ngày</t>
  </si>
  <si>
    <t>TG nhận (ngày)</t>
  </si>
  <si>
    <t>TG bán (ngày)</t>
  </si>
  <si>
    <t>Kho Nghe An</t>
  </si>
  <si>
    <t>Kho HCM</t>
  </si>
  <si>
    <t>Kho Vime</t>
  </si>
  <si>
    <t>Kho gửi MR xử lý</t>
  </si>
  <si>
    <t>Kho Dong Nai</t>
  </si>
  <si>
    <t>Kho Can Tho</t>
  </si>
  <si>
    <t>Kho Khanh Hoa</t>
  </si>
  <si>
    <t>Kho Da Nang</t>
  </si>
  <si>
    <t>Kho Nha May</t>
  </si>
  <si>
    <t>Tồn kho NM</t>
  </si>
  <si>
    <t>EH020</t>
  </si>
  <si>
    <t>Trimafort</t>
  </si>
  <si>
    <t>Hộp</t>
  </si>
  <si>
    <t>EH070</t>
  </si>
  <si>
    <t>Efodyl 500</t>
  </si>
  <si>
    <t>EH093</t>
  </si>
  <si>
    <t>Efodyl 250 (viên)</t>
  </si>
  <si>
    <t>EH100</t>
  </si>
  <si>
    <t>Efodyl 250 cốm (gói)</t>
  </si>
  <si>
    <t>EH103</t>
  </si>
  <si>
    <t>Cebest 200mg</t>
  </si>
  <si>
    <t>EH104</t>
  </si>
  <si>
    <t>Cebest 100mg</t>
  </si>
  <si>
    <t>EH106</t>
  </si>
  <si>
    <t>Cebest 100 Cốm</t>
  </si>
  <si>
    <t>EH109</t>
  </si>
  <si>
    <t>Cebest 50 Cốm</t>
  </si>
  <si>
    <t>EH096</t>
  </si>
  <si>
    <t>Efodyl 125 (cốm)</t>
  </si>
  <si>
    <t>EH095</t>
  </si>
  <si>
    <t>Metiny</t>
  </si>
  <si>
    <t>EH068</t>
  </si>
  <si>
    <t>MecefixB.E 150</t>
  </si>
  <si>
    <t>EH069</t>
  </si>
  <si>
    <t>MecefixB.E 200</t>
  </si>
  <si>
    <t>EH065</t>
  </si>
  <si>
    <t>MecefixB.E 250</t>
  </si>
  <si>
    <t>EH066</t>
  </si>
  <si>
    <t>MecefixB.E 50</t>
  </si>
  <si>
    <t>EH067</t>
  </si>
  <si>
    <t>MecefixB.E 75</t>
  </si>
  <si>
    <t>EH083</t>
  </si>
  <si>
    <t>MecefixB.E 400</t>
  </si>
  <si>
    <t>EH072</t>
  </si>
  <si>
    <t>Meceta 500</t>
  </si>
  <si>
    <t>OH023</t>
  </si>
  <si>
    <t>Metobra</t>
  </si>
  <si>
    <t>OH031</t>
  </si>
  <si>
    <t>Osla 15</t>
  </si>
  <si>
    <t>EH097</t>
  </si>
  <si>
    <t>Olevid 5ml</t>
  </si>
  <si>
    <t>EH101</t>
  </si>
  <si>
    <t>Vitol 0.18%</t>
  </si>
  <si>
    <t>EH074</t>
  </si>
  <si>
    <t>Metodex</t>
  </si>
  <si>
    <t>EH088</t>
  </si>
  <si>
    <t xml:space="preserve">Metodex SPS </t>
  </si>
  <si>
    <t>OH044</t>
  </si>
  <si>
    <t>Mepoly</t>
  </si>
  <si>
    <t>OH045</t>
  </si>
  <si>
    <t>Melevo</t>
  </si>
  <si>
    <t>OH043</t>
  </si>
  <si>
    <t>Osla Baby</t>
  </si>
  <si>
    <t>OH059</t>
  </si>
  <si>
    <t>Osla Redi 15 ml</t>
  </si>
  <si>
    <t>OH072</t>
  </si>
  <si>
    <t>Osla Online</t>
  </si>
  <si>
    <t>EH091</t>
  </si>
  <si>
    <t>Syseye 10</t>
  </si>
  <si>
    <t>EH112</t>
  </si>
  <si>
    <t>Syseye 15ml</t>
  </si>
  <si>
    <t>EH113</t>
  </si>
  <si>
    <t>Scofi</t>
  </si>
  <si>
    <t>OH074</t>
  </si>
  <si>
    <t>Shema lá đôi 100ml Hồng</t>
  </si>
  <si>
    <t>OH075</t>
  </si>
  <si>
    <t>Shema lá đôi 100ml Xanh</t>
  </si>
  <si>
    <t>OH049</t>
  </si>
  <si>
    <t>Xisat 15ml</t>
  </si>
  <si>
    <t>OH052</t>
  </si>
  <si>
    <t>Xisat Hồng</t>
  </si>
  <si>
    <t>OH050</t>
  </si>
  <si>
    <t>Xisat VM</t>
  </si>
  <si>
    <t>OH051</t>
  </si>
  <si>
    <t>Xisat Xanh</t>
  </si>
  <si>
    <t>OH053</t>
  </si>
  <si>
    <t>Xypenat 75</t>
  </si>
  <si>
    <t>OH056</t>
  </si>
  <si>
    <t>Xypenat 30</t>
  </si>
  <si>
    <t>OH073</t>
  </si>
  <si>
    <t>Xypenat trẻ em 30 ml</t>
  </si>
  <si>
    <t>EH105</t>
  </si>
  <si>
    <t>Etobat 10ml</t>
  </si>
  <si>
    <t>EH086</t>
  </si>
  <si>
    <t>Benita</t>
  </si>
  <si>
    <t>EH087</t>
  </si>
  <si>
    <t>Meseca</t>
  </si>
  <si>
    <t>EH094</t>
  </si>
  <si>
    <t>Meclonate</t>
  </si>
  <si>
    <t>EH092</t>
  </si>
  <si>
    <t>Medoral 250 ml</t>
  </si>
  <si>
    <t>EH102</t>
  </si>
  <si>
    <t>Medoral 125 ml</t>
  </si>
  <si>
    <t>EH089</t>
  </si>
  <si>
    <t>Benate Fort 10g</t>
  </si>
  <si>
    <t>OH057</t>
  </si>
  <si>
    <t>Benate 5g</t>
  </si>
  <si>
    <t>EH098</t>
  </si>
  <si>
    <t xml:space="preserve">Trolimax 0.1% </t>
  </si>
  <si>
    <t>EH099</t>
  </si>
  <si>
    <t>Vedanal fort</t>
  </si>
  <si>
    <t>OH016</t>
  </si>
  <si>
    <t>Sathom 10g</t>
  </si>
  <si>
    <t>EH107</t>
  </si>
  <si>
    <t>Stomex 20mg</t>
  </si>
  <si>
    <t>EH111</t>
  </si>
  <si>
    <t>Aquima 10 ml gói</t>
  </si>
  <si>
    <t>EH108</t>
  </si>
  <si>
    <t>Meseca fort 60 liều</t>
  </si>
  <si>
    <t>EH116</t>
  </si>
  <si>
    <t>Mepatyl</t>
  </si>
  <si>
    <t>EH115</t>
  </si>
  <si>
    <t>Ebysta</t>
  </si>
  <si>
    <t>EH114</t>
  </si>
  <si>
    <t>Fiora</t>
  </si>
  <si>
    <t>EH110</t>
  </si>
  <si>
    <t>Metoxa</t>
  </si>
  <si>
    <t>EH118</t>
  </si>
  <si>
    <t>Pemolip 30</t>
  </si>
  <si>
    <t>EH119</t>
  </si>
  <si>
    <t>Pemolip 50</t>
  </si>
  <si>
    <t>EH117</t>
  </si>
  <si>
    <t>Vitol 12 ml</t>
  </si>
  <si>
    <t>OH076</t>
  </si>
  <si>
    <t>Shema baby Spray</t>
  </si>
  <si>
    <t>OH077</t>
  </si>
  <si>
    <t>Shema LD 200 H</t>
  </si>
  <si>
    <t>OH078</t>
  </si>
  <si>
    <t>Shema LD 200 X</t>
  </si>
  <si>
    <t>OH079</t>
  </si>
  <si>
    <t>Metison 10g</t>
  </si>
  <si>
    <t>EH120</t>
  </si>
  <si>
    <t>Kofio</t>
  </si>
  <si>
    <t>EH121</t>
  </si>
  <si>
    <t>Medoral Không cồn 250ml</t>
  </si>
  <si>
    <t>EH084</t>
  </si>
  <si>
    <t>Xisat XP NL</t>
  </si>
  <si>
    <t>EH085</t>
  </si>
  <si>
    <t>Xisat XP TE</t>
  </si>
  <si>
    <t>EH122</t>
  </si>
  <si>
    <t>Metodex SPS 7ml</t>
  </si>
  <si>
    <t>EH123</t>
  </si>
  <si>
    <t>Navaldo</t>
  </si>
  <si>
    <t>OH080</t>
  </si>
  <si>
    <t>Shema Topi</t>
  </si>
  <si>
    <t>EH125</t>
  </si>
  <si>
    <t>Ferritox</t>
  </si>
  <si>
    <t>EH124</t>
  </si>
  <si>
    <t>Amfortgel</t>
  </si>
  <si>
    <t>OH082</t>
  </si>
  <si>
    <t>Medoral Không cồn 125ml</t>
  </si>
  <si>
    <t>OH032</t>
  </si>
  <si>
    <t>Merika</t>
  </si>
  <si>
    <t>OH048</t>
  </si>
  <si>
    <t>Merika Pro</t>
  </si>
  <si>
    <t>OH047</t>
  </si>
  <si>
    <t>Merika Fort</t>
  </si>
  <si>
    <t>OH071</t>
  </si>
  <si>
    <t>Sirnakarang F</t>
  </si>
  <si>
    <t>OH081</t>
  </si>
  <si>
    <t>Alpha-Ktal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</si>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</sst>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F43A-1831-4232-B179-5A53989B17AB}">
  <dimension ref="A1:CA81"/>
  <sheetViews>
    <sheetView zoomScale="85" zoomScaleNormal="85" workbookViewId="0">
      <pane xSplit="4" ySplit="1" topLeftCell="BL2" activePane="bottomRight" state="frozen"/>
      <selection sqref="A1:XFD1"/>
      <selection pane="topRight" sqref="A1:XFD1"/>
      <selection pane="bottomLeft" sqref="A1:XFD1"/>
      <selection pane="bottomRight" activeCell="A2" sqref="A2:A3"/>
    </sheetView>
  </sheetViews>
  <sheetFormatPr defaultColWidth="9.6640625" defaultRowHeight="17.25" customHeight="1" x14ac:dyDescent="0.3"/>
  <cols>
    <col min="1" max="1" width="10.77734375" bestFit="1" customWidth="1"/>
    <col min="2" max="2" width="7.88671875" customWidth="1"/>
    <col min="3" max="3" width="25.5546875" bestFit="1" customWidth="1"/>
    <col min="4" max="4" width="4.88671875" bestFit="1" customWidth="1"/>
    <col min="5" max="5" width="10.33203125" bestFit="1" customWidth="1"/>
    <col min="6" max="28" width="11.33203125" customWidth="1"/>
    <col min="29" max="30" width="11.44140625" customWidth="1"/>
    <col min="31" max="78" width="11.33203125" customWidth="1"/>
    <col min="79" max="79" width="16.33203125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44565</v>
      </c>
      <c r="B2" t="s">
        <v>25</v>
      </c>
      <c r="C2" t="s">
        <v>26</v>
      </c>
      <c r="D2" t="s">
        <v>27</v>
      </c>
      <c r="F2">
        <v>20</v>
      </c>
      <c r="G2">
        <v>0</v>
      </c>
      <c r="I2">
        <v>0</v>
      </c>
      <c r="J2">
        <f t="shared" ref="J2:J32" si="0">SUM(F2:I2)</f>
        <v>20</v>
      </c>
      <c r="K2">
        <v>0</v>
      </c>
      <c r="L2">
        <f t="shared" ref="L2:L63" si="1">SUM(J2:K2)</f>
        <v>20</v>
      </c>
      <c r="M2">
        <v>2</v>
      </c>
      <c r="N2">
        <v>1</v>
      </c>
      <c r="O2">
        <f t="shared" ref="O2:O65" si="2">IFERROR(L2/M2,0)</f>
        <v>10</v>
      </c>
      <c r="Q2">
        <v>0</v>
      </c>
      <c r="R2">
        <v>0</v>
      </c>
      <c r="T2">
        <v>0</v>
      </c>
      <c r="U2">
        <f t="shared" ref="U2:U32" si="3">SUM(Q2:T2)</f>
        <v>0</v>
      </c>
      <c r="V2">
        <v>0</v>
      </c>
      <c r="W2">
        <f t="shared" ref="W2:W63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9</v>
      </c>
      <c r="AJ2">
        <f t="shared" ref="AJ2:AJ65" si="8">4+2</f>
        <v>6</v>
      </c>
      <c r="AK2">
        <f t="shared" ref="AK2:AK65" si="9">IFERROR(AH2/AI2,0)</f>
        <v>0</v>
      </c>
      <c r="AM2">
        <v>0</v>
      </c>
      <c r="AN2">
        <v>0</v>
      </c>
      <c r="AO2">
        <v>0</v>
      </c>
      <c r="AP2">
        <f t="shared" ref="AP2:AP63" si="10">SUM(AM2:AO2)</f>
        <v>0</v>
      </c>
      <c r="AQ2">
        <v>0</v>
      </c>
      <c r="AR2">
        <f t="shared" ref="AR2:AR65" si="11">SUM(AP2:AQ2)</f>
        <v>0</v>
      </c>
      <c r="AS2">
        <v>2</v>
      </c>
      <c r="AT2">
        <f t="shared" ref="AT2:AT65" si="12">4+2</f>
        <v>6</v>
      </c>
      <c r="AU2">
        <f t="shared" ref="AU2:AU65" si="13">IFERROR(AR2/AS2,0)</f>
        <v>0</v>
      </c>
      <c r="AW2">
        <v>0</v>
      </c>
      <c r="AX2">
        <v>0</v>
      </c>
      <c r="AY2">
        <v>0</v>
      </c>
      <c r="AZ2">
        <f t="shared" ref="AZ2:AZ65" si="14">SUM(AW2:AY2)</f>
        <v>0</v>
      </c>
      <c r="BA2">
        <v>0</v>
      </c>
      <c r="BB2">
        <f t="shared" ref="BB2:BB64" si="15">SUM(AZ2:BA2)</f>
        <v>0</v>
      </c>
      <c r="BC2">
        <v>3</v>
      </c>
      <c r="BD2">
        <f t="shared" ref="BD2:BD65" si="16">5+2</f>
        <v>7</v>
      </c>
      <c r="BE2">
        <f t="shared" ref="BE2:BE65" si="17">IFERROR(BB2/BC2,0)</f>
        <v>0</v>
      </c>
      <c r="BG2">
        <v>67</v>
      </c>
      <c r="BH2">
        <v>0</v>
      </c>
      <c r="BI2">
        <v>0</v>
      </c>
      <c r="BJ2">
        <f t="shared" ref="BJ2:BJ65" si="18">SUM(BG2:BI2)</f>
        <v>67</v>
      </c>
      <c r="BK2">
        <v>0</v>
      </c>
      <c r="BL2">
        <f t="shared" ref="BL2:BL65" si="19">SUM(BJ2:BK2)</f>
        <v>67</v>
      </c>
      <c r="BM2">
        <v>2</v>
      </c>
      <c r="BN2">
        <f t="shared" ref="BN2:BN65" si="20">3+2</f>
        <v>5</v>
      </c>
      <c r="BO2">
        <f t="shared" ref="BO2:BO65" si="21">IFERROR(BL2/BM2,0)</f>
        <v>33.5</v>
      </c>
      <c r="BQ2">
        <v>0</v>
      </c>
      <c r="BR2">
        <v>0</v>
      </c>
      <c r="BS2">
        <v>0</v>
      </c>
      <c r="BT2">
        <f t="shared" ref="BT2:BT65" si="22">SUM(BQ2:BS2)</f>
        <v>0</v>
      </c>
      <c r="BU2">
        <v>0</v>
      </c>
      <c r="BV2">
        <f t="shared" ref="BV2:BV65" si="23">SUM(BT2:BU2)</f>
        <v>0</v>
      </c>
      <c r="BW2">
        <v>6</v>
      </c>
      <c r="BX2">
        <f t="shared" ref="BX2:BX65" si="24">3+2</f>
        <v>5</v>
      </c>
      <c r="BY2">
        <f t="shared" ref="BY2:BY65" si="25">IFERROR(BV2/BW2,0)</f>
        <v>0</v>
      </c>
      <c r="CA2">
        <v>0</v>
      </c>
    </row>
    <row r="3" spans="1:79" ht="18" customHeight="1" x14ac:dyDescent="0.3">
      <c r="A3" s="2">
        <v>44565</v>
      </c>
      <c r="B3" t="s">
        <v>28</v>
      </c>
      <c r="C3" t="s">
        <v>29</v>
      </c>
      <c r="D3" t="s">
        <v>27</v>
      </c>
      <c r="F3">
        <v>108</v>
      </c>
      <c r="G3">
        <v>0</v>
      </c>
      <c r="I3">
        <v>0</v>
      </c>
      <c r="J3">
        <f t="shared" si="0"/>
        <v>108</v>
      </c>
      <c r="K3">
        <v>0</v>
      </c>
      <c r="L3">
        <f t="shared" si="1"/>
        <v>108</v>
      </c>
      <c r="M3">
        <v>10</v>
      </c>
      <c r="N3">
        <v>1</v>
      </c>
      <c r="O3">
        <f t="shared" si="2"/>
        <v>10.8</v>
      </c>
      <c r="Q3">
        <v>306</v>
      </c>
      <c r="R3">
        <v>0</v>
      </c>
      <c r="T3">
        <v>-5</v>
      </c>
      <c r="U3">
        <f t="shared" si="3"/>
        <v>301</v>
      </c>
      <c r="V3">
        <v>0</v>
      </c>
      <c r="W3">
        <f t="shared" si="4"/>
        <v>301</v>
      </c>
      <c r="X3">
        <v>5</v>
      </c>
      <c r="Y3">
        <v>2</v>
      </c>
      <c r="Z3">
        <f t="shared" si="5"/>
        <v>60.2</v>
      </c>
      <c r="AB3">
        <v>756</v>
      </c>
      <c r="AC3">
        <v>0</v>
      </c>
      <c r="AE3">
        <v>-15</v>
      </c>
      <c r="AF3">
        <f t="shared" si="6"/>
        <v>741</v>
      </c>
      <c r="AG3">
        <v>160</v>
      </c>
      <c r="AH3">
        <f t="shared" si="7"/>
        <v>901</v>
      </c>
      <c r="AI3">
        <v>26</v>
      </c>
      <c r="AJ3">
        <f t="shared" si="8"/>
        <v>6</v>
      </c>
      <c r="AK3">
        <f t="shared" si="9"/>
        <v>34.653846153846153</v>
      </c>
      <c r="AM3">
        <v>1013</v>
      </c>
      <c r="AN3">
        <v>165</v>
      </c>
      <c r="AO3">
        <v>0</v>
      </c>
      <c r="AP3">
        <f t="shared" si="10"/>
        <v>1178</v>
      </c>
      <c r="AQ3">
        <v>480</v>
      </c>
      <c r="AR3">
        <f t="shared" si="11"/>
        <v>1658</v>
      </c>
      <c r="AS3">
        <v>22</v>
      </c>
      <c r="AT3">
        <f t="shared" si="12"/>
        <v>6</v>
      </c>
      <c r="AU3">
        <f t="shared" si="13"/>
        <v>75.36363636363636</v>
      </c>
      <c r="AW3">
        <v>159</v>
      </c>
      <c r="AX3">
        <v>0</v>
      </c>
      <c r="AY3">
        <v>0</v>
      </c>
      <c r="AZ3">
        <f t="shared" si="14"/>
        <v>159</v>
      </c>
      <c r="BA3">
        <v>160</v>
      </c>
      <c r="BB3">
        <f t="shared" si="15"/>
        <v>319</v>
      </c>
      <c r="BC3">
        <v>5</v>
      </c>
      <c r="BD3">
        <f t="shared" si="16"/>
        <v>7</v>
      </c>
      <c r="BE3">
        <f t="shared" si="17"/>
        <v>63.8</v>
      </c>
      <c r="BG3">
        <v>135</v>
      </c>
      <c r="BH3">
        <v>0</v>
      </c>
      <c r="BI3">
        <v>0</v>
      </c>
      <c r="BJ3">
        <f t="shared" si="18"/>
        <v>135</v>
      </c>
      <c r="BK3">
        <v>160</v>
      </c>
      <c r="BL3">
        <f t="shared" si="19"/>
        <v>295</v>
      </c>
      <c r="BM3">
        <v>5</v>
      </c>
      <c r="BN3">
        <f t="shared" si="20"/>
        <v>5</v>
      </c>
      <c r="BO3">
        <f t="shared" si="21"/>
        <v>59</v>
      </c>
      <c r="BQ3">
        <v>1930</v>
      </c>
      <c r="BR3">
        <v>0</v>
      </c>
      <c r="BS3">
        <v>-29</v>
      </c>
      <c r="BT3">
        <f t="shared" si="22"/>
        <v>1901</v>
      </c>
      <c r="BU3">
        <v>0</v>
      </c>
      <c r="BV3">
        <f t="shared" si="23"/>
        <v>1901</v>
      </c>
      <c r="BW3">
        <v>17</v>
      </c>
      <c r="BX3">
        <f t="shared" si="24"/>
        <v>5</v>
      </c>
      <c r="BY3">
        <f t="shared" si="25"/>
        <v>111.82352941176471</v>
      </c>
      <c r="CA3">
        <v>0</v>
      </c>
    </row>
    <row r="4" spans="1:79" ht="17.25" customHeight="1" x14ac:dyDescent="0.3">
      <c r="A4" s="2">
        <v>44565</v>
      </c>
      <c r="B4" t="s">
        <v>30</v>
      </c>
      <c r="C4" t="s">
        <v>31</v>
      </c>
      <c r="D4" t="s">
        <v>27</v>
      </c>
      <c r="F4">
        <v>157</v>
      </c>
      <c r="G4">
        <v>0</v>
      </c>
      <c r="I4">
        <v>0</v>
      </c>
      <c r="J4">
        <f t="shared" si="0"/>
        <v>157</v>
      </c>
      <c r="K4">
        <v>0</v>
      </c>
      <c r="L4">
        <f t="shared" si="1"/>
        <v>157</v>
      </c>
      <c r="M4">
        <v>7</v>
      </c>
      <c r="N4">
        <v>1</v>
      </c>
      <c r="O4">
        <f t="shared" si="2"/>
        <v>22.428571428571427</v>
      </c>
      <c r="Q4">
        <v>236</v>
      </c>
      <c r="R4">
        <v>0</v>
      </c>
      <c r="T4">
        <v>0</v>
      </c>
      <c r="U4">
        <f t="shared" si="3"/>
        <v>236</v>
      </c>
      <c r="V4">
        <v>0</v>
      </c>
      <c r="W4">
        <f t="shared" si="4"/>
        <v>236</v>
      </c>
      <c r="X4">
        <v>2</v>
      </c>
      <c r="Y4">
        <v>2</v>
      </c>
      <c r="Z4">
        <f t="shared" si="5"/>
        <v>118</v>
      </c>
      <c r="AB4">
        <v>318</v>
      </c>
      <c r="AC4">
        <v>0</v>
      </c>
      <c r="AE4">
        <v>0</v>
      </c>
      <c r="AF4">
        <f t="shared" si="6"/>
        <v>318</v>
      </c>
      <c r="AG4">
        <v>160</v>
      </c>
      <c r="AH4">
        <f t="shared" si="7"/>
        <v>478</v>
      </c>
      <c r="AI4">
        <v>3</v>
      </c>
      <c r="AJ4">
        <f t="shared" si="8"/>
        <v>6</v>
      </c>
      <c r="AK4">
        <f t="shared" si="9"/>
        <v>159.33333333333334</v>
      </c>
      <c r="AM4">
        <v>430</v>
      </c>
      <c r="AN4">
        <v>25</v>
      </c>
      <c r="AO4">
        <v>0</v>
      </c>
      <c r="AP4">
        <f t="shared" si="10"/>
        <v>455</v>
      </c>
      <c r="AQ4">
        <v>0</v>
      </c>
      <c r="AR4">
        <f t="shared" si="11"/>
        <v>455</v>
      </c>
      <c r="AS4">
        <v>1</v>
      </c>
      <c r="AT4">
        <f t="shared" si="12"/>
        <v>6</v>
      </c>
      <c r="AU4">
        <f t="shared" si="13"/>
        <v>455</v>
      </c>
      <c r="AW4">
        <v>236</v>
      </c>
      <c r="AX4">
        <v>0</v>
      </c>
      <c r="AY4">
        <v>0</v>
      </c>
      <c r="AZ4">
        <f t="shared" si="14"/>
        <v>236</v>
      </c>
      <c r="BA4">
        <v>0</v>
      </c>
      <c r="BB4">
        <f t="shared" si="15"/>
        <v>236</v>
      </c>
      <c r="BC4">
        <v>0</v>
      </c>
      <c r="BD4">
        <f t="shared" si="16"/>
        <v>7</v>
      </c>
      <c r="BE4">
        <f t="shared" si="17"/>
        <v>0</v>
      </c>
      <c r="BG4">
        <v>73</v>
      </c>
      <c r="BH4">
        <v>0</v>
      </c>
      <c r="BI4">
        <v>0</v>
      </c>
      <c r="BJ4">
        <f t="shared" si="18"/>
        <v>73</v>
      </c>
      <c r="BK4">
        <v>0</v>
      </c>
      <c r="BL4">
        <f t="shared" si="19"/>
        <v>73</v>
      </c>
      <c r="BM4">
        <v>2</v>
      </c>
      <c r="BN4">
        <f t="shared" si="20"/>
        <v>5</v>
      </c>
      <c r="BO4">
        <f t="shared" si="21"/>
        <v>36.5</v>
      </c>
      <c r="BQ4">
        <v>351</v>
      </c>
      <c r="BR4">
        <v>0</v>
      </c>
      <c r="BS4">
        <v>0</v>
      </c>
      <c r="BT4">
        <f t="shared" si="22"/>
        <v>351</v>
      </c>
      <c r="BU4">
        <v>0</v>
      </c>
      <c r="BV4">
        <f t="shared" si="23"/>
        <v>351</v>
      </c>
      <c r="BW4">
        <v>2</v>
      </c>
      <c r="BX4">
        <f t="shared" si="24"/>
        <v>5</v>
      </c>
      <c r="BY4">
        <f t="shared" si="25"/>
        <v>175.5</v>
      </c>
      <c r="CA4">
        <v>2596</v>
      </c>
    </row>
    <row r="5" spans="1:79" ht="15.75" customHeight="1" x14ac:dyDescent="0.3">
      <c r="A5" s="2">
        <v>44565</v>
      </c>
      <c r="B5" t="s">
        <v>32</v>
      </c>
      <c r="C5" t="s">
        <v>33</v>
      </c>
      <c r="D5" t="s">
        <v>27</v>
      </c>
      <c r="F5">
        <v>138</v>
      </c>
      <c r="G5">
        <v>0</v>
      </c>
      <c r="I5">
        <v>-5</v>
      </c>
      <c r="J5">
        <f t="shared" si="0"/>
        <v>133</v>
      </c>
      <c r="K5">
        <v>0</v>
      </c>
      <c r="L5">
        <f t="shared" si="1"/>
        <v>133</v>
      </c>
      <c r="M5">
        <v>9</v>
      </c>
      <c r="N5">
        <v>1</v>
      </c>
      <c r="O5">
        <f t="shared" si="2"/>
        <v>14.777777777777779</v>
      </c>
      <c r="Q5">
        <v>188</v>
      </c>
      <c r="R5">
        <v>0</v>
      </c>
      <c r="T5">
        <v>0</v>
      </c>
      <c r="U5">
        <f t="shared" si="3"/>
        <v>188</v>
      </c>
      <c r="V5">
        <v>0</v>
      </c>
      <c r="W5">
        <f t="shared" si="4"/>
        <v>188</v>
      </c>
      <c r="X5">
        <v>3</v>
      </c>
      <c r="Y5">
        <v>2</v>
      </c>
      <c r="Z5">
        <f t="shared" si="5"/>
        <v>62.666666666666664</v>
      </c>
      <c r="AB5">
        <v>434</v>
      </c>
      <c r="AC5">
        <v>0</v>
      </c>
      <c r="AE5">
        <v>0</v>
      </c>
      <c r="AF5">
        <f t="shared" si="6"/>
        <v>434</v>
      </c>
      <c r="AG5">
        <v>0</v>
      </c>
      <c r="AH5">
        <f t="shared" si="7"/>
        <v>434</v>
      </c>
      <c r="AI5">
        <v>2</v>
      </c>
      <c r="AJ5">
        <f t="shared" si="8"/>
        <v>6</v>
      </c>
      <c r="AK5">
        <f t="shared" si="9"/>
        <v>217</v>
      </c>
      <c r="AM5">
        <v>356</v>
      </c>
      <c r="AN5">
        <v>0</v>
      </c>
      <c r="AO5">
        <v>0</v>
      </c>
      <c r="AP5">
        <f t="shared" si="10"/>
        <v>356</v>
      </c>
      <c r="AQ5">
        <v>96</v>
      </c>
      <c r="AR5">
        <f t="shared" si="11"/>
        <v>452</v>
      </c>
      <c r="AS5">
        <v>4</v>
      </c>
      <c r="AT5">
        <f t="shared" si="12"/>
        <v>6</v>
      </c>
      <c r="AU5">
        <f t="shared" si="13"/>
        <v>113</v>
      </c>
      <c r="AW5">
        <v>559</v>
      </c>
      <c r="AX5">
        <v>0</v>
      </c>
      <c r="AY5">
        <v>0</v>
      </c>
      <c r="AZ5">
        <f t="shared" si="14"/>
        <v>559</v>
      </c>
      <c r="BA5">
        <v>0</v>
      </c>
      <c r="BB5">
        <f t="shared" si="15"/>
        <v>559</v>
      </c>
      <c r="BC5">
        <v>1</v>
      </c>
      <c r="BD5">
        <f t="shared" si="16"/>
        <v>7</v>
      </c>
      <c r="BE5">
        <f t="shared" si="17"/>
        <v>559</v>
      </c>
      <c r="BG5">
        <v>221</v>
      </c>
      <c r="BH5">
        <v>96</v>
      </c>
      <c r="BI5">
        <v>-2</v>
      </c>
      <c r="BJ5">
        <f t="shared" si="18"/>
        <v>315</v>
      </c>
      <c r="BK5">
        <v>0</v>
      </c>
      <c r="BL5">
        <f t="shared" si="19"/>
        <v>315</v>
      </c>
      <c r="BM5">
        <v>2</v>
      </c>
      <c r="BN5">
        <f t="shared" si="20"/>
        <v>5</v>
      </c>
      <c r="BO5">
        <f t="shared" si="21"/>
        <v>157.5</v>
      </c>
      <c r="BQ5">
        <v>261</v>
      </c>
      <c r="BR5">
        <v>0</v>
      </c>
      <c r="BS5">
        <v>0</v>
      </c>
      <c r="BT5">
        <f t="shared" si="22"/>
        <v>261</v>
      </c>
      <c r="BU5">
        <v>96</v>
      </c>
      <c r="BV5">
        <f t="shared" si="23"/>
        <v>357</v>
      </c>
      <c r="BW5">
        <v>4</v>
      </c>
      <c r="BX5">
        <f t="shared" si="24"/>
        <v>5</v>
      </c>
      <c r="BY5">
        <f t="shared" si="25"/>
        <v>89.25</v>
      </c>
      <c r="CA5">
        <v>639</v>
      </c>
    </row>
    <row r="6" spans="1:79" ht="17.25" customHeight="1" x14ac:dyDescent="0.3">
      <c r="A6" s="2">
        <v>44565</v>
      </c>
      <c r="B6" t="s">
        <v>34</v>
      </c>
      <c r="C6" t="s">
        <v>35</v>
      </c>
      <c r="D6" t="s">
        <v>27</v>
      </c>
      <c r="F6">
        <v>208</v>
      </c>
      <c r="G6">
        <v>160</v>
      </c>
      <c r="I6">
        <v>0</v>
      </c>
      <c r="J6">
        <f t="shared" si="0"/>
        <v>368</v>
      </c>
      <c r="K6">
        <v>0</v>
      </c>
      <c r="L6">
        <f t="shared" si="1"/>
        <v>368</v>
      </c>
      <c r="M6">
        <v>11</v>
      </c>
      <c r="N6">
        <v>1</v>
      </c>
      <c r="O6">
        <f t="shared" si="2"/>
        <v>33.454545454545453</v>
      </c>
      <c r="Q6">
        <v>363</v>
      </c>
      <c r="R6">
        <v>0</v>
      </c>
      <c r="T6">
        <v>0</v>
      </c>
      <c r="U6">
        <f t="shared" si="3"/>
        <v>363</v>
      </c>
      <c r="V6">
        <v>0</v>
      </c>
      <c r="W6">
        <f t="shared" si="4"/>
        <v>363</v>
      </c>
      <c r="X6">
        <v>2</v>
      </c>
      <c r="Y6">
        <v>2</v>
      </c>
      <c r="Z6">
        <f t="shared" si="5"/>
        <v>181.5</v>
      </c>
      <c r="AB6">
        <v>1184</v>
      </c>
      <c r="AC6">
        <v>0</v>
      </c>
      <c r="AE6">
        <v>-15</v>
      </c>
      <c r="AF6">
        <f t="shared" si="6"/>
        <v>1169</v>
      </c>
      <c r="AG6">
        <v>1600</v>
      </c>
      <c r="AH6">
        <f t="shared" si="7"/>
        <v>2769</v>
      </c>
      <c r="AI6">
        <v>56</v>
      </c>
      <c r="AJ6">
        <f t="shared" si="8"/>
        <v>6</v>
      </c>
      <c r="AK6">
        <f t="shared" si="9"/>
        <v>49.446428571428569</v>
      </c>
      <c r="AM6">
        <v>301</v>
      </c>
      <c r="AN6">
        <v>480</v>
      </c>
      <c r="AO6">
        <v>0</v>
      </c>
      <c r="AP6">
        <f t="shared" si="10"/>
        <v>781</v>
      </c>
      <c r="AQ6">
        <v>0</v>
      </c>
      <c r="AR6">
        <f t="shared" si="11"/>
        <v>781</v>
      </c>
      <c r="AS6">
        <v>7</v>
      </c>
      <c r="AT6">
        <f t="shared" si="12"/>
        <v>6</v>
      </c>
      <c r="AU6">
        <f t="shared" si="13"/>
        <v>111.57142857142857</v>
      </c>
      <c r="AW6">
        <v>247</v>
      </c>
      <c r="AX6">
        <v>0</v>
      </c>
      <c r="AY6">
        <v>0</v>
      </c>
      <c r="AZ6">
        <f t="shared" si="14"/>
        <v>247</v>
      </c>
      <c r="BA6">
        <v>0</v>
      </c>
      <c r="BB6">
        <f t="shared" si="15"/>
        <v>247</v>
      </c>
      <c r="BC6">
        <v>5</v>
      </c>
      <c r="BD6">
        <f t="shared" si="16"/>
        <v>7</v>
      </c>
      <c r="BE6">
        <f t="shared" si="17"/>
        <v>49.4</v>
      </c>
      <c r="BG6">
        <v>110</v>
      </c>
      <c r="BH6">
        <v>320</v>
      </c>
      <c r="BI6">
        <v>0</v>
      </c>
      <c r="BJ6">
        <f t="shared" si="18"/>
        <v>430</v>
      </c>
      <c r="BK6">
        <v>0</v>
      </c>
      <c r="BL6">
        <f t="shared" si="19"/>
        <v>430</v>
      </c>
      <c r="BM6">
        <v>2</v>
      </c>
      <c r="BN6">
        <f t="shared" si="20"/>
        <v>5</v>
      </c>
      <c r="BO6">
        <f t="shared" si="21"/>
        <v>215</v>
      </c>
      <c r="BQ6">
        <v>1361</v>
      </c>
      <c r="BR6">
        <v>480</v>
      </c>
      <c r="BS6">
        <v>0</v>
      </c>
      <c r="BT6">
        <f t="shared" si="22"/>
        <v>1841</v>
      </c>
      <c r="BU6">
        <v>1120</v>
      </c>
      <c r="BV6">
        <f t="shared" si="23"/>
        <v>2961</v>
      </c>
      <c r="BW6">
        <v>49</v>
      </c>
      <c r="BX6">
        <f t="shared" si="24"/>
        <v>5</v>
      </c>
      <c r="BY6">
        <f t="shared" si="25"/>
        <v>60.428571428571431</v>
      </c>
      <c r="CA6">
        <v>3162</v>
      </c>
    </row>
    <row r="7" spans="1:79" ht="17.25" customHeight="1" x14ac:dyDescent="0.3">
      <c r="A7" s="2">
        <v>44565</v>
      </c>
      <c r="B7" t="s">
        <v>36</v>
      </c>
      <c r="C7" t="s">
        <v>37</v>
      </c>
      <c r="D7" t="s">
        <v>27</v>
      </c>
      <c r="F7">
        <v>396</v>
      </c>
      <c r="G7">
        <v>139</v>
      </c>
      <c r="I7">
        <v>0</v>
      </c>
      <c r="J7">
        <f t="shared" si="0"/>
        <v>535</v>
      </c>
      <c r="K7">
        <v>0</v>
      </c>
      <c r="L7">
        <f t="shared" si="1"/>
        <v>535</v>
      </c>
      <c r="M7">
        <v>23</v>
      </c>
      <c r="N7">
        <v>1</v>
      </c>
      <c r="O7">
        <f t="shared" si="2"/>
        <v>23.260869565217391</v>
      </c>
      <c r="Q7">
        <v>220</v>
      </c>
      <c r="R7">
        <v>0</v>
      </c>
      <c r="T7">
        <v>0</v>
      </c>
      <c r="U7">
        <f t="shared" si="3"/>
        <v>220</v>
      </c>
      <c r="V7">
        <v>0</v>
      </c>
      <c r="W7">
        <f t="shared" si="4"/>
        <v>220</v>
      </c>
      <c r="X7">
        <v>0</v>
      </c>
      <c r="Y7">
        <v>2</v>
      </c>
      <c r="Z7">
        <f t="shared" si="5"/>
        <v>0</v>
      </c>
      <c r="AB7">
        <v>305</v>
      </c>
      <c r="AC7">
        <v>0</v>
      </c>
      <c r="AE7">
        <v>0</v>
      </c>
      <c r="AF7">
        <f t="shared" si="6"/>
        <v>305</v>
      </c>
      <c r="AG7">
        <v>0</v>
      </c>
      <c r="AH7">
        <f t="shared" si="7"/>
        <v>305</v>
      </c>
      <c r="AI7">
        <v>3</v>
      </c>
      <c r="AJ7">
        <f t="shared" si="8"/>
        <v>6</v>
      </c>
      <c r="AK7">
        <f t="shared" si="9"/>
        <v>101.66666666666667</v>
      </c>
      <c r="AM7">
        <v>267</v>
      </c>
      <c r="AN7">
        <v>0</v>
      </c>
      <c r="AO7">
        <v>0</v>
      </c>
      <c r="AP7">
        <f t="shared" si="10"/>
        <v>267</v>
      </c>
      <c r="AQ7">
        <v>0</v>
      </c>
      <c r="AR7">
        <f t="shared" si="11"/>
        <v>267</v>
      </c>
      <c r="AS7">
        <v>1</v>
      </c>
      <c r="AT7">
        <f t="shared" si="12"/>
        <v>6</v>
      </c>
      <c r="AU7">
        <f t="shared" si="13"/>
        <v>267</v>
      </c>
      <c r="AW7">
        <v>261</v>
      </c>
      <c r="AX7">
        <v>0</v>
      </c>
      <c r="AY7">
        <v>0</v>
      </c>
      <c r="AZ7">
        <f t="shared" si="14"/>
        <v>261</v>
      </c>
      <c r="BA7">
        <v>0</v>
      </c>
      <c r="BB7">
        <f t="shared" si="15"/>
        <v>261</v>
      </c>
      <c r="BC7">
        <v>2</v>
      </c>
      <c r="BD7">
        <f t="shared" si="16"/>
        <v>7</v>
      </c>
      <c r="BE7">
        <f t="shared" si="17"/>
        <v>130.5</v>
      </c>
      <c r="BG7">
        <v>282</v>
      </c>
      <c r="BH7">
        <v>290</v>
      </c>
      <c r="BI7">
        <v>0</v>
      </c>
      <c r="BJ7">
        <f t="shared" si="18"/>
        <v>572</v>
      </c>
      <c r="BK7">
        <v>0</v>
      </c>
      <c r="BL7">
        <f t="shared" si="19"/>
        <v>572</v>
      </c>
      <c r="BM7">
        <v>1</v>
      </c>
      <c r="BN7">
        <f t="shared" si="20"/>
        <v>5</v>
      </c>
      <c r="BO7">
        <f t="shared" si="21"/>
        <v>572</v>
      </c>
      <c r="BQ7">
        <v>141</v>
      </c>
      <c r="BR7">
        <v>100</v>
      </c>
      <c r="BS7">
        <v>0</v>
      </c>
      <c r="BT7">
        <f t="shared" si="22"/>
        <v>241</v>
      </c>
      <c r="BU7">
        <v>1400</v>
      </c>
      <c r="BV7">
        <f t="shared" si="23"/>
        <v>1641</v>
      </c>
      <c r="BW7">
        <v>3</v>
      </c>
      <c r="BX7">
        <f t="shared" si="24"/>
        <v>5</v>
      </c>
      <c r="BY7">
        <f t="shared" si="25"/>
        <v>547</v>
      </c>
      <c r="CA7">
        <v>7200</v>
      </c>
    </row>
    <row r="8" spans="1:79" ht="17.25" customHeight="1" x14ac:dyDescent="0.3">
      <c r="A8" s="2">
        <v>44565</v>
      </c>
      <c r="B8" t="s">
        <v>38</v>
      </c>
      <c r="C8" t="s">
        <v>39</v>
      </c>
      <c r="D8" t="s">
        <v>27</v>
      </c>
      <c r="F8">
        <v>305</v>
      </c>
      <c r="G8">
        <v>97</v>
      </c>
      <c r="I8">
        <v>-22</v>
      </c>
      <c r="J8">
        <f t="shared" si="0"/>
        <v>380</v>
      </c>
      <c r="K8">
        <v>0</v>
      </c>
      <c r="L8">
        <f t="shared" si="1"/>
        <v>380</v>
      </c>
      <c r="M8">
        <v>38</v>
      </c>
      <c r="N8">
        <v>1</v>
      </c>
      <c r="O8">
        <v>360</v>
      </c>
      <c r="Q8">
        <v>222</v>
      </c>
      <c r="R8">
        <v>319</v>
      </c>
      <c r="T8">
        <v>-24</v>
      </c>
      <c r="U8">
        <f t="shared" si="3"/>
        <v>517</v>
      </c>
      <c r="V8">
        <v>0</v>
      </c>
      <c r="W8">
        <f t="shared" si="4"/>
        <v>517</v>
      </c>
      <c r="X8">
        <v>7</v>
      </c>
      <c r="Y8">
        <v>2</v>
      </c>
      <c r="Z8">
        <f t="shared" si="5"/>
        <v>73.857142857142861</v>
      </c>
      <c r="AB8">
        <v>859</v>
      </c>
      <c r="AC8">
        <v>0</v>
      </c>
      <c r="AE8">
        <v>0</v>
      </c>
      <c r="AF8">
        <f t="shared" si="6"/>
        <v>859</v>
      </c>
      <c r="AG8">
        <v>1152</v>
      </c>
      <c r="AH8">
        <f t="shared" si="7"/>
        <v>2011</v>
      </c>
      <c r="AI8">
        <v>8</v>
      </c>
      <c r="AJ8">
        <f t="shared" si="8"/>
        <v>6</v>
      </c>
      <c r="AK8">
        <f t="shared" si="9"/>
        <v>251.375</v>
      </c>
      <c r="AM8">
        <v>665</v>
      </c>
      <c r="AN8">
        <v>1760</v>
      </c>
      <c r="AO8">
        <v>0</v>
      </c>
      <c r="AP8">
        <f t="shared" si="10"/>
        <v>2425</v>
      </c>
      <c r="AQ8">
        <v>0</v>
      </c>
      <c r="AR8">
        <f t="shared" si="11"/>
        <v>2425</v>
      </c>
      <c r="AS8">
        <v>5</v>
      </c>
      <c r="AT8">
        <f t="shared" si="12"/>
        <v>6</v>
      </c>
      <c r="AU8">
        <f t="shared" si="13"/>
        <v>485</v>
      </c>
      <c r="AW8">
        <v>89</v>
      </c>
      <c r="AX8">
        <v>200</v>
      </c>
      <c r="AY8">
        <v>0</v>
      </c>
      <c r="AZ8">
        <f t="shared" si="14"/>
        <v>289</v>
      </c>
      <c r="BA8">
        <v>192</v>
      </c>
      <c r="BB8">
        <f t="shared" si="15"/>
        <v>481</v>
      </c>
      <c r="BC8">
        <v>6</v>
      </c>
      <c r="BD8">
        <f t="shared" si="16"/>
        <v>7</v>
      </c>
      <c r="BE8">
        <f t="shared" si="17"/>
        <v>80.166666666666671</v>
      </c>
      <c r="BG8">
        <v>330</v>
      </c>
      <c r="BH8">
        <v>3456</v>
      </c>
      <c r="BI8">
        <v>0</v>
      </c>
      <c r="BJ8">
        <f t="shared" si="18"/>
        <v>3786</v>
      </c>
      <c r="BK8">
        <v>0</v>
      </c>
      <c r="BL8">
        <f t="shared" si="19"/>
        <v>3786</v>
      </c>
      <c r="BM8">
        <v>13</v>
      </c>
      <c r="BN8">
        <f t="shared" si="20"/>
        <v>5</v>
      </c>
      <c r="BO8">
        <f t="shared" si="21"/>
        <v>291.23076923076923</v>
      </c>
      <c r="BQ8">
        <v>486</v>
      </c>
      <c r="BR8">
        <v>200</v>
      </c>
      <c r="BS8">
        <v>0</v>
      </c>
      <c r="BT8">
        <f t="shared" si="22"/>
        <v>686</v>
      </c>
      <c r="BU8">
        <v>0</v>
      </c>
      <c r="BV8">
        <f t="shared" si="23"/>
        <v>686</v>
      </c>
      <c r="BW8">
        <v>11</v>
      </c>
      <c r="BX8">
        <f t="shared" si="24"/>
        <v>5</v>
      </c>
      <c r="BY8">
        <f t="shared" si="25"/>
        <v>62.363636363636367</v>
      </c>
      <c r="CA8">
        <v>683</v>
      </c>
    </row>
    <row r="9" spans="1:79" ht="17.25" customHeight="1" x14ac:dyDescent="0.3">
      <c r="A9" s="2">
        <v>44565</v>
      </c>
      <c r="B9" t="s">
        <v>40</v>
      </c>
      <c r="C9" t="s">
        <v>41</v>
      </c>
      <c r="D9" t="s">
        <v>27</v>
      </c>
      <c r="F9">
        <v>1052</v>
      </c>
      <c r="G9">
        <v>1411</v>
      </c>
      <c r="I9">
        <v>-15</v>
      </c>
      <c r="J9">
        <f t="shared" si="0"/>
        <v>2448</v>
      </c>
      <c r="K9">
        <v>0</v>
      </c>
      <c r="L9">
        <f t="shared" si="1"/>
        <v>2448</v>
      </c>
      <c r="M9">
        <v>71</v>
      </c>
      <c r="N9">
        <v>1</v>
      </c>
      <c r="O9">
        <f t="shared" si="2"/>
        <v>34.478873239436616</v>
      </c>
      <c r="Q9">
        <v>237</v>
      </c>
      <c r="R9">
        <v>372</v>
      </c>
      <c r="T9">
        <v>-72</v>
      </c>
      <c r="U9">
        <f t="shared" si="3"/>
        <v>537</v>
      </c>
      <c r="V9">
        <v>0</v>
      </c>
      <c r="W9">
        <f t="shared" si="4"/>
        <v>537</v>
      </c>
      <c r="X9">
        <v>7</v>
      </c>
      <c r="Y9">
        <v>2</v>
      </c>
      <c r="Z9">
        <f t="shared" si="5"/>
        <v>76.714285714285708</v>
      </c>
      <c r="AB9">
        <v>3807</v>
      </c>
      <c r="AC9">
        <v>3060</v>
      </c>
      <c r="AE9">
        <v>0</v>
      </c>
      <c r="AF9">
        <f t="shared" si="6"/>
        <v>6867</v>
      </c>
      <c r="AG9">
        <v>0</v>
      </c>
      <c r="AH9">
        <f t="shared" si="7"/>
        <v>6867</v>
      </c>
      <c r="AI9">
        <v>10</v>
      </c>
      <c r="AJ9">
        <f t="shared" si="8"/>
        <v>6</v>
      </c>
      <c r="AK9">
        <f t="shared" si="9"/>
        <v>686.7</v>
      </c>
      <c r="AM9">
        <v>1319</v>
      </c>
      <c r="AN9">
        <v>1124</v>
      </c>
      <c r="AO9">
        <v>0</v>
      </c>
      <c r="AP9">
        <f t="shared" si="10"/>
        <v>2443</v>
      </c>
      <c r="AQ9">
        <v>0</v>
      </c>
      <c r="AR9">
        <f t="shared" si="11"/>
        <v>2443</v>
      </c>
      <c r="AS9">
        <v>7</v>
      </c>
      <c r="AT9">
        <f t="shared" si="12"/>
        <v>6</v>
      </c>
      <c r="AU9">
        <f t="shared" si="13"/>
        <v>349</v>
      </c>
      <c r="AW9">
        <v>24</v>
      </c>
      <c r="AX9">
        <v>200</v>
      </c>
      <c r="AY9">
        <v>0</v>
      </c>
      <c r="AZ9">
        <f t="shared" si="14"/>
        <v>224</v>
      </c>
      <c r="BA9">
        <v>0</v>
      </c>
      <c r="BB9">
        <f t="shared" si="15"/>
        <v>224</v>
      </c>
      <c r="BC9">
        <v>5</v>
      </c>
      <c r="BD9">
        <f t="shared" si="16"/>
        <v>7</v>
      </c>
      <c r="BE9">
        <f t="shared" si="17"/>
        <v>44.8</v>
      </c>
      <c r="BG9">
        <v>138</v>
      </c>
      <c r="BH9">
        <v>2144</v>
      </c>
      <c r="BI9">
        <v>0</v>
      </c>
      <c r="BJ9">
        <f t="shared" si="18"/>
        <v>2282</v>
      </c>
      <c r="BK9">
        <v>0</v>
      </c>
      <c r="BL9">
        <f t="shared" si="19"/>
        <v>2282</v>
      </c>
      <c r="BM9">
        <v>2</v>
      </c>
      <c r="BN9">
        <f t="shared" si="20"/>
        <v>5</v>
      </c>
      <c r="BO9">
        <f t="shared" si="21"/>
        <v>1141</v>
      </c>
      <c r="BQ9">
        <v>776</v>
      </c>
      <c r="BR9">
        <v>26</v>
      </c>
      <c r="BS9">
        <v>0</v>
      </c>
      <c r="BT9">
        <f t="shared" si="22"/>
        <v>802</v>
      </c>
      <c r="BU9">
        <v>2040</v>
      </c>
      <c r="BV9">
        <f t="shared" si="23"/>
        <v>2842</v>
      </c>
      <c r="BW9">
        <v>22</v>
      </c>
      <c r="BX9">
        <f t="shared" si="24"/>
        <v>5</v>
      </c>
      <c r="BY9">
        <f t="shared" si="25"/>
        <v>129.18181818181819</v>
      </c>
      <c r="CA9">
        <v>3892</v>
      </c>
    </row>
    <row r="10" spans="1:79" ht="17.25" customHeight="1" x14ac:dyDescent="0.3">
      <c r="A10" s="2">
        <v>44565</v>
      </c>
      <c r="B10" t="s">
        <v>42</v>
      </c>
      <c r="C10" t="s">
        <v>43</v>
      </c>
      <c r="D10" t="s">
        <v>27</v>
      </c>
      <c r="F10">
        <v>90</v>
      </c>
      <c r="G10">
        <v>0</v>
      </c>
      <c r="I10">
        <v>-17</v>
      </c>
      <c r="J10">
        <f t="shared" si="0"/>
        <v>73</v>
      </c>
      <c r="K10">
        <v>0</v>
      </c>
      <c r="L10">
        <f t="shared" si="1"/>
        <v>73</v>
      </c>
      <c r="M10">
        <v>21</v>
      </c>
      <c r="N10">
        <v>1</v>
      </c>
      <c r="O10">
        <f t="shared" si="2"/>
        <v>3.4761904761904763</v>
      </c>
      <c r="Q10">
        <v>175</v>
      </c>
      <c r="R10">
        <v>0</v>
      </c>
      <c r="T10">
        <v>0</v>
      </c>
      <c r="U10">
        <f t="shared" si="3"/>
        <v>175</v>
      </c>
      <c r="V10">
        <v>0</v>
      </c>
      <c r="W10">
        <f t="shared" si="4"/>
        <v>175</v>
      </c>
      <c r="X10">
        <v>7</v>
      </c>
      <c r="Y10">
        <v>2</v>
      </c>
      <c r="Z10">
        <f t="shared" si="5"/>
        <v>25</v>
      </c>
      <c r="AB10">
        <v>1817</v>
      </c>
      <c r="AC10">
        <v>0</v>
      </c>
      <c r="AE10">
        <v>0</v>
      </c>
      <c r="AF10">
        <f t="shared" si="6"/>
        <v>1817</v>
      </c>
      <c r="AG10">
        <v>0</v>
      </c>
      <c r="AH10">
        <f t="shared" si="7"/>
        <v>1817</v>
      </c>
      <c r="AI10">
        <v>6</v>
      </c>
      <c r="AJ10">
        <f t="shared" si="8"/>
        <v>6</v>
      </c>
      <c r="AK10">
        <f t="shared" si="9"/>
        <v>302.83333333333331</v>
      </c>
      <c r="AM10">
        <v>2537</v>
      </c>
      <c r="AN10">
        <v>202</v>
      </c>
      <c r="AO10">
        <v>0</v>
      </c>
      <c r="AP10">
        <f t="shared" si="10"/>
        <v>2739</v>
      </c>
      <c r="AQ10">
        <v>0</v>
      </c>
      <c r="AR10">
        <f t="shared" si="11"/>
        <v>2739</v>
      </c>
      <c r="AS10">
        <v>5</v>
      </c>
      <c r="AT10">
        <f t="shared" si="12"/>
        <v>6</v>
      </c>
      <c r="AU10">
        <f t="shared" si="13"/>
        <v>547.79999999999995</v>
      </c>
      <c r="AW10">
        <v>385</v>
      </c>
      <c r="AX10">
        <v>0</v>
      </c>
      <c r="AY10">
        <v>0</v>
      </c>
      <c r="AZ10">
        <f t="shared" si="14"/>
        <v>385</v>
      </c>
      <c r="BA10">
        <v>0</v>
      </c>
      <c r="BB10">
        <f t="shared" si="15"/>
        <v>385</v>
      </c>
      <c r="BC10">
        <v>5</v>
      </c>
      <c r="BD10">
        <f t="shared" si="16"/>
        <v>7</v>
      </c>
      <c r="BE10">
        <f t="shared" si="17"/>
        <v>77</v>
      </c>
      <c r="BG10">
        <v>169</v>
      </c>
      <c r="BH10">
        <v>816</v>
      </c>
      <c r="BI10">
        <v>-7</v>
      </c>
      <c r="BJ10">
        <f t="shared" si="18"/>
        <v>978</v>
      </c>
      <c r="BK10">
        <v>0</v>
      </c>
      <c r="BL10">
        <f t="shared" si="19"/>
        <v>978</v>
      </c>
      <c r="BM10">
        <v>6</v>
      </c>
      <c r="BN10">
        <f t="shared" si="20"/>
        <v>5</v>
      </c>
      <c r="BO10">
        <f t="shared" si="21"/>
        <v>163</v>
      </c>
      <c r="BQ10">
        <v>477</v>
      </c>
      <c r="BR10">
        <v>0</v>
      </c>
      <c r="BS10">
        <v>-12</v>
      </c>
      <c r="BT10">
        <f t="shared" si="22"/>
        <v>465</v>
      </c>
      <c r="BU10">
        <v>102</v>
      </c>
      <c r="BV10">
        <f t="shared" si="23"/>
        <v>567</v>
      </c>
      <c r="BW10">
        <v>9</v>
      </c>
      <c r="BX10">
        <f t="shared" si="24"/>
        <v>5</v>
      </c>
      <c r="BY10">
        <f t="shared" si="25"/>
        <v>63</v>
      </c>
      <c r="CA10">
        <v>7548</v>
      </c>
    </row>
    <row r="11" spans="1:79" ht="17.25" customHeight="1" x14ac:dyDescent="0.3">
      <c r="A11" s="2">
        <v>44565</v>
      </c>
      <c r="B11" t="s">
        <v>44</v>
      </c>
      <c r="C11" t="s">
        <v>45</v>
      </c>
      <c r="D11" t="s">
        <v>27</v>
      </c>
      <c r="F11">
        <v>88</v>
      </c>
      <c r="G11">
        <v>0</v>
      </c>
      <c r="I11">
        <v>0</v>
      </c>
      <c r="J11">
        <f t="shared" si="0"/>
        <v>88</v>
      </c>
      <c r="K11">
        <v>0</v>
      </c>
      <c r="L11">
        <f t="shared" si="1"/>
        <v>88</v>
      </c>
      <c r="M11">
        <v>3</v>
      </c>
      <c r="N11">
        <v>1</v>
      </c>
      <c r="O11">
        <f t="shared" si="2"/>
        <v>29.333333333333332</v>
      </c>
      <c r="Q11">
        <v>240</v>
      </c>
      <c r="R11">
        <v>0</v>
      </c>
      <c r="T11">
        <v>0</v>
      </c>
      <c r="U11">
        <f t="shared" si="3"/>
        <v>240</v>
      </c>
      <c r="V11">
        <v>0</v>
      </c>
      <c r="W11">
        <f t="shared" si="4"/>
        <v>240</v>
      </c>
      <c r="X11">
        <v>0</v>
      </c>
      <c r="Y11">
        <v>2</v>
      </c>
      <c r="Z11">
        <f t="shared" si="5"/>
        <v>0</v>
      </c>
      <c r="AB11">
        <v>2455</v>
      </c>
      <c r="AC11">
        <v>0</v>
      </c>
      <c r="AE11">
        <v>-300</v>
      </c>
      <c r="AF11">
        <f t="shared" si="6"/>
        <v>2155</v>
      </c>
      <c r="AG11">
        <v>3200</v>
      </c>
      <c r="AH11">
        <f t="shared" si="7"/>
        <v>5355</v>
      </c>
      <c r="AI11">
        <v>116</v>
      </c>
      <c r="AJ11">
        <f t="shared" si="8"/>
        <v>6</v>
      </c>
      <c r="AK11">
        <f t="shared" si="9"/>
        <v>46.163793103448278</v>
      </c>
      <c r="AM11">
        <v>352</v>
      </c>
      <c r="AN11">
        <v>510</v>
      </c>
      <c r="AO11">
        <v>0</v>
      </c>
      <c r="AP11">
        <f t="shared" si="10"/>
        <v>862</v>
      </c>
      <c r="AQ11">
        <v>320</v>
      </c>
      <c r="AR11">
        <f t="shared" si="11"/>
        <v>1182</v>
      </c>
      <c r="AS11">
        <v>24</v>
      </c>
      <c r="AT11">
        <f t="shared" si="12"/>
        <v>6</v>
      </c>
      <c r="AU11">
        <f t="shared" si="13"/>
        <v>49.25</v>
      </c>
      <c r="AW11">
        <v>165</v>
      </c>
      <c r="AX11">
        <v>90</v>
      </c>
      <c r="AY11">
        <v>0</v>
      </c>
      <c r="AZ11">
        <f t="shared" si="14"/>
        <v>255</v>
      </c>
      <c r="BA11">
        <v>160</v>
      </c>
      <c r="BB11">
        <f t="shared" si="15"/>
        <v>415</v>
      </c>
      <c r="BC11">
        <v>25</v>
      </c>
      <c r="BD11">
        <f t="shared" si="16"/>
        <v>7</v>
      </c>
      <c r="BE11">
        <f t="shared" si="17"/>
        <v>16.600000000000001</v>
      </c>
      <c r="BG11">
        <v>136</v>
      </c>
      <c r="BH11">
        <v>3840</v>
      </c>
      <c r="BI11">
        <v>0</v>
      </c>
      <c r="BJ11">
        <f t="shared" si="18"/>
        <v>3976</v>
      </c>
      <c r="BK11">
        <v>0</v>
      </c>
      <c r="BL11">
        <f t="shared" si="19"/>
        <v>3976</v>
      </c>
      <c r="BM11">
        <v>36</v>
      </c>
      <c r="BN11">
        <f t="shared" si="20"/>
        <v>5</v>
      </c>
      <c r="BO11">
        <f t="shared" si="21"/>
        <v>110.44444444444444</v>
      </c>
      <c r="BQ11">
        <v>1861</v>
      </c>
      <c r="BR11">
        <v>200</v>
      </c>
      <c r="BS11">
        <v>-2</v>
      </c>
      <c r="BT11">
        <f t="shared" si="22"/>
        <v>2059</v>
      </c>
      <c r="BU11">
        <v>0</v>
      </c>
      <c r="BV11">
        <f t="shared" si="23"/>
        <v>2059</v>
      </c>
      <c r="BW11">
        <v>34</v>
      </c>
      <c r="BX11">
        <f t="shared" si="24"/>
        <v>5</v>
      </c>
      <c r="BY11">
        <f t="shared" si="25"/>
        <v>60.558823529411768</v>
      </c>
      <c r="CA11">
        <v>4985</v>
      </c>
    </row>
    <row r="12" spans="1:79" ht="18" customHeight="1" x14ac:dyDescent="0.3">
      <c r="A12" s="2">
        <v>44565</v>
      </c>
      <c r="B12" t="s">
        <v>46</v>
      </c>
      <c r="C12" t="s">
        <v>47</v>
      </c>
      <c r="D12" t="s">
        <v>27</v>
      </c>
      <c r="F12">
        <v>176</v>
      </c>
      <c r="G12">
        <v>0</v>
      </c>
      <c r="I12">
        <v>-69</v>
      </c>
      <c r="J12">
        <f t="shared" si="0"/>
        <v>107</v>
      </c>
      <c r="K12">
        <v>0</v>
      </c>
      <c r="L12">
        <f t="shared" si="1"/>
        <v>107</v>
      </c>
      <c r="M12">
        <v>6</v>
      </c>
      <c r="N12">
        <v>1</v>
      </c>
      <c r="O12">
        <f t="shared" si="2"/>
        <v>17.833333333333332</v>
      </c>
      <c r="Q12">
        <v>86</v>
      </c>
      <c r="R12">
        <v>0</v>
      </c>
      <c r="T12">
        <v>0</v>
      </c>
      <c r="U12">
        <f t="shared" si="3"/>
        <v>86</v>
      </c>
      <c r="V12">
        <v>0</v>
      </c>
      <c r="W12">
        <f t="shared" si="4"/>
        <v>86</v>
      </c>
      <c r="X12">
        <v>2</v>
      </c>
      <c r="Y12">
        <v>2</v>
      </c>
      <c r="Z12">
        <f t="shared" si="5"/>
        <v>43</v>
      </c>
      <c r="AB12">
        <v>341</v>
      </c>
      <c r="AC12">
        <v>0</v>
      </c>
      <c r="AE12">
        <v>-5</v>
      </c>
      <c r="AF12">
        <f t="shared" si="6"/>
        <v>336</v>
      </c>
      <c r="AG12">
        <v>960</v>
      </c>
      <c r="AH12">
        <f t="shared" si="7"/>
        <v>1296</v>
      </c>
      <c r="AI12">
        <v>10</v>
      </c>
      <c r="AJ12">
        <f t="shared" si="8"/>
        <v>6</v>
      </c>
      <c r="AK12">
        <f>IFERROR(AH12/AI12,0)</f>
        <v>129.6</v>
      </c>
      <c r="AM12">
        <v>624</v>
      </c>
      <c r="AN12">
        <v>230</v>
      </c>
      <c r="AO12">
        <v>-6</v>
      </c>
      <c r="AP12">
        <f t="shared" si="10"/>
        <v>848</v>
      </c>
      <c r="AQ12">
        <v>0</v>
      </c>
      <c r="AR12">
        <f t="shared" si="11"/>
        <v>848</v>
      </c>
      <c r="AS12">
        <v>6</v>
      </c>
      <c r="AT12">
        <f t="shared" si="12"/>
        <v>6</v>
      </c>
      <c r="AU12">
        <f t="shared" si="13"/>
        <v>141.33333333333334</v>
      </c>
      <c r="AW12">
        <v>408</v>
      </c>
      <c r="AX12">
        <v>0</v>
      </c>
      <c r="AY12">
        <v>0</v>
      </c>
      <c r="AZ12">
        <f t="shared" si="14"/>
        <v>408</v>
      </c>
      <c r="BA12">
        <v>0</v>
      </c>
      <c r="BB12">
        <f t="shared" si="15"/>
        <v>408</v>
      </c>
      <c r="BC12">
        <v>1</v>
      </c>
      <c r="BD12">
        <f t="shared" si="16"/>
        <v>7</v>
      </c>
      <c r="BE12">
        <f t="shared" si="17"/>
        <v>408</v>
      </c>
      <c r="BG12">
        <v>27</v>
      </c>
      <c r="BH12">
        <v>310</v>
      </c>
      <c r="BI12">
        <v>0</v>
      </c>
      <c r="BJ12">
        <f t="shared" si="18"/>
        <v>337</v>
      </c>
      <c r="BK12">
        <v>0</v>
      </c>
      <c r="BL12">
        <f t="shared" si="19"/>
        <v>337</v>
      </c>
      <c r="BM12">
        <v>1</v>
      </c>
      <c r="BN12">
        <f t="shared" si="20"/>
        <v>5</v>
      </c>
      <c r="BO12">
        <f t="shared" si="21"/>
        <v>337</v>
      </c>
      <c r="BQ12">
        <v>448</v>
      </c>
      <c r="BR12">
        <v>1319</v>
      </c>
      <c r="BS12">
        <v>0</v>
      </c>
      <c r="BT12">
        <f t="shared" si="22"/>
        <v>1767</v>
      </c>
      <c r="BU12">
        <v>0</v>
      </c>
      <c r="BV12">
        <f t="shared" si="23"/>
        <v>1767</v>
      </c>
      <c r="BW12">
        <v>4</v>
      </c>
      <c r="BX12">
        <f t="shared" si="24"/>
        <v>5</v>
      </c>
      <c r="BY12">
        <f t="shared" si="25"/>
        <v>441.75</v>
      </c>
      <c r="CA12">
        <v>3648</v>
      </c>
    </row>
    <row r="13" spans="1:79" ht="17.25" customHeight="1" x14ac:dyDescent="0.3">
      <c r="A13" s="2">
        <v>44565</v>
      </c>
      <c r="B13" t="s">
        <v>48</v>
      </c>
      <c r="C13" t="s">
        <v>49</v>
      </c>
      <c r="D13" t="s">
        <v>27</v>
      </c>
      <c r="F13">
        <v>304</v>
      </c>
      <c r="G13">
        <v>0</v>
      </c>
      <c r="I13">
        <v>0</v>
      </c>
      <c r="J13">
        <f t="shared" si="0"/>
        <v>304</v>
      </c>
      <c r="K13">
        <v>0</v>
      </c>
      <c r="L13">
        <f t="shared" si="1"/>
        <v>304</v>
      </c>
      <c r="M13">
        <v>8</v>
      </c>
      <c r="N13">
        <v>1</v>
      </c>
      <c r="O13">
        <f t="shared" si="2"/>
        <v>38</v>
      </c>
      <c r="Q13">
        <v>184</v>
      </c>
      <c r="R13">
        <v>0</v>
      </c>
      <c r="T13">
        <v>0</v>
      </c>
      <c r="U13">
        <f t="shared" si="3"/>
        <v>184</v>
      </c>
      <c r="V13">
        <v>0</v>
      </c>
      <c r="W13">
        <f t="shared" si="4"/>
        <v>184</v>
      </c>
      <c r="X13">
        <v>2</v>
      </c>
      <c r="Y13">
        <v>2</v>
      </c>
      <c r="Z13">
        <f t="shared" si="5"/>
        <v>92</v>
      </c>
      <c r="AB13">
        <v>841</v>
      </c>
      <c r="AC13">
        <v>0</v>
      </c>
      <c r="AE13">
        <v>0</v>
      </c>
      <c r="AF13">
        <f t="shared" si="6"/>
        <v>841</v>
      </c>
      <c r="AG13">
        <v>160</v>
      </c>
      <c r="AH13">
        <f t="shared" si="7"/>
        <v>1001</v>
      </c>
      <c r="AI13">
        <v>10</v>
      </c>
      <c r="AJ13">
        <f t="shared" si="8"/>
        <v>6</v>
      </c>
      <c r="AK13">
        <f t="shared" si="9"/>
        <v>100.1</v>
      </c>
      <c r="AM13">
        <v>758</v>
      </c>
      <c r="AN13">
        <v>130</v>
      </c>
      <c r="AO13">
        <v>-1</v>
      </c>
      <c r="AP13">
        <f t="shared" si="10"/>
        <v>887</v>
      </c>
      <c r="AQ13">
        <v>0</v>
      </c>
      <c r="AR13">
        <f t="shared" si="11"/>
        <v>887</v>
      </c>
      <c r="AS13">
        <v>13</v>
      </c>
      <c r="AT13">
        <f t="shared" si="12"/>
        <v>6</v>
      </c>
      <c r="AU13">
        <f t="shared" si="13"/>
        <v>68.230769230769226</v>
      </c>
      <c r="AW13">
        <v>279</v>
      </c>
      <c r="AX13">
        <v>0</v>
      </c>
      <c r="AY13">
        <v>0</v>
      </c>
      <c r="AZ13">
        <f t="shared" si="14"/>
        <v>279</v>
      </c>
      <c r="BA13">
        <v>160</v>
      </c>
      <c r="BB13">
        <f t="shared" si="15"/>
        <v>439</v>
      </c>
      <c r="BC13">
        <v>16</v>
      </c>
      <c r="BD13">
        <f t="shared" si="16"/>
        <v>7</v>
      </c>
      <c r="BE13">
        <f t="shared" si="17"/>
        <v>27.4375</v>
      </c>
      <c r="BG13">
        <v>166</v>
      </c>
      <c r="BH13">
        <v>40</v>
      </c>
      <c r="BI13">
        <v>0</v>
      </c>
      <c r="BJ13">
        <f t="shared" si="18"/>
        <v>206</v>
      </c>
      <c r="BK13">
        <v>0</v>
      </c>
      <c r="BL13">
        <f t="shared" si="19"/>
        <v>206</v>
      </c>
      <c r="BM13">
        <v>5</v>
      </c>
      <c r="BN13">
        <f t="shared" si="20"/>
        <v>5</v>
      </c>
      <c r="BO13">
        <f t="shared" si="21"/>
        <v>41.2</v>
      </c>
      <c r="BQ13">
        <v>627</v>
      </c>
      <c r="BR13">
        <v>0</v>
      </c>
      <c r="BS13">
        <v>0</v>
      </c>
      <c r="BT13">
        <f t="shared" si="22"/>
        <v>627</v>
      </c>
      <c r="BU13">
        <v>0</v>
      </c>
      <c r="BV13">
        <f t="shared" si="23"/>
        <v>627</v>
      </c>
      <c r="BW13">
        <v>7</v>
      </c>
      <c r="BX13">
        <f t="shared" si="24"/>
        <v>5</v>
      </c>
      <c r="BY13">
        <f t="shared" si="25"/>
        <v>89.571428571428569</v>
      </c>
      <c r="CA13">
        <v>0</v>
      </c>
    </row>
    <row r="14" spans="1:79" ht="17.25" customHeight="1" x14ac:dyDescent="0.3">
      <c r="A14" s="2">
        <v>44565</v>
      </c>
      <c r="B14" t="s">
        <v>50</v>
      </c>
      <c r="C14" t="s">
        <v>51</v>
      </c>
      <c r="D14" t="s">
        <v>27</v>
      </c>
      <c r="F14">
        <v>129</v>
      </c>
      <c r="G14">
        <v>0</v>
      </c>
      <c r="I14">
        <v>0</v>
      </c>
      <c r="J14">
        <f t="shared" si="0"/>
        <v>129</v>
      </c>
      <c r="K14">
        <v>0</v>
      </c>
      <c r="L14">
        <f t="shared" si="1"/>
        <v>129</v>
      </c>
      <c r="M14">
        <v>4</v>
      </c>
      <c r="N14">
        <v>1</v>
      </c>
      <c r="O14">
        <f t="shared" si="2"/>
        <v>32.25</v>
      </c>
      <c r="Q14">
        <v>179</v>
      </c>
      <c r="R14">
        <v>0</v>
      </c>
      <c r="T14">
        <v>0</v>
      </c>
      <c r="U14">
        <f t="shared" si="3"/>
        <v>179</v>
      </c>
      <c r="V14">
        <v>0</v>
      </c>
      <c r="W14">
        <f t="shared" si="4"/>
        <v>179</v>
      </c>
      <c r="X14">
        <v>1</v>
      </c>
      <c r="Y14">
        <v>2</v>
      </c>
      <c r="Z14">
        <f t="shared" si="5"/>
        <v>179</v>
      </c>
      <c r="AB14">
        <v>1540</v>
      </c>
      <c r="AC14">
        <v>0</v>
      </c>
      <c r="AE14">
        <v>-117</v>
      </c>
      <c r="AF14">
        <f t="shared" si="6"/>
        <v>1423</v>
      </c>
      <c r="AG14">
        <v>0</v>
      </c>
      <c r="AH14">
        <f t="shared" si="7"/>
        <v>1423</v>
      </c>
      <c r="AI14">
        <v>33</v>
      </c>
      <c r="AJ14">
        <f t="shared" si="8"/>
        <v>6</v>
      </c>
      <c r="AK14">
        <f t="shared" si="9"/>
        <v>43.121212121212125</v>
      </c>
      <c r="AM14">
        <v>949</v>
      </c>
      <c r="AN14">
        <v>160</v>
      </c>
      <c r="AO14">
        <v>0</v>
      </c>
      <c r="AP14">
        <f t="shared" si="10"/>
        <v>1109</v>
      </c>
      <c r="AQ14">
        <v>0</v>
      </c>
      <c r="AR14">
        <f t="shared" si="11"/>
        <v>1109</v>
      </c>
      <c r="AS14">
        <v>6</v>
      </c>
      <c r="AT14">
        <f t="shared" si="12"/>
        <v>6</v>
      </c>
      <c r="AU14">
        <f t="shared" si="13"/>
        <v>184.83333333333334</v>
      </c>
      <c r="AW14">
        <v>297</v>
      </c>
      <c r="AX14">
        <v>0</v>
      </c>
      <c r="AY14">
        <v>0</v>
      </c>
      <c r="AZ14">
        <f t="shared" si="14"/>
        <v>297</v>
      </c>
      <c r="BA14">
        <v>0</v>
      </c>
      <c r="BB14">
        <f t="shared" si="15"/>
        <v>297</v>
      </c>
      <c r="BC14">
        <v>2</v>
      </c>
      <c r="BD14">
        <f t="shared" si="16"/>
        <v>7</v>
      </c>
      <c r="BE14">
        <f t="shared" si="17"/>
        <v>148.5</v>
      </c>
      <c r="BG14">
        <v>149</v>
      </c>
      <c r="BH14">
        <v>500</v>
      </c>
      <c r="BI14">
        <v>0</v>
      </c>
      <c r="BJ14">
        <f t="shared" si="18"/>
        <v>649</v>
      </c>
      <c r="BK14">
        <v>0</v>
      </c>
      <c r="BL14">
        <f t="shared" si="19"/>
        <v>649</v>
      </c>
      <c r="BM14">
        <v>4</v>
      </c>
      <c r="BN14">
        <f t="shared" si="20"/>
        <v>5</v>
      </c>
      <c r="BO14">
        <f t="shared" si="21"/>
        <v>162.25</v>
      </c>
      <c r="BQ14">
        <v>127</v>
      </c>
      <c r="BR14">
        <v>220</v>
      </c>
      <c r="BS14">
        <v>0</v>
      </c>
      <c r="BT14">
        <f t="shared" si="22"/>
        <v>347</v>
      </c>
      <c r="BU14">
        <v>2240</v>
      </c>
      <c r="BV14">
        <f t="shared" si="23"/>
        <v>2587</v>
      </c>
      <c r="BW14">
        <v>29</v>
      </c>
      <c r="BX14">
        <f t="shared" si="24"/>
        <v>5</v>
      </c>
      <c r="BY14">
        <f t="shared" si="25"/>
        <v>89.206896551724142</v>
      </c>
      <c r="CA14">
        <v>4258</v>
      </c>
    </row>
    <row r="15" spans="1:79" ht="17.25" customHeight="1" x14ac:dyDescent="0.3">
      <c r="A15" s="2">
        <v>44565</v>
      </c>
      <c r="B15" t="s">
        <v>52</v>
      </c>
      <c r="C15" t="s">
        <v>53</v>
      </c>
      <c r="D15" t="s">
        <v>27</v>
      </c>
      <c r="F15">
        <v>280</v>
      </c>
      <c r="G15">
        <v>0</v>
      </c>
      <c r="I15">
        <v>-20</v>
      </c>
      <c r="J15">
        <f t="shared" si="0"/>
        <v>260</v>
      </c>
      <c r="K15">
        <v>0</v>
      </c>
      <c r="L15">
        <f t="shared" si="1"/>
        <v>260</v>
      </c>
      <c r="M15">
        <v>22</v>
      </c>
      <c r="N15">
        <v>1</v>
      </c>
      <c r="O15">
        <f t="shared" si="2"/>
        <v>11.818181818181818</v>
      </c>
      <c r="Q15">
        <v>189</v>
      </c>
      <c r="R15">
        <v>0</v>
      </c>
      <c r="T15">
        <v>0</v>
      </c>
      <c r="U15">
        <f t="shared" si="3"/>
        <v>189</v>
      </c>
      <c r="V15">
        <v>0</v>
      </c>
      <c r="W15">
        <f t="shared" si="4"/>
        <v>189</v>
      </c>
      <c r="X15">
        <v>1</v>
      </c>
      <c r="Y15">
        <v>2</v>
      </c>
      <c r="Z15">
        <f t="shared" si="5"/>
        <v>189</v>
      </c>
      <c r="AB15">
        <v>352</v>
      </c>
      <c r="AC15">
        <v>0</v>
      </c>
      <c r="AE15">
        <v>0</v>
      </c>
      <c r="AF15">
        <f t="shared" si="6"/>
        <v>352</v>
      </c>
      <c r="AG15">
        <v>1020</v>
      </c>
      <c r="AH15">
        <f t="shared" si="7"/>
        <v>1372</v>
      </c>
      <c r="AI15">
        <v>13</v>
      </c>
      <c r="AJ15">
        <f t="shared" si="8"/>
        <v>6</v>
      </c>
      <c r="AK15">
        <f t="shared" si="9"/>
        <v>105.53846153846153</v>
      </c>
      <c r="AM15">
        <v>1479</v>
      </c>
      <c r="AN15">
        <v>231</v>
      </c>
      <c r="AO15">
        <v>-11</v>
      </c>
      <c r="AP15">
        <f t="shared" si="10"/>
        <v>1699</v>
      </c>
      <c r="AQ15">
        <v>510</v>
      </c>
      <c r="AR15">
        <f t="shared" si="11"/>
        <v>2209</v>
      </c>
      <c r="AS15">
        <v>15</v>
      </c>
      <c r="AT15">
        <f t="shared" si="12"/>
        <v>6</v>
      </c>
      <c r="AU15">
        <f t="shared" si="13"/>
        <v>147.26666666666668</v>
      </c>
      <c r="AW15">
        <v>334</v>
      </c>
      <c r="AX15">
        <v>0</v>
      </c>
      <c r="AY15">
        <v>0</v>
      </c>
      <c r="AZ15">
        <f t="shared" si="14"/>
        <v>334</v>
      </c>
      <c r="BA15">
        <v>0</v>
      </c>
      <c r="BB15">
        <f t="shared" si="15"/>
        <v>334</v>
      </c>
      <c r="BC15">
        <v>2</v>
      </c>
      <c r="BD15">
        <f t="shared" si="16"/>
        <v>7</v>
      </c>
      <c r="BE15">
        <f t="shared" si="17"/>
        <v>167</v>
      </c>
      <c r="BG15">
        <v>281</v>
      </c>
      <c r="BH15">
        <v>0</v>
      </c>
      <c r="BI15">
        <v>0</v>
      </c>
      <c r="BJ15">
        <f t="shared" si="18"/>
        <v>281</v>
      </c>
      <c r="BK15">
        <v>0</v>
      </c>
      <c r="BL15">
        <f t="shared" si="19"/>
        <v>281</v>
      </c>
      <c r="BM15">
        <v>5</v>
      </c>
      <c r="BN15">
        <f t="shared" si="20"/>
        <v>5</v>
      </c>
      <c r="BO15">
        <f t="shared" si="21"/>
        <v>56.2</v>
      </c>
      <c r="BQ15">
        <v>303</v>
      </c>
      <c r="BR15">
        <v>0</v>
      </c>
      <c r="BS15">
        <v>0</v>
      </c>
      <c r="BT15">
        <f t="shared" si="22"/>
        <v>303</v>
      </c>
      <c r="BU15">
        <v>204</v>
      </c>
      <c r="BV15">
        <f t="shared" si="23"/>
        <v>507</v>
      </c>
      <c r="BW15">
        <v>4</v>
      </c>
      <c r="BX15">
        <f t="shared" si="24"/>
        <v>5</v>
      </c>
      <c r="BY15">
        <f t="shared" si="25"/>
        <v>126.75</v>
      </c>
      <c r="CA15">
        <v>16818</v>
      </c>
    </row>
    <row r="16" spans="1:79" ht="17.25" customHeight="1" x14ac:dyDescent="0.3">
      <c r="A16" s="2">
        <v>44565</v>
      </c>
      <c r="B16" t="s">
        <v>54</v>
      </c>
      <c r="C16" t="s">
        <v>55</v>
      </c>
      <c r="D16" t="s">
        <v>27</v>
      </c>
      <c r="F16">
        <v>119</v>
      </c>
      <c r="G16">
        <v>0</v>
      </c>
      <c r="I16">
        <v>-42</v>
      </c>
      <c r="J16">
        <f t="shared" si="0"/>
        <v>77</v>
      </c>
      <c r="K16">
        <v>0</v>
      </c>
      <c r="L16">
        <f t="shared" si="1"/>
        <v>77</v>
      </c>
      <c r="M16">
        <v>31</v>
      </c>
      <c r="N16">
        <v>1</v>
      </c>
      <c r="O16">
        <f t="shared" si="2"/>
        <v>2.4838709677419355</v>
      </c>
      <c r="Q16">
        <v>172</v>
      </c>
      <c r="R16">
        <v>0</v>
      </c>
      <c r="T16">
        <v>0</v>
      </c>
      <c r="U16">
        <f t="shared" si="3"/>
        <v>172</v>
      </c>
      <c r="V16">
        <v>0</v>
      </c>
      <c r="W16">
        <f t="shared" si="4"/>
        <v>172</v>
      </c>
      <c r="X16">
        <v>4</v>
      </c>
      <c r="Y16">
        <v>2</v>
      </c>
      <c r="Z16">
        <f t="shared" si="5"/>
        <v>43</v>
      </c>
      <c r="AB16">
        <v>1945</v>
      </c>
      <c r="AC16">
        <v>1530</v>
      </c>
      <c r="AE16">
        <v>0</v>
      </c>
      <c r="AF16">
        <f t="shared" si="6"/>
        <v>3475</v>
      </c>
      <c r="AG16">
        <v>0</v>
      </c>
      <c r="AH16">
        <f t="shared" si="7"/>
        <v>3475</v>
      </c>
      <c r="AI16">
        <v>21</v>
      </c>
      <c r="AJ16">
        <f t="shared" si="8"/>
        <v>6</v>
      </c>
      <c r="AK16">
        <f t="shared" si="9"/>
        <v>165.47619047619048</v>
      </c>
      <c r="AM16">
        <v>1130</v>
      </c>
      <c r="AN16">
        <v>59</v>
      </c>
      <c r="AO16">
        <v>-1</v>
      </c>
      <c r="AP16">
        <f t="shared" si="10"/>
        <v>1188</v>
      </c>
      <c r="AQ16">
        <v>1020</v>
      </c>
      <c r="AR16">
        <f t="shared" si="11"/>
        <v>2208</v>
      </c>
      <c r="AS16">
        <v>16</v>
      </c>
      <c r="AT16">
        <f t="shared" si="12"/>
        <v>6</v>
      </c>
      <c r="AU16">
        <f t="shared" si="13"/>
        <v>138</v>
      </c>
      <c r="AW16">
        <v>203</v>
      </c>
      <c r="AX16">
        <v>0</v>
      </c>
      <c r="AY16">
        <v>0</v>
      </c>
      <c r="AZ16">
        <f t="shared" si="14"/>
        <v>203</v>
      </c>
      <c r="BA16">
        <v>0</v>
      </c>
      <c r="BB16">
        <f t="shared" si="15"/>
        <v>203</v>
      </c>
      <c r="BC16">
        <v>3</v>
      </c>
      <c r="BD16">
        <f t="shared" si="16"/>
        <v>7</v>
      </c>
      <c r="BE16">
        <f t="shared" si="17"/>
        <v>67.666666666666671</v>
      </c>
      <c r="BG16">
        <v>131</v>
      </c>
      <c r="BH16">
        <v>0</v>
      </c>
      <c r="BI16">
        <v>-3</v>
      </c>
      <c r="BJ16">
        <f t="shared" si="18"/>
        <v>128</v>
      </c>
      <c r="BK16">
        <v>408</v>
      </c>
      <c r="BL16">
        <f t="shared" si="19"/>
        <v>536</v>
      </c>
      <c r="BM16">
        <v>6</v>
      </c>
      <c r="BN16">
        <f t="shared" si="20"/>
        <v>5</v>
      </c>
      <c r="BO16">
        <f t="shared" si="21"/>
        <v>89.333333333333329</v>
      </c>
      <c r="BQ16">
        <v>321</v>
      </c>
      <c r="BR16">
        <v>0</v>
      </c>
      <c r="BS16">
        <v>0</v>
      </c>
      <c r="BT16">
        <f t="shared" si="22"/>
        <v>321</v>
      </c>
      <c r="BU16">
        <v>408</v>
      </c>
      <c r="BV16">
        <f t="shared" si="23"/>
        <v>729</v>
      </c>
      <c r="BW16">
        <v>4</v>
      </c>
      <c r="BX16">
        <f t="shared" si="24"/>
        <v>5</v>
      </c>
      <c r="BY16">
        <f t="shared" si="25"/>
        <v>182.25</v>
      </c>
      <c r="CA16">
        <v>7877</v>
      </c>
    </row>
    <row r="17" spans="1:79" ht="17.25" customHeight="1" x14ac:dyDescent="0.3">
      <c r="A17" s="2">
        <v>44565</v>
      </c>
      <c r="B17" t="s">
        <v>56</v>
      </c>
      <c r="C17" t="s">
        <v>57</v>
      </c>
      <c r="D17" t="s">
        <v>27</v>
      </c>
      <c r="F17">
        <v>45</v>
      </c>
      <c r="G17">
        <v>0</v>
      </c>
      <c r="I17">
        <v>0</v>
      </c>
      <c r="J17">
        <f t="shared" si="0"/>
        <v>45</v>
      </c>
      <c r="K17">
        <v>100</v>
      </c>
      <c r="L17">
        <f t="shared" si="1"/>
        <v>145</v>
      </c>
      <c r="M17">
        <v>2</v>
      </c>
      <c r="N17">
        <v>1</v>
      </c>
      <c r="O17">
        <f t="shared" si="2"/>
        <v>72.5</v>
      </c>
      <c r="Q17">
        <v>17</v>
      </c>
      <c r="R17">
        <v>0</v>
      </c>
      <c r="T17">
        <v>0</v>
      </c>
      <c r="U17">
        <f t="shared" si="3"/>
        <v>17</v>
      </c>
      <c r="V17">
        <v>0</v>
      </c>
      <c r="W17">
        <f t="shared" si="4"/>
        <v>17</v>
      </c>
      <c r="X17">
        <v>0</v>
      </c>
      <c r="Y17">
        <v>2</v>
      </c>
      <c r="Z17">
        <f t="shared" si="5"/>
        <v>0</v>
      </c>
      <c r="AB17">
        <v>255</v>
      </c>
      <c r="AC17">
        <v>0</v>
      </c>
      <c r="AE17">
        <v>-17</v>
      </c>
      <c r="AF17">
        <f t="shared" si="6"/>
        <v>238</v>
      </c>
      <c r="AG17">
        <v>0</v>
      </c>
      <c r="AH17">
        <f t="shared" si="7"/>
        <v>238</v>
      </c>
      <c r="AI17">
        <v>5</v>
      </c>
      <c r="AJ17">
        <f t="shared" si="8"/>
        <v>6</v>
      </c>
      <c r="AK17">
        <f t="shared" si="9"/>
        <v>47.6</v>
      </c>
      <c r="AM17">
        <v>49</v>
      </c>
      <c r="AN17">
        <v>0</v>
      </c>
      <c r="AO17">
        <v>0</v>
      </c>
      <c r="AP17">
        <f t="shared" si="10"/>
        <v>49</v>
      </c>
      <c r="AQ17">
        <v>100</v>
      </c>
      <c r="AR17">
        <f t="shared" si="11"/>
        <v>149</v>
      </c>
      <c r="AS17">
        <v>5</v>
      </c>
      <c r="AT17">
        <f t="shared" si="12"/>
        <v>6</v>
      </c>
      <c r="AU17">
        <f t="shared" si="13"/>
        <v>29.8</v>
      </c>
      <c r="AW17">
        <v>109</v>
      </c>
      <c r="AX17">
        <v>0</v>
      </c>
      <c r="AY17">
        <v>0</v>
      </c>
      <c r="AZ17">
        <f t="shared" si="14"/>
        <v>109</v>
      </c>
      <c r="BA17">
        <v>0</v>
      </c>
      <c r="BB17">
        <f t="shared" si="15"/>
        <v>109</v>
      </c>
      <c r="BC17">
        <v>2</v>
      </c>
      <c r="BD17">
        <f t="shared" si="16"/>
        <v>7</v>
      </c>
      <c r="BE17">
        <f t="shared" si="17"/>
        <v>54.5</v>
      </c>
      <c r="BG17">
        <v>53</v>
      </c>
      <c r="BH17">
        <v>40</v>
      </c>
      <c r="BI17">
        <v>0</v>
      </c>
      <c r="BJ17">
        <f t="shared" si="18"/>
        <v>93</v>
      </c>
      <c r="BK17">
        <v>0</v>
      </c>
      <c r="BL17">
        <f t="shared" si="19"/>
        <v>93</v>
      </c>
      <c r="BM17">
        <v>1</v>
      </c>
      <c r="BN17">
        <f t="shared" si="20"/>
        <v>5</v>
      </c>
      <c r="BO17">
        <f t="shared" si="21"/>
        <v>93</v>
      </c>
      <c r="BQ17">
        <v>94</v>
      </c>
      <c r="BR17">
        <v>0</v>
      </c>
      <c r="BS17">
        <v>0</v>
      </c>
      <c r="BT17">
        <f t="shared" si="22"/>
        <v>94</v>
      </c>
      <c r="BU17">
        <v>0</v>
      </c>
      <c r="BV17">
        <f t="shared" si="23"/>
        <v>94</v>
      </c>
      <c r="BW17">
        <v>0</v>
      </c>
      <c r="BX17">
        <f t="shared" si="24"/>
        <v>5</v>
      </c>
      <c r="BY17">
        <f t="shared" si="25"/>
        <v>0</v>
      </c>
      <c r="CA17">
        <v>0</v>
      </c>
    </row>
    <row r="18" spans="1:79" ht="17.25" customHeight="1" x14ac:dyDescent="0.3">
      <c r="A18" s="2">
        <v>44565</v>
      </c>
      <c r="B18" t="s">
        <v>58</v>
      </c>
      <c r="C18" t="s">
        <v>59</v>
      </c>
      <c r="D18" t="s">
        <v>27</v>
      </c>
      <c r="F18">
        <v>170</v>
      </c>
      <c r="G18">
        <v>0</v>
      </c>
      <c r="I18">
        <v>0</v>
      </c>
      <c r="J18">
        <f t="shared" si="0"/>
        <v>170</v>
      </c>
      <c r="K18">
        <v>0</v>
      </c>
      <c r="L18">
        <f t="shared" si="1"/>
        <v>170</v>
      </c>
      <c r="M18">
        <v>3</v>
      </c>
      <c r="N18">
        <v>1</v>
      </c>
      <c r="O18">
        <f t="shared" si="2"/>
        <v>56.666666666666664</v>
      </c>
      <c r="Q18">
        <v>116</v>
      </c>
      <c r="R18">
        <v>0</v>
      </c>
      <c r="T18">
        <v>0</v>
      </c>
      <c r="U18">
        <f t="shared" si="3"/>
        <v>116</v>
      </c>
      <c r="V18">
        <v>0</v>
      </c>
      <c r="W18">
        <f t="shared" si="4"/>
        <v>116</v>
      </c>
      <c r="X18">
        <v>0</v>
      </c>
      <c r="Y18">
        <v>2</v>
      </c>
      <c r="Z18">
        <f t="shared" si="5"/>
        <v>0</v>
      </c>
      <c r="AB18">
        <v>437</v>
      </c>
      <c r="AC18">
        <v>0</v>
      </c>
      <c r="AE18">
        <v>-10</v>
      </c>
      <c r="AF18">
        <f t="shared" si="6"/>
        <v>427</v>
      </c>
      <c r="AG18">
        <v>480</v>
      </c>
      <c r="AH18">
        <f t="shared" si="7"/>
        <v>907</v>
      </c>
      <c r="AI18">
        <v>16</v>
      </c>
      <c r="AJ18">
        <f t="shared" si="8"/>
        <v>6</v>
      </c>
      <c r="AK18">
        <f t="shared" si="9"/>
        <v>56.6875</v>
      </c>
      <c r="AM18">
        <v>313</v>
      </c>
      <c r="AN18">
        <v>0</v>
      </c>
      <c r="AO18">
        <v>0</v>
      </c>
      <c r="AP18">
        <f t="shared" si="10"/>
        <v>313</v>
      </c>
      <c r="AQ18">
        <v>360</v>
      </c>
      <c r="AR18">
        <f t="shared" si="11"/>
        <v>673</v>
      </c>
      <c r="AS18">
        <v>11</v>
      </c>
      <c r="AT18">
        <f t="shared" si="12"/>
        <v>6</v>
      </c>
      <c r="AU18">
        <f t="shared" si="13"/>
        <v>61.18181818181818</v>
      </c>
      <c r="AW18">
        <v>343</v>
      </c>
      <c r="AX18">
        <v>0</v>
      </c>
      <c r="AY18">
        <v>-10</v>
      </c>
      <c r="AZ18">
        <f t="shared" si="14"/>
        <v>333</v>
      </c>
      <c r="BA18">
        <v>0</v>
      </c>
      <c r="BB18">
        <f t="shared" si="15"/>
        <v>333</v>
      </c>
      <c r="BC18">
        <v>13</v>
      </c>
      <c r="BD18">
        <f t="shared" si="16"/>
        <v>7</v>
      </c>
      <c r="BE18">
        <f t="shared" si="17"/>
        <v>25.615384615384617</v>
      </c>
      <c r="BG18">
        <v>91</v>
      </c>
      <c r="BH18">
        <v>0</v>
      </c>
      <c r="BI18">
        <v>0</v>
      </c>
      <c r="BJ18">
        <f t="shared" si="18"/>
        <v>91</v>
      </c>
      <c r="BK18">
        <v>0</v>
      </c>
      <c r="BL18">
        <f t="shared" si="19"/>
        <v>91</v>
      </c>
      <c r="BM18">
        <v>3</v>
      </c>
      <c r="BN18">
        <f t="shared" si="20"/>
        <v>5</v>
      </c>
      <c r="BO18">
        <f t="shared" si="21"/>
        <v>30.333333333333332</v>
      </c>
      <c r="BQ18">
        <v>287</v>
      </c>
      <c r="BR18">
        <v>0</v>
      </c>
      <c r="BS18">
        <v>0</v>
      </c>
      <c r="BT18">
        <f t="shared" si="22"/>
        <v>287</v>
      </c>
      <c r="BU18">
        <v>0</v>
      </c>
      <c r="BV18">
        <f t="shared" si="23"/>
        <v>287</v>
      </c>
      <c r="BW18">
        <v>5</v>
      </c>
      <c r="BX18">
        <f t="shared" si="24"/>
        <v>5</v>
      </c>
      <c r="BY18">
        <f t="shared" si="25"/>
        <v>57.4</v>
      </c>
      <c r="CA18">
        <v>637</v>
      </c>
    </row>
    <row r="19" spans="1:79" ht="17.25" customHeight="1" x14ac:dyDescent="0.3">
      <c r="A19" s="2">
        <v>44565</v>
      </c>
      <c r="B19" t="s">
        <v>60</v>
      </c>
      <c r="C19" t="s">
        <v>61</v>
      </c>
      <c r="D19" t="s">
        <v>27</v>
      </c>
      <c r="F19">
        <v>802</v>
      </c>
      <c r="G19">
        <v>0</v>
      </c>
      <c r="I19">
        <v>-65</v>
      </c>
      <c r="J19">
        <f t="shared" si="0"/>
        <v>737</v>
      </c>
      <c r="K19">
        <v>0</v>
      </c>
      <c r="L19">
        <f t="shared" si="1"/>
        <v>737</v>
      </c>
      <c r="M19">
        <v>72</v>
      </c>
      <c r="N19">
        <v>1</v>
      </c>
      <c r="O19">
        <f t="shared" si="2"/>
        <v>10.236111111111111</v>
      </c>
      <c r="Q19">
        <v>885</v>
      </c>
      <c r="R19">
        <v>0</v>
      </c>
      <c r="T19">
        <v>0</v>
      </c>
      <c r="U19">
        <f t="shared" si="3"/>
        <v>885</v>
      </c>
      <c r="V19">
        <v>0</v>
      </c>
      <c r="W19">
        <f t="shared" si="4"/>
        <v>885</v>
      </c>
      <c r="X19">
        <v>18</v>
      </c>
      <c r="Y19">
        <v>2</v>
      </c>
      <c r="Z19">
        <f t="shared" si="5"/>
        <v>49.166666666666664</v>
      </c>
      <c r="AB19">
        <v>17028</v>
      </c>
      <c r="AC19">
        <v>0</v>
      </c>
      <c r="AE19">
        <v>-186</v>
      </c>
      <c r="AF19">
        <f t="shared" si="6"/>
        <v>16842</v>
      </c>
      <c r="AG19">
        <v>0</v>
      </c>
      <c r="AH19">
        <f t="shared" si="7"/>
        <v>16842</v>
      </c>
      <c r="AI19">
        <v>300</v>
      </c>
      <c r="AJ19">
        <f t="shared" si="8"/>
        <v>6</v>
      </c>
      <c r="AK19">
        <f t="shared" si="9"/>
        <v>56.14</v>
      </c>
      <c r="AM19">
        <v>3001</v>
      </c>
      <c r="AN19">
        <v>70</v>
      </c>
      <c r="AO19">
        <v>-50</v>
      </c>
      <c r="AP19">
        <f t="shared" si="10"/>
        <v>3021</v>
      </c>
      <c r="AQ19">
        <v>900</v>
      </c>
      <c r="AR19">
        <f t="shared" si="11"/>
        <v>3921</v>
      </c>
      <c r="AS19">
        <v>59</v>
      </c>
      <c r="AT19">
        <f t="shared" si="12"/>
        <v>6</v>
      </c>
      <c r="AU19">
        <f t="shared" si="13"/>
        <v>66.457627118644069</v>
      </c>
      <c r="AW19">
        <v>3125</v>
      </c>
      <c r="AX19">
        <v>0</v>
      </c>
      <c r="AY19">
        <v>-153</v>
      </c>
      <c r="AZ19">
        <f t="shared" si="14"/>
        <v>2972</v>
      </c>
      <c r="BA19">
        <v>0</v>
      </c>
      <c r="BB19">
        <f t="shared" si="15"/>
        <v>2972</v>
      </c>
      <c r="BC19">
        <v>81</v>
      </c>
      <c r="BD19">
        <f t="shared" si="16"/>
        <v>7</v>
      </c>
      <c r="BE19">
        <f t="shared" si="17"/>
        <v>36.691358024691361</v>
      </c>
      <c r="BG19">
        <v>1037</v>
      </c>
      <c r="BH19">
        <v>0</v>
      </c>
      <c r="BI19">
        <v>0</v>
      </c>
      <c r="BJ19">
        <f t="shared" si="18"/>
        <v>1037</v>
      </c>
      <c r="BK19">
        <v>900</v>
      </c>
      <c r="BL19">
        <f t="shared" si="19"/>
        <v>1937</v>
      </c>
      <c r="BM19">
        <v>32</v>
      </c>
      <c r="BN19">
        <f t="shared" si="20"/>
        <v>5</v>
      </c>
      <c r="BO19">
        <f t="shared" si="21"/>
        <v>60.53125</v>
      </c>
      <c r="BQ19">
        <v>1999</v>
      </c>
      <c r="BR19">
        <v>0</v>
      </c>
      <c r="BS19">
        <v>-35</v>
      </c>
      <c r="BT19">
        <f t="shared" si="22"/>
        <v>1964</v>
      </c>
      <c r="BU19">
        <v>0</v>
      </c>
      <c r="BV19">
        <f t="shared" si="23"/>
        <v>1964</v>
      </c>
      <c r="BW19">
        <v>18</v>
      </c>
      <c r="BX19">
        <f t="shared" si="24"/>
        <v>5</v>
      </c>
      <c r="BY19">
        <f t="shared" si="25"/>
        <v>109.11111111111111</v>
      </c>
      <c r="CA19">
        <v>32757</v>
      </c>
    </row>
    <row r="20" spans="1:79" ht="17.25" customHeight="1" x14ac:dyDescent="0.3">
      <c r="A20" s="2">
        <v>44565</v>
      </c>
      <c r="B20" t="s">
        <v>62</v>
      </c>
      <c r="C20" t="s">
        <v>63</v>
      </c>
      <c r="D20" t="s">
        <v>27</v>
      </c>
      <c r="F20">
        <v>1961</v>
      </c>
      <c r="G20">
        <v>0</v>
      </c>
      <c r="I20">
        <v>-921</v>
      </c>
      <c r="J20">
        <f t="shared" si="0"/>
        <v>1040</v>
      </c>
      <c r="K20">
        <v>0</v>
      </c>
      <c r="L20">
        <f t="shared" si="1"/>
        <v>1040</v>
      </c>
      <c r="M20">
        <v>4624</v>
      </c>
      <c r="N20">
        <v>1</v>
      </c>
      <c r="O20">
        <f t="shared" si="2"/>
        <v>0.22491349480968859</v>
      </c>
      <c r="Q20">
        <v>7964</v>
      </c>
      <c r="R20">
        <v>0</v>
      </c>
      <c r="T20">
        <v>-31</v>
      </c>
      <c r="U20">
        <f t="shared" si="3"/>
        <v>7933</v>
      </c>
      <c r="V20">
        <v>0</v>
      </c>
      <c r="W20">
        <f t="shared" si="4"/>
        <v>7933</v>
      </c>
      <c r="X20">
        <v>549</v>
      </c>
      <c r="Y20">
        <v>2</v>
      </c>
      <c r="Z20">
        <f t="shared" si="5"/>
        <v>14.449908925318761</v>
      </c>
      <c r="AB20">
        <v>173134</v>
      </c>
      <c r="AC20">
        <v>30146</v>
      </c>
      <c r="AE20">
        <v>-8564</v>
      </c>
      <c r="AF20">
        <f t="shared" si="6"/>
        <v>194716</v>
      </c>
      <c r="AG20">
        <v>30000</v>
      </c>
      <c r="AH20">
        <f t="shared" si="7"/>
        <v>224716</v>
      </c>
      <c r="AI20">
        <v>5715</v>
      </c>
      <c r="AJ20">
        <f t="shared" si="8"/>
        <v>6</v>
      </c>
      <c r="AK20">
        <f t="shared" si="9"/>
        <v>39.320384951881017</v>
      </c>
      <c r="AM20">
        <v>37514</v>
      </c>
      <c r="AN20">
        <v>2930</v>
      </c>
      <c r="AO20">
        <v>-471</v>
      </c>
      <c r="AP20">
        <f t="shared" si="10"/>
        <v>39973</v>
      </c>
      <c r="AQ20">
        <f>13500+16500</f>
        <v>30000</v>
      </c>
      <c r="AR20">
        <f t="shared" si="11"/>
        <v>69973</v>
      </c>
      <c r="AS20">
        <v>1259</v>
      </c>
      <c r="AT20">
        <f t="shared" si="12"/>
        <v>6</v>
      </c>
      <c r="AU20">
        <f t="shared" si="13"/>
        <v>55.578236695790309</v>
      </c>
      <c r="AW20">
        <v>97504</v>
      </c>
      <c r="AX20">
        <v>0</v>
      </c>
      <c r="AY20">
        <v>-1266</v>
      </c>
      <c r="AZ20">
        <f t="shared" si="14"/>
        <v>96238</v>
      </c>
      <c r="BA20">
        <v>6000</v>
      </c>
      <c r="BB20">
        <f t="shared" si="15"/>
        <v>102238</v>
      </c>
      <c r="BC20">
        <v>3392</v>
      </c>
      <c r="BD20">
        <f t="shared" si="16"/>
        <v>7</v>
      </c>
      <c r="BE20">
        <f t="shared" si="17"/>
        <v>30.140919811320753</v>
      </c>
      <c r="BG20">
        <v>17114</v>
      </c>
      <c r="BH20">
        <v>0</v>
      </c>
      <c r="BI20">
        <v>-507</v>
      </c>
      <c r="BJ20">
        <f t="shared" si="18"/>
        <v>16607</v>
      </c>
      <c r="BK20">
        <v>15065</v>
      </c>
      <c r="BL20">
        <f t="shared" si="19"/>
        <v>31672</v>
      </c>
      <c r="BM20">
        <v>1299</v>
      </c>
      <c r="BN20">
        <f t="shared" si="20"/>
        <v>5</v>
      </c>
      <c r="BO20">
        <f>IFERROR(BL20/BM20,0)</f>
        <v>24.381832178598923</v>
      </c>
      <c r="BQ20">
        <v>50916</v>
      </c>
      <c r="BR20">
        <v>0</v>
      </c>
      <c r="BS20">
        <v>-442</v>
      </c>
      <c r="BT20">
        <f t="shared" si="22"/>
        <v>50474</v>
      </c>
      <c r="BU20">
        <v>0</v>
      </c>
      <c r="BV20">
        <f t="shared" si="23"/>
        <v>50474</v>
      </c>
      <c r="BW20">
        <v>1036</v>
      </c>
      <c r="BX20">
        <f t="shared" si="24"/>
        <v>5</v>
      </c>
      <c r="BY20">
        <f t="shared" si="25"/>
        <v>48.720077220077222</v>
      </c>
      <c r="CA20">
        <v>163629</v>
      </c>
    </row>
    <row r="21" spans="1:79" ht="17.25" customHeight="1" x14ac:dyDescent="0.3">
      <c r="A21" s="2">
        <v>44565</v>
      </c>
      <c r="B21" t="s">
        <v>64</v>
      </c>
      <c r="C21" t="s">
        <v>65</v>
      </c>
      <c r="D21" t="s">
        <v>27</v>
      </c>
      <c r="F21">
        <v>488</v>
      </c>
      <c r="G21">
        <v>179</v>
      </c>
      <c r="I21">
        <v>0</v>
      </c>
      <c r="J21">
        <f t="shared" si="0"/>
        <v>667</v>
      </c>
      <c r="K21">
        <v>0</v>
      </c>
      <c r="L21">
        <f t="shared" si="1"/>
        <v>667</v>
      </c>
      <c r="M21">
        <v>17</v>
      </c>
      <c r="N21">
        <v>1</v>
      </c>
      <c r="O21">
        <f t="shared" si="2"/>
        <v>39.235294117647058</v>
      </c>
      <c r="Q21">
        <v>256</v>
      </c>
      <c r="R21">
        <v>480</v>
      </c>
      <c r="T21">
        <v>0</v>
      </c>
      <c r="U21">
        <f t="shared" si="3"/>
        <v>736</v>
      </c>
      <c r="V21">
        <v>0</v>
      </c>
      <c r="W21">
        <f t="shared" si="4"/>
        <v>736</v>
      </c>
      <c r="X21">
        <v>1</v>
      </c>
      <c r="Y21">
        <v>2</v>
      </c>
      <c r="Z21">
        <f t="shared" si="5"/>
        <v>736</v>
      </c>
      <c r="AB21">
        <v>930</v>
      </c>
      <c r="AC21">
        <v>0</v>
      </c>
      <c r="AE21">
        <v>-20</v>
      </c>
      <c r="AF21">
        <f t="shared" si="6"/>
        <v>910</v>
      </c>
      <c r="AG21">
        <v>0</v>
      </c>
      <c r="AH21">
        <f t="shared" si="7"/>
        <v>910</v>
      </c>
      <c r="AI21">
        <v>26</v>
      </c>
      <c r="AJ21">
        <f t="shared" si="8"/>
        <v>6</v>
      </c>
      <c r="AK21">
        <f t="shared" si="9"/>
        <v>35</v>
      </c>
      <c r="AM21">
        <v>270</v>
      </c>
      <c r="AN21">
        <v>550</v>
      </c>
      <c r="AO21">
        <v>-20</v>
      </c>
      <c r="AP21">
        <f t="shared" si="10"/>
        <v>800</v>
      </c>
      <c r="AQ21">
        <v>0</v>
      </c>
      <c r="AR21">
        <f t="shared" si="11"/>
        <v>800</v>
      </c>
      <c r="AS21">
        <v>23</v>
      </c>
      <c r="AT21">
        <f t="shared" si="12"/>
        <v>6</v>
      </c>
      <c r="AU21">
        <f t="shared" si="13"/>
        <v>34.782608695652172</v>
      </c>
      <c r="AW21">
        <v>87</v>
      </c>
      <c r="AX21">
        <v>300</v>
      </c>
      <c r="AY21">
        <v>0</v>
      </c>
      <c r="AZ21">
        <f t="shared" si="14"/>
        <v>387</v>
      </c>
      <c r="BA21">
        <v>0</v>
      </c>
      <c r="BB21">
        <f t="shared" si="15"/>
        <v>387</v>
      </c>
      <c r="BC21">
        <v>7</v>
      </c>
      <c r="BD21">
        <f t="shared" si="16"/>
        <v>7</v>
      </c>
      <c r="BE21">
        <f t="shared" si="17"/>
        <v>55.285714285714285</v>
      </c>
      <c r="BG21">
        <v>496</v>
      </c>
      <c r="BH21">
        <v>2090</v>
      </c>
      <c r="BI21">
        <v>0</v>
      </c>
      <c r="BJ21">
        <f t="shared" si="18"/>
        <v>2586</v>
      </c>
      <c r="BK21">
        <v>0</v>
      </c>
      <c r="BL21">
        <f t="shared" si="19"/>
        <v>2586</v>
      </c>
      <c r="BM21">
        <v>19</v>
      </c>
      <c r="BN21">
        <f t="shared" si="20"/>
        <v>5</v>
      </c>
      <c r="BO21">
        <f t="shared" si="21"/>
        <v>136.10526315789474</v>
      </c>
      <c r="BQ21">
        <v>999</v>
      </c>
      <c r="BR21">
        <v>55</v>
      </c>
      <c r="BS21">
        <v>0</v>
      </c>
      <c r="BT21">
        <f t="shared" si="22"/>
        <v>1054</v>
      </c>
      <c r="BU21">
        <v>0</v>
      </c>
      <c r="BV21">
        <f t="shared" si="23"/>
        <v>1054</v>
      </c>
      <c r="BW21">
        <v>11</v>
      </c>
      <c r="BX21">
        <f t="shared" si="24"/>
        <v>5</v>
      </c>
      <c r="BY21">
        <f t="shared" si="25"/>
        <v>95.818181818181813</v>
      </c>
      <c r="CA21">
        <v>0</v>
      </c>
    </row>
    <row r="22" spans="1:79" ht="17.25" customHeight="1" x14ac:dyDescent="0.3">
      <c r="A22" s="2">
        <v>44565</v>
      </c>
      <c r="B22" t="s">
        <v>66</v>
      </c>
      <c r="C22" t="s">
        <v>67</v>
      </c>
      <c r="D22" t="s">
        <v>27</v>
      </c>
      <c r="F22">
        <v>169</v>
      </c>
      <c r="G22">
        <v>0</v>
      </c>
      <c r="I22">
        <v>-18</v>
      </c>
      <c r="J22">
        <f t="shared" si="0"/>
        <v>151</v>
      </c>
      <c r="K22">
        <v>0</v>
      </c>
      <c r="L22">
        <f t="shared" si="1"/>
        <v>151</v>
      </c>
      <c r="M22">
        <v>16</v>
      </c>
      <c r="N22">
        <v>1</v>
      </c>
      <c r="O22">
        <f t="shared" si="2"/>
        <v>9.4375</v>
      </c>
      <c r="Q22">
        <v>281</v>
      </c>
      <c r="R22">
        <v>0</v>
      </c>
      <c r="T22">
        <v>-30</v>
      </c>
      <c r="U22">
        <f t="shared" si="3"/>
        <v>251</v>
      </c>
      <c r="V22">
        <v>0</v>
      </c>
      <c r="W22">
        <f t="shared" si="4"/>
        <v>251</v>
      </c>
      <c r="X22">
        <v>4</v>
      </c>
      <c r="Y22">
        <v>2</v>
      </c>
      <c r="Z22">
        <f t="shared" si="5"/>
        <v>62.75</v>
      </c>
      <c r="AB22">
        <v>362</v>
      </c>
      <c r="AC22">
        <v>0</v>
      </c>
      <c r="AE22">
        <v>0</v>
      </c>
      <c r="AF22">
        <f t="shared" si="6"/>
        <v>362</v>
      </c>
      <c r="AG22">
        <v>0</v>
      </c>
      <c r="AH22">
        <f t="shared" si="7"/>
        <v>362</v>
      </c>
      <c r="AI22">
        <v>8</v>
      </c>
      <c r="AJ22">
        <f t="shared" si="8"/>
        <v>6</v>
      </c>
      <c r="AK22">
        <f t="shared" si="9"/>
        <v>45.25</v>
      </c>
      <c r="AM22">
        <v>1124</v>
      </c>
      <c r="AN22">
        <v>600</v>
      </c>
      <c r="AO22">
        <v>-20</v>
      </c>
      <c r="AP22">
        <f t="shared" si="10"/>
        <v>1704</v>
      </c>
      <c r="AQ22">
        <v>0</v>
      </c>
      <c r="AR22">
        <f t="shared" si="11"/>
        <v>1704</v>
      </c>
      <c r="AS22">
        <v>16</v>
      </c>
      <c r="AT22">
        <f t="shared" si="12"/>
        <v>6</v>
      </c>
      <c r="AU22">
        <f t="shared" si="13"/>
        <v>106.5</v>
      </c>
      <c r="AW22">
        <v>62</v>
      </c>
      <c r="AX22">
        <v>0</v>
      </c>
      <c r="AY22">
        <v>0</v>
      </c>
      <c r="AZ22">
        <f t="shared" si="14"/>
        <v>62</v>
      </c>
      <c r="BA22">
        <v>600</v>
      </c>
      <c r="BB22">
        <f t="shared" si="15"/>
        <v>662</v>
      </c>
      <c r="BC22">
        <v>22</v>
      </c>
      <c r="BD22">
        <f t="shared" si="16"/>
        <v>7</v>
      </c>
      <c r="BE22">
        <f t="shared" si="17"/>
        <v>30.09090909090909</v>
      </c>
      <c r="BG22">
        <v>20</v>
      </c>
      <c r="BH22">
        <v>300</v>
      </c>
      <c r="BI22">
        <v>0</v>
      </c>
      <c r="BJ22">
        <f t="shared" si="18"/>
        <v>320</v>
      </c>
      <c r="BK22">
        <v>0</v>
      </c>
      <c r="BL22">
        <f t="shared" si="19"/>
        <v>320</v>
      </c>
      <c r="BM22">
        <v>7</v>
      </c>
      <c r="BN22">
        <f t="shared" si="20"/>
        <v>5</v>
      </c>
      <c r="BO22">
        <f t="shared" si="21"/>
        <v>45.714285714285715</v>
      </c>
      <c r="BQ22">
        <v>720</v>
      </c>
      <c r="BR22">
        <v>0</v>
      </c>
      <c r="BS22">
        <v>-11</v>
      </c>
      <c r="BT22">
        <f t="shared" si="22"/>
        <v>709</v>
      </c>
      <c r="BU22">
        <v>0</v>
      </c>
      <c r="BV22">
        <f t="shared" si="23"/>
        <v>709</v>
      </c>
      <c r="BW22">
        <v>11</v>
      </c>
      <c r="BX22">
        <f t="shared" si="24"/>
        <v>5</v>
      </c>
      <c r="BY22">
        <f t="shared" si="25"/>
        <v>64.454545454545453</v>
      </c>
      <c r="CA22">
        <v>30043</v>
      </c>
    </row>
    <row r="23" spans="1:79" ht="17.25" customHeight="1" x14ac:dyDescent="0.3">
      <c r="A23" s="2">
        <v>44565</v>
      </c>
      <c r="B23" t="s">
        <v>68</v>
      </c>
      <c r="C23" t="s">
        <v>69</v>
      </c>
      <c r="D23" t="s">
        <v>27</v>
      </c>
      <c r="F23">
        <v>828</v>
      </c>
      <c r="G23">
        <v>0</v>
      </c>
      <c r="I23">
        <v>-35</v>
      </c>
      <c r="J23">
        <f t="shared" si="0"/>
        <v>793</v>
      </c>
      <c r="K23">
        <v>0</v>
      </c>
      <c r="L23">
        <f t="shared" si="1"/>
        <v>793</v>
      </c>
      <c r="M23">
        <v>87</v>
      </c>
      <c r="N23">
        <v>1</v>
      </c>
      <c r="O23">
        <f t="shared" si="2"/>
        <v>9.1149425287356323</v>
      </c>
      <c r="Q23">
        <v>949</v>
      </c>
      <c r="R23">
        <v>0</v>
      </c>
      <c r="T23">
        <v>-10</v>
      </c>
      <c r="U23">
        <f t="shared" si="3"/>
        <v>939</v>
      </c>
      <c r="V23">
        <v>0</v>
      </c>
      <c r="W23">
        <f t="shared" si="4"/>
        <v>939</v>
      </c>
      <c r="X23">
        <v>16</v>
      </c>
      <c r="Y23">
        <v>2</v>
      </c>
      <c r="Z23">
        <f t="shared" si="5"/>
        <v>58.6875</v>
      </c>
      <c r="AB23">
        <v>2160</v>
      </c>
      <c r="AC23">
        <v>0</v>
      </c>
      <c r="AE23">
        <v>-30</v>
      </c>
      <c r="AF23">
        <f t="shared" si="6"/>
        <v>2130</v>
      </c>
      <c r="AG23">
        <v>600</v>
      </c>
      <c r="AH23">
        <f t="shared" si="7"/>
        <v>2730</v>
      </c>
      <c r="AI23">
        <v>57</v>
      </c>
      <c r="AJ23">
        <f t="shared" si="8"/>
        <v>6</v>
      </c>
      <c r="AK23">
        <f t="shared" si="9"/>
        <v>47.89473684210526</v>
      </c>
      <c r="AM23">
        <v>1992</v>
      </c>
      <c r="AN23">
        <v>0</v>
      </c>
      <c r="AO23">
        <v>0</v>
      </c>
      <c r="AP23">
        <f t="shared" si="10"/>
        <v>1992</v>
      </c>
      <c r="AQ23">
        <v>2700</v>
      </c>
      <c r="AR23">
        <f t="shared" si="11"/>
        <v>4692</v>
      </c>
      <c r="AS23">
        <v>80</v>
      </c>
      <c r="AT23">
        <f t="shared" si="12"/>
        <v>6</v>
      </c>
      <c r="AU23">
        <f t="shared" si="13"/>
        <v>58.65</v>
      </c>
      <c r="AW23">
        <v>2877</v>
      </c>
      <c r="AX23">
        <v>0</v>
      </c>
      <c r="AY23">
        <v>-50</v>
      </c>
      <c r="AZ23">
        <f t="shared" si="14"/>
        <v>2827</v>
      </c>
      <c r="BA23">
        <v>0</v>
      </c>
      <c r="BB23">
        <f t="shared" si="15"/>
        <v>2827</v>
      </c>
      <c r="BC23">
        <v>73</v>
      </c>
      <c r="BD23">
        <f t="shared" si="16"/>
        <v>7</v>
      </c>
      <c r="BE23">
        <f t="shared" si="17"/>
        <v>38.726027397260275</v>
      </c>
      <c r="BG23">
        <v>585</v>
      </c>
      <c r="BH23">
        <v>0</v>
      </c>
      <c r="BI23">
        <v>0</v>
      </c>
      <c r="BJ23">
        <f t="shared" si="18"/>
        <v>585</v>
      </c>
      <c r="BK23">
        <v>1200</v>
      </c>
      <c r="BL23">
        <f t="shared" si="19"/>
        <v>1785</v>
      </c>
      <c r="BM23">
        <v>39</v>
      </c>
      <c r="BN23">
        <f t="shared" si="20"/>
        <v>5</v>
      </c>
      <c r="BO23">
        <f t="shared" si="21"/>
        <v>45.769230769230766</v>
      </c>
      <c r="BQ23">
        <v>3516</v>
      </c>
      <c r="BR23">
        <v>0</v>
      </c>
      <c r="BS23">
        <v>-66</v>
      </c>
      <c r="BT23">
        <f t="shared" si="22"/>
        <v>3450</v>
      </c>
      <c r="BU23">
        <v>0</v>
      </c>
      <c r="BV23">
        <f t="shared" si="23"/>
        <v>3450</v>
      </c>
      <c r="BW23">
        <v>40</v>
      </c>
      <c r="BX23">
        <f t="shared" si="24"/>
        <v>5</v>
      </c>
      <c r="BY23">
        <f t="shared" si="25"/>
        <v>86.25</v>
      </c>
      <c r="CA23">
        <v>25200</v>
      </c>
    </row>
    <row r="24" spans="1:79" ht="17.25" customHeight="1" x14ac:dyDescent="0.3">
      <c r="A24" s="2">
        <v>44565</v>
      </c>
      <c r="B24" t="s">
        <v>70</v>
      </c>
      <c r="C24" t="s">
        <v>71</v>
      </c>
      <c r="D24" t="s">
        <v>27</v>
      </c>
      <c r="F24">
        <v>377</v>
      </c>
      <c r="G24">
        <v>0</v>
      </c>
      <c r="I24">
        <v>0</v>
      </c>
      <c r="J24">
        <f t="shared" si="0"/>
        <v>377</v>
      </c>
      <c r="K24">
        <v>0</v>
      </c>
      <c r="L24">
        <f t="shared" si="1"/>
        <v>377</v>
      </c>
      <c r="M24">
        <v>34</v>
      </c>
      <c r="N24">
        <v>1</v>
      </c>
      <c r="O24">
        <f t="shared" si="2"/>
        <v>11.088235294117647</v>
      </c>
      <c r="Q24">
        <v>165</v>
      </c>
      <c r="R24">
        <v>0</v>
      </c>
      <c r="T24">
        <v>0</v>
      </c>
      <c r="U24">
        <f t="shared" si="3"/>
        <v>165</v>
      </c>
      <c r="V24">
        <v>0</v>
      </c>
      <c r="W24">
        <f t="shared" si="4"/>
        <v>165</v>
      </c>
      <c r="X24">
        <v>7</v>
      </c>
      <c r="Y24">
        <v>2</v>
      </c>
      <c r="Z24">
        <f t="shared" si="5"/>
        <v>23.571428571428573</v>
      </c>
      <c r="AB24">
        <v>690</v>
      </c>
      <c r="AC24">
        <v>0</v>
      </c>
      <c r="AE24">
        <v>-16</v>
      </c>
      <c r="AF24">
        <f t="shared" si="6"/>
        <v>674</v>
      </c>
      <c r="AG24">
        <v>1200</v>
      </c>
      <c r="AH24">
        <f t="shared" si="7"/>
        <v>1874</v>
      </c>
      <c r="AI24">
        <v>28</v>
      </c>
      <c r="AJ24">
        <f t="shared" si="8"/>
        <v>6</v>
      </c>
      <c r="AK24">
        <f t="shared" si="9"/>
        <v>66.928571428571431</v>
      </c>
      <c r="AM24">
        <v>526</v>
      </c>
      <c r="AN24">
        <v>1700</v>
      </c>
      <c r="AO24">
        <v>0</v>
      </c>
      <c r="AP24">
        <f t="shared" si="10"/>
        <v>2226</v>
      </c>
      <c r="AQ24">
        <v>900</v>
      </c>
      <c r="AR24">
        <f t="shared" si="11"/>
        <v>3126</v>
      </c>
      <c r="AS24">
        <v>35</v>
      </c>
      <c r="AT24">
        <f t="shared" si="12"/>
        <v>6</v>
      </c>
      <c r="AU24">
        <f t="shared" si="13"/>
        <v>89.314285714285717</v>
      </c>
      <c r="AW24">
        <v>686</v>
      </c>
      <c r="AX24">
        <v>0</v>
      </c>
      <c r="AY24">
        <v>0</v>
      </c>
      <c r="AZ24">
        <f t="shared" si="14"/>
        <v>686</v>
      </c>
      <c r="BA24">
        <v>0</v>
      </c>
      <c r="BB24">
        <f t="shared" si="15"/>
        <v>686</v>
      </c>
      <c r="BC24">
        <v>17</v>
      </c>
      <c r="BD24">
        <f t="shared" si="16"/>
        <v>7</v>
      </c>
      <c r="BE24">
        <f t="shared" si="17"/>
        <v>40.352941176470587</v>
      </c>
      <c r="BG24">
        <v>1076</v>
      </c>
      <c r="BH24">
        <v>0</v>
      </c>
      <c r="BI24">
        <v>0</v>
      </c>
      <c r="BJ24">
        <f t="shared" si="18"/>
        <v>1076</v>
      </c>
      <c r="BK24">
        <v>0</v>
      </c>
      <c r="BL24">
        <f t="shared" si="19"/>
        <v>1076</v>
      </c>
      <c r="BM24">
        <v>13</v>
      </c>
      <c r="BN24">
        <f t="shared" si="20"/>
        <v>5</v>
      </c>
      <c r="BO24">
        <f t="shared" si="21"/>
        <v>82.769230769230774</v>
      </c>
      <c r="BQ24">
        <v>337</v>
      </c>
      <c r="BR24">
        <v>75</v>
      </c>
      <c r="BS24">
        <v>-21</v>
      </c>
      <c r="BT24">
        <f t="shared" si="22"/>
        <v>391</v>
      </c>
      <c r="BU24">
        <v>1800</v>
      </c>
      <c r="BV24">
        <f t="shared" si="23"/>
        <v>2191</v>
      </c>
      <c r="BW24">
        <v>31</v>
      </c>
      <c r="BX24">
        <f t="shared" si="24"/>
        <v>5</v>
      </c>
      <c r="BY24">
        <f t="shared" si="25"/>
        <v>70.677419354838705</v>
      </c>
      <c r="CA24">
        <v>4800</v>
      </c>
    </row>
    <row r="25" spans="1:79" ht="17.25" customHeight="1" x14ac:dyDescent="0.3">
      <c r="A25" s="2">
        <v>44565</v>
      </c>
      <c r="B25" t="s">
        <v>72</v>
      </c>
      <c r="C25" t="s">
        <v>73</v>
      </c>
      <c r="D25" t="s">
        <v>27</v>
      </c>
      <c r="F25">
        <v>3983</v>
      </c>
      <c r="G25">
        <v>3356</v>
      </c>
      <c r="I25">
        <v>-892</v>
      </c>
      <c r="J25">
        <f t="shared" si="0"/>
        <v>6447</v>
      </c>
      <c r="K25">
        <v>0</v>
      </c>
      <c r="L25">
        <f t="shared" si="1"/>
        <v>6447</v>
      </c>
      <c r="M25">
        <v>1008</v>
      </c>
      <c r="N25">
        <v>1</v>
      </c>
      <c r="O25">
        <f t="shared" si="2"/>
        <v>6.395833333333333</v>
      </c>
      <c r="Q25">
        <v>461</v>
      </c>
      <c r="R25">
        <v>1566</v>
      </c>
      <c r="T25">
        <v>-152</v>
      </c>
      <c r="U25">
        <f t="shared" si="3"/>
        <v>1875</v>
      </c>
      <c r="V25">
        <v>0</v>
      </c>
      <c r="W25">
        <f t="shared" si="4"/>
        <v>1875</v>
      </c>
      <c r="X25">
        <v>198</v>
      </c>
      <c r="Y25">
        <v>2</v>
      </c>
      <c r="Z25">
        <f>IFERROR(W25/X25,0)</f>
        <v>9.4696969696969688</v>
      </c>
      <c r="AB25">
        <v>5726</v>
      </c>
      <c r="AC25">
        <v>0</v>
      </c>
      <c r="AE25">
        <v>-131</v>
      </c>
      <c r="AF25">
        <f t="shared" si="6"/>
        <v>5595</v>
      </c>
      <c r="AG25">
        <v>8100</v>
      </c>
      <c r="AH25">
        <f t="shared" si="7"/>
        <v>13695</v>
      </c>
      <c r="AI25">
        <v>294</v>
      </c>
      <c r="AJ25">
        <f t="shared" si="8"/>
        <v>6</v>
      </c>
      <c r="AK25">
        <f t="shared" si="9"/>
        <v>46.581632653061227</v>
      </c>
      <c r="AM25">
        <v>2183</v>
      </c>
      <c r="AN25">
        <v>1210</v>
      </c>
      <c r="AO25">
        <v>-30</v>
      </c>
      <c r="AP25">
        <f t="shared" si="10"/>
        <v>3363</v>
      </c>
      <c r="AQ25">
        <v>1500</v>
      </c>
      <c r="AR25">
        <f t="shared" si="11"/>
        <v>4863</v>
      </c>
      <c r="AS25">
        <v>93</v>
      </c>
      <c r="AT25">
        <f t="shared" si="12"/>
        <v>6</v>
      </c>
      <c r="AU25">
        <f t="shared" si="13"/>
        <v>52.29032258064516</v>
      </c>
      <c r="AW25">
        <v>2230</v>
      </c>
      <c r="AX25">
        <v>660</v>
      </c>
      <c r="AY25">
        <v>-10</v>
      </c>
      <c r="AZ25">
        <f t="shared" si="14"/>
        <v>2880</v>
      </c>
      <c r="BA25">
        <v>900</v>
      </c>
      <c r="BB25">
        <f t="shared" si="15"/>
        <v>3780</v>
      </c>
      <c r="BC25">
        <v>98</v>
      </c>
      <c r="BD25">
        <f t="shared" si="16"/>
        <v>7</v>
      </c>
      <c r="BE25">
        <f t="shared" si="17"/>
        <v>38.571428571428569</v>
      </c>
      <c r="BG25">
        <v>481</v>
      </c>
      <c r="BH25">
        <v>2100</v>
      </c>
      <c r="BI25">
        <v>-50</v>
      </c>
      <c r="BJ25">
        <f t="shared" si="18"/>
        <v>2531</v>
      </c>
      <c r="BK25">
        <v>900</v>
      </c>
      <c r="BL25">
        <f t="shared" si="19"/>
        <v>3431</v>
      </c>
      <c r="BM25">
        <v>92</v>
      </c>
      <c r="BN25">
        <f t="shared" si="20"/>
        <v>5</v>
      </c>
      <c r="BO25">
        <f t="shared" si="21"/>
        <v>37.293478260869563</v>
      </c>
      <c r="BQ25">
        <v>2105</v>
      </c>
      <c r="BR25">
        <v>2053</v>
      </c>
      <c r="BS25">
        <v>-50</v>
      </c>
      <c r="BT25">
        <f t="shared" si="22"/>
        <v>4108</v>
      </c>
      <c r="BU25">
        <v>3000</v>
      </c>
      <c r="BV25">
        <f t="shared" si="23"/>
        <v>7108</v>
      </c>
      <c r="BW25">
        <v>123</v>
      </c>
      <c r="BX25">
        <f t="shared" si="24"/>
        <v>5</v>
      </c>
      <c r="BY25">
        <f t="shared" si="25"/>
        <v>57.788617886178862</v>
      </c>
      <c r="CA25">
        <v>5100</v>
      </c>
    </row>
    <row r="26" spans="1:79" ht="17.25" customHeight="1" x14ac:dyDescent="0.3">
      <c r="A26" s="2">
        <v>44565</v>
      </c>
      <c r="B26" t="s">
        <v>74</v>
      </c>
      <c r="C26" t="s">
        <v>75</v>
      </c>
      <c r="D26" t="s">
        <v>27</v>
      </c>
      <c r="F26">
        <v>872</v>
      </c>
      <c r="G26">
        <v>0</v>
      </c>
      <c r="I26">
        <v>-52</v>
      </c>
      <c r="J26">
        <f t="shared" si="0"/>
        <v>820</v>
      </c>
      <c r="K26">
        <v>0</v>
      </c>
      <c r="L26">
        <f t="shared" si="1"/>
        <v>820</v>
      </c>
      <c r="M26">
        <v>53</v>
      </c>
      <c r="N26">
        <v>1</v>
      </c>
      <c r="O26">
        <f t="shared" si="2"/>
        <v>15.471698113207546</v>
      </c>
      <c r="Q26">
        <v>623</v>
      </c>
      <c r="R26">
        <v>0</v>
      </c>
      <c r="T26">
        <v>-35</v>
      </c>
      <c r="U26">
        <f t="shared" si="3"/>
        <v>588</v>
      </c>
      <c r="V26">
        <v>0</v>
      </c>
      <c r="W26">
        <f t="shared" si="4"/>
        <v>588</v>
      </c>
      <c r="X26">
        <v>11</v>
      </c>
      <c r="Y26">
        <v>2</v>
      </c>
      <c r="Z26">
        <f t="shared" si="5"/>
        <v>53.454545454545453</v>
      </c>
      <c r="AB26">
        <v>1514</v>
      </c>
      <c r="AC26">
        <v>0</v>
      </c>
      <c r="AE26">
        <v>-10</v>
      </c>
      <c r="AF26">
        <f t="shared" si="6"/>
        <v>1504</v>
      </c>
      <c r="AG26">
        <v>0</v>
      </c>
      <c r="AH26">
        <f t="shared" si="7"/>
        <v>1504</v>
      </c>
      <c r="AI26">
        <v>43</v>
      </c>
      <c r="AJ26">
        <f t="shared" si="8"/>
        <v>6</v>
      </c>
      <c r="AK26">
        <f t="shared" si="9"/>
        <v>34.97674418604651</v>
      </c>
      <c r="AM26">
        <v>861</v>
      </c>
      <c r="AN26">
        <v>0</v>
      </c>
      <c r="AO26">
        <v>0</v>
      </c>
      <c r="AP26">
        <f t="shared" si="10"/>
        <v>861</v>
      </c>
      <c r="AQ26">
        <v>300</v>
      </c>
      <c r="AR26">
        <f t="shared" si="11"/>
        <v>1161</v>
      </c>
      <c r="AS26">
        <v>10</v>
      </c>
      <c r="AT26">
        <f t="shared" si="12"/>
        <v>6</v>
      </c>
      <c r="AU26">
        <f t="shared" si="13"/>
        <v>116.1</v>
      </c>
      <c r="AW26">
        <v>1253</v>
      </c>
      <c r="AX26">
        <v>0</v>
      </c>
      <c r="AY26">
        <v>0</v>
      </c>
      <c r="AZ26">
        <f t="shared" si="14"/>
        <v>1253</v>
      </c>
      <c r="BA26">
        <v>0</v>
      </c>
      <c r="BB26">
        <f t="shared" si="15"/>
        <v>1253</v>
      </c>
      <c r="BC26">
        <v>33</v>
      </c>
      <c r="BD26">
        <f t="shared" si="16"/>
        <v>7</v>
      </c>
      <c r="BE26">
        <f t="shared" si="17"/>
        <v>37.969696969696969</v>
      </c>
      <c r="BG26">
        <v>375</v>
      </c>
      <c r="BH26">
        <v>0</v>
      </c>
      <c r="BI26">
        <v>0</v>
      </c>
      <c r="BJ26">
        <f t="shared" si="18"/>
        <v>375</v>
      </c>
      <c r="BK26">
        <v>300</v>
      </c>
      <c r="BL26">
        <f t="shared" si="19"/>
        <v>675</v>
      </c>
      <c r="BM26">
        <v>11</v>
      </c>
      <c r="BN26">
        <f t="shared" si="20"/>
        <v>5</v>
      </c>
      <c r="BO26">
        <f t="shared" si="21"/>
        <v>61.363636363636367</v>
      </c>
      <c r="BQ26">
        <v>1366</v>
      </c>
      <c r="BR26">
        <v>0</v>
      </c>
      <c r="BS26">
        <v>0</v>
      </c>
      <c r="BT26">
        <f t="shared" si="22"/>
        <v>1366</v>
      </c>
      <c r="BU26">
        <v>0</v>
      </c>
      <c r="BV26">
        <f t="shared" si="23"/>
        <v>1366</v>
      </c>
      <c r="BW26">
        <v>16</v>
      </c>
      <c r="BX26">
        <f t="shared" si="24"/>
        <v>5</v>
      </c>
      <c r="BY26">
        <f t="shared" si="25"/>
        <v>85.375</v>
      </c>
      <c r="CA26">
        <v>8700</v>
      </c>
    </row>
    <row r="27" spans="1:79" ht="17.25" customHeight="1" x14ac:dyDescent="0.3">
      <c r="A27" s="2">
        <v>44565</v>
      </c>
      <c r="B27" t="s">
        <v>76</v>
      </c>
      <c r="C27" t="s">
        <v>77</v>
      </c>
      <c r="D27" t="s">
        <v>27</v>
      </c>
      <c r="F27">
        <v>822</v>
      </c>
      <c r="G27">
        <v>0</v>
      </c>
      <c r="I27">
        <v>0</v>
      </c>
      <c r="J27">
        <f t="shared" si="0"/>
        <v>822</v>
      </c>
      <c r="K27">
        <v>0</v>
      </c>
      <c r="L27">
        <f t="shared" si="1"/>
        <v>822</v>
      </c>
      <c r="M27">
        <v>34</v>
      </c>
      <c r="N27">
        <v>1</v>
      </c>
      <c r="O27">
        <f t="shared" si="2"/>
        <v>24.176470588235293</v>
      </c>
      <c r="Q27">
        <v>457</v>
      </c>
      <c r="R27">
        <v>0</v>
      </c>
      <c r="T27">
        <v>0</v>
      </c>
      <c r="U27">
        <f t="shared" si="3"/>
        <v>457</v>
      </c>
      <c r="V27">
        <v>0</v>
      </c>
      <c r="W27">
        <f t="shared" si="4"/>
        <v>457</v>
      </c>
      <c r="X27">
        <v>5</v>
      </c>
      <c r="Y27">
        <v>2</v>
      </c>
      <c r="Z27">
        <f t="shared" si="5"/>
        <v>91.4</v>
      </c>
      <c r="AB27">
        <v>1316</v>
      </c>
      <c r="AC27">
        <v>0</v>
      </c>
      <c r="AE27">
        <v>-90</v>
      </c>
      <c r="AF27">
        <f t="shared" si="6"/>
        <v>1226</v>
      </c>
      <c r="AG27">
        <v>1500</v>
      </c>
      <c r="AH27">
        <f t="shared" si="7"/>
        <v>2726</v>
      </c>
      <c r="AI27">
        <v>58</v>
      </c>
      <c r="AJ27">
        <f t="shared" si="8"/>
        <v>6</v>
      </c>
      <c r="AK27">
        <f t="shared" si="9"/>
        <v>47</v>
      </c>
      <c r="AM27">
        <v>788</v>
      </c>
      <c r="AN27">
        <v>0</v>
      </c>
      <c r="AO27">
        <v>0</v>
      </c>
      <c r="AP27">
        <f t="shared" si="10"/>
        <v>788</v>
      </c>
      <c r="AQ27">
        <v>300</v>
      </c>
      <c r="AR27">
        <f t="shared" si="11"/>
        <v>1088</v>
      </c>
      <c r="AS27">
        <v>10</v>
      </c>
      <c r="AT27">
        <f t="shared" si="12"/>
        <v>6</v>
      </c>
      <c r="AU27">
        <f t="shared" si="13"/>
        <v>108.8</v>
      </c>
      <c r="AW27">
        <v>1513</v>
      </c>
      <c r="AX27">
        <v>0</v>
      </c>
      <c r="AY27">
        <v>-10</v>
      </c>
      <c r="AZ27">
        <f t="shared" si="14"/>
        <v>1503</v>
      </c>
      <c r="BA27">
        <v>0</v>
      </c>
      <c r="BB27">
        <f t="shared" si="15"/>
        <v>1503</v>
      </c>
      <c r="BC27">
        <v>27</v>
      </c>
      <c r="BD27">
        <f t="shared" si="16"/>
        <v>7</v>
      </c>
      <c r="BE27">
        <f t="shared" si="17"/>
        <v>55.666666666666664</v>
      </c>
      <c r="BG27">
        <v>1028</v>
      </c>
      <c r="BH27">
        <v>0</v>
      </c>
      <c r="BI27">
        <v>-10</v>
      </c>
      <c r="BJ27">
        <f t="shared" si="18"/>
        <v>1018</v>
      </c>
      <c r="BK27">
        <v>300</v>
      </c>
      <c r="BL27">
        <f t="shared" si="19"/>
        <v>1318</v>
      </c>
      <c r="BM27">
        <v>15</v>
      </c>
      <c r="BN27">
        <f t="shared" si="20"/>
        <v>5</v>
      </c>
      <c r="BO27">
        <f t="shared" si="21"/>
        <v>87.86666666666666</v>
      </c>
      <c r="BQ27">
        <v>1407</v>
      </c>
      <c r="BR27">
        <v>0</v>
      </c>
      <c r="BS27">
        <v>-20</v>
      </c>
      <c r="BT27">
        <f t="shared" si="22"/>
        <v>1387</v>
      </c>
      <c r="BU27">
        <v>0</v>
      </c>
      <c r="BV27">
        <f t="shared" si="23"/>
        <v>1387</v>
      </c>
      <c r="BW27">
        <v>5</v>
      </c>
      <c r="BX27">
        <f t="shared" si="24"/>
        <v>5</v>
      </c>
      <c r="BY27">
        <f t="shared" si="25"/>
        <v>277.39999999999998</v>
      </c>
      <c r="CA27">
        <v>14140</v>
      </c>
    </row>
    <row r="28" spans="1:79" ht="17.25" customHeight="1" x14ac:dyDescent="0.3">
      <c r="A28" s="2">
        <v>44565</v>
      </c>
      <c r="B28" t="s">
        <v>78</v>
      </c>
      <c r="C28" t="s">
        <v>79</v>
      </c>
      <c r="D28" t="s">
        <v>27</v>
      </c>
      <c r="F28">
        <v>969</v>
      </c>
      <c r="G28">
        <v>8</v>
      </c>
      <c r="I28">
        <v>-18</v>
      </c>
      <c r="J28">
        <f t="shared" si="0"/>
        <v>959</v>
      </c>
      <c r="K28">
        <v>0</v>
      </c>
      <c r="L28">
        <f t="shared" si="1"/>
        <v>959</v>
      </c>
      <c r="M28">
        <v>28</v>
      </c>
      <c r="N28">
        <v>1</v>
      </c>
      <c r="O28">
        <f t="shared" si="2"/>
        <v>34.25</v>
      </c>
      <c r="Q28">
        <v>196</v>
      </c>
      <c r="R28">
        <v>0</v>
      </c>
      <c r="T28">
        <v>0</v>
      </c>
      <c r="U28">
        <f t="shared" si="3"/>
        <v>196</v>
      </c>
      <c r="V28">
        <v>0</v>
      </c>
      <c r="W28">
        <f t="shared" si="4"/>
        <v>196</v>
      </c>
      <c r="X28">
        <v>9</v>
      </c>
      <c r="Y28">
        <v>2</v>
      </c>
      <c r="Z28">
        <f t="shared" si="5"/>
        <v>21.777777777777779</v>
      </c>
      <c r="AB28">
        <v>1394</v>
      </c>
      <c r="AC28">
        <v>0</v>
      </c>
      <c r="AE28">
        <v>-20</v>
      </c>
      <c r="AF28">
        <f t="shared" si="6"/>
        <v>1374</v>
      </c>
      <c r="AG28">
        <v>0</v>
      </c>
      <c r="AH28">
        <f t="shared" si="7"/>
        <v>1374</v>
      </c>
      <c r="AI28">
        <v>117</v>
      </c>
      <c r="AJ28">
        <f t="shared" si="8"/>
        <v>6</v>
      </c>
      <c r="AK28">
        <f t="shared" si="9"/>
        <v>11.743589743589743</v>
      </c>
      <c r="AM28">
        <v>1259</v>
      </c>
      <c r="AN28">
        <v>70</v>
      </c>
      <c r="AO28">
        <v>-35</v>
      </c>
      <c r="AP28">
        <f t="shared" si="10"/>
        <v>1294</v>
      </c>
      <c r="AQ28">
        <v>0</v>
      </c>
      <c r="AR28">
        <f t="shared" si="11"/>
        <v>1294</v>
      </c>
      <c r="AS28">
        <v>35</v>
      </c>
      <c r="AT28">
        <f t="shared" si="12"/>
        <v>6</v>
      </c>
      <c r="AU28">
        <f t="shared" si="13"/>
        <v>36.971428571428568</v>
      </c>
      <c r="AW28">
        <v>2869</v>
      </c>
      <c r="AX28">
        <v>0</v>
      </c>
      <c r="AY28">
        <v>0</v>
      </c>
      <c r="AZ28">
        <f t="shared" si="14"/>
        <v>2869</v>
      </c>
      <c r="BA28">
        <v>0</v>
      </c>
      <c r="BB28">
        <f t="shared" si="15"/>
        <v>2869</v>
      </c>
      <c r="BC28">
        <v>89</v>
      </c>
      <c r="BD28">
        <f t="shared" si="16"/>
        <v>7</v>
      </c>
      <c r="BE28">
        <f t="shared" si="17"/>
        <v>32.235955056179776</v>
      </c>
      <c r="BG28">
        <v>670</v>
      </c>
      <c r="BH28">
        <v>40</v>
      </c>
      <c r="BI28">
        <v>0</v>
      </c>
      <c r="BJ28">
        <f t="shared" si="18"/>
        <v>710</v>
      </c>
      <c r="BK28">
        <v>0</v>
      </c>
      <c r="BL28">
        <f t="shared" si="19"/>
        <v>710</v>
      </c>
      <c r="BM28">
        <v>29</v>
      </c>
      <c r="BN28">
        <f t="shared" si="20"/>
        <v>5</v>
      </c>
      <c r="BO28">
        <f t="shared" si="21"/>
        <v>24.482758620689655</v>
      </c>
      <c r="BQ28">
        <v>1457</v>
      </c>
      <c r="BR28">
        <v>0</v>
      </c>
      <c r="BS28">
        <v>-5</v>
      </c>
      <c r="BT28">
        <f t="shared" si="22"/>
        <v>1452</v>
      </c>
      <c r="BU28">
        <v>0</v>
      </c>
      <c r="BV28">
        <f t="shared" si="23"/>
        <v>1452</v>
      </c>
      <c r="BW28">
        <v>15</v>
      </c>
      <c r="BX28">
        <f t="shared" si="24"/>
        <v>5</v>
      </c>
      <c r="BY28">
        <f t="shared" si="25"/>
        <v>96.8</v>
      </c>
      <c r="CA28">
        <v>0</v>
      </c>
    </row>
    <row r="29" spans="1:79" ht="17.25" customHeight="1" x14ac:dyDescent="0.3">
      <c r="A29" s="2">
        <v>44565</v>
      </c>
      <c r="B29" t="s">
        <v>80</v>
      </c>
      <c r="C29" t="s">
        <v>81</v>
      </c>
      <c r="D29" t="s">
        <v>27</v>
      </c>
      <c r="F29">
        <v>0</v>
      </c>
      <c r="G29">
        <v>0</v>
      </c>
      <c r="I29">
        <v>0</v>
      </c>
      <c r="J29">
        <f t="shared" si="0"/>
        <v>0</v>
      </c>
      <c r="K29">
        <v>0</v>
      </c>
      <c r="L29">
        <f t="shared" si="1"/>
        <v>0</v>
      </c>
      <c r="M29">
        <v>30</v>
      </c>
      <c r="N29">
        <v>1</v>
      </c>
      <c r="O29">
        <f t="shared" si="2"/>
        <v>0</v>
      </c>
      <c r="Q29">
        <v>63</v>
      </c>
      <c r="R29">
        <v>0</v>
      </c>
      <c r="T29">
        <v>0</v>
      </c>
      <c r="U29">
        <f t="shared" si="3"/>
        <v>63</v>
      </c>
      <c r="V29">
        <v>0</v>
      </c>
      <c r="W29">
        <f t="shared" si="4"/>
        <v>63</v>
      </c>
      <c r="X29">
        <v>2</v>
      </c>
      <c r="Y29">
        <v>2</v>
      </c>
      <c r="Z29">
        <f t="shared" si="5"/>
        <v>31.5</v>
      </c>
      <c r="AB29">
        <v>3</v>
      </c>
      <c r="AC29">
        <v>0</v>
      </c>
      <c r="AE29">
        <v>-3</v>
      </c>
      <c r="AF29">
        <f t="shared" si="6"/>
        <v>0</v>
      </c>
      <c r="AG29">
        <v>0</v>
      </c>
      <c r="AH29">
        <f t="shared" si="7"/>
        <v>0</v>
      </c>
      <c r="AI29">
        <v>37</v>
      </c>
      <c r="AJ29">
        <f t="shared" si="8"/>
        <v>6</v>
      </c>
      <c r="AK29">
        <f t="shared" si="9"/>
        <v>0</v>
      </c>
      <c r="AM29">
        <v>0</v>
      </c>
      <c r="AN29">
        <v>0</v>
      </c>
      <c r="AO29">
        <v>0</v>
      </c>
      <c r="AP29">
        <f t="shared" si="10"/>
        <v>0</v>
      </c>
      <c r="AQ29">
        <v>0</v>
      </c>
      <c r="AR29">
        <f t="shared" si="11"/>
        <v>0</v>
      </c>
      <c r="AS29">
        <v>18</v>
      </c>
      <c r="AT29">
        <f t="shared" si="12"/>
        <v>6</v>
      </c>
      <c r="AU29">
        <f t="shared" si="13"/>
        <v>0</v>
      </c>
      <c r="AW29">
        <v>0</v>
      </c>
      <c r="AX29">
        <v>0</v>
      </c>
      <c r="AY29">
        <v>0</v>
      </c>
      <c r="AZ29">
        <f t="shared" si="14"/>
        <v>0</v>
      </c>
      <c r="BA29">
        <v>0</v>
      </c>
      <c r="BB29">
        <f t="shared" si="15"/>
        <v>0</v>
      </c>
      <c r="BC29">
        <v>25</v>
      </c>
      <c r="BD29">
        <f t="shared" si="16"/>
        <v>7</v>
      </c>
      <c r="BE29">
        <f t="shared" si="17"/>
        <v>0</v>
      </c>
      <c r="BG29">
        <v>0</v>
      </c>
      <c r="BH29">
        <v>0</v>
      </c>
      <c r="BI29">
        <v>0</v>
      </c>
      <c r="BJ29">
        <f t="shared" si="18"/>
        <v>0</v>
      </c>
      <c r="BK29">
        <v>0</v>
      </c>
      <c r="BL29">
        <f t="shared" si="19"/>
        <v>0</v>
      </c>
      <c r="BM29">
        <v>11</v>
      </c>
      <c r="BN29">
        <f t="shared" si="20"/>
        <v>5</v>
      </c>
      <c r="BO29">
        <f t="shared" si="21"/>
        <v>0</v>
      </c>
      <c r="BQ29">
        <v>93</v>
      </c>
      <c r="BR29">
        <v>0</v>
      </c>
      <c r="BS29">
        <v>0</v>
      </c>
      <c r="BT29">
        <f t="shared" si="22"/>
        <v>93</v>
      </c>
      <c r="BU29">
        <v>0</v>
      </c>
      <c r="BV29">
        <f t="shared" si="23"/>
        <v>93</v>
      </c>
      <c r="BW29">
        <v>6</v>
      </c>
      <c r="BX29">
        <f t="shared" si="24"/>
        <v>5</v>
      </c>
      <c r="BY29">
        <f t="shared" si="25"/>
        <v>15.5</v>
      </c>
      <c r="CA29">
        <v>0</v>
      </c>
    </row>
    <row r="30" spans="1:79" ht="17.25" customHeight="1" x14ac:dyDescent="0.3">
      <c r="A30" s="2">
        <v>44565</v>
      </c>
      <c r="B30" t="s">
        <v>82</v>
      </c>
      <c r="C30" t="s">
        <v>83</v>
      </c>
      <c r="D30" t="s">
        <v>27</v>
      </c>
      <c r="F30">
        <v>648</v>
      </c>
      <c r="G30">
        <v>34</v>
      </c>
      <c r="I30">
        <v>-89</v>
      </c>
      <c r="J30">
        <f t="shared" si="0"/>
        <v>593</v>
      </c>
      <c r="K30">
        <v>0</v>
      </c>
      <c r="L30">
        <f t="shared" si="1"/>
        <v>593</v>
      </c>
      <c r="M30">
        <v>155</v>
      </c>
      <c r="N30">
        <v>1</v>
      </c>
      <c r="O30">
        <f t="shared" si="2"/>
        <v>3.8258064516129031</v>
      </c>
      <c r="Q30">
        <v>1122</v>
      </c>
      <c r="R30">
        <v>0</v>
      </c>
      <c r="T30">
        <v>-20</v>
      </c>
      <c r="U30">
        <f t="shared" si="3"/>
        <v>1102</v>
      </c>
      <c r="V30">
        <v>0</v>
      </c>
      <c r="W30">
        <f t="shared" si="4"/>
        <v>1102</v>
      </c>
      <c r="X30">
        <v>30</v>
      </c>
      <c r="Y30">
        <v>2</v>
      </c>
      <c r="Z30">
        <f t="shared" si="5"/>
        <v>36.733333333333334</v>
      </c>
      <c r="AB30">
        <v>6331</v>
      </c>
      <c r="AC30">
        <v>0</v>
      </c>
      <c r="AE30">
        <v>-228</v>
      </c>
      <c r="AF30">
        <f t="shared" si="6"/>
        <v>6103</v>
      </c>
      <c r="AG30">
        <v>3000</v>
      </c>
      <c r="AH30">
        <f t="shared" si="7"/>
        <v>9103</v>
      </c>
      <c r="AI30">
        <v>315</v>
      </c>
      <c r="AJ30">
        <f t="shared" si="8"/>
        <v>6</v>
      </c>
      <c r="AK30">
        <f t="shared" si="9"/>
        <v>28.898412698412699</v>
      </c>
      <c r="AM30">
        <v>1428</v>
      </c>
      <c r="AN30">
        <v>345</v>
      </c>
      <c r="AO30">
        <v>-106</v>
      </c>
      <c r="AP30">
        <f t="shared" si="10"/>
        <v>1667</v>
      </c>
      <c r="AQ30">
        <v>900</v>
      </c>
      <c r="AR30">
        <f t="shared" si="11"/>
        <v>2567</v>
      </c>
      <c r="AS30">
        <v>58</v>
      </c>
      <c r="AT30">
        <f t="shared" si="12"/>
        <v>6</v>
      </c>
      <c r="AU30">
        <f t="shared" si="13"/>
        <v>44.258620689655174</v>
      </c>
      <c r="AW30">
        <v>1549</v>
      </c>
      <c r="AX30">
        <v>0</v>
      </c>
      <c r="AY30">
        <v>0</v>
      </c>
      <c r="AZ30">
        <f t="shared" si="14"/>
        <v>1549</v>
      </c>
      <c r="BA30">
        <v>1500</v>
      </c>
      <c r="BB30">
        <f t="shared" si="15"/>
        <v>3049</v>
      </c>
      <c r="BC30">
        <v>92</v>
      </c>
      <c r="BD30">
        <f t="shared" si="16"/>
        <v>7</v>
      </c>
      <c r="BE30">
        <f t="shared" si="17"/>
        <v>33.141304347826086</v>
      </c>
      <c r="BG30">
        <v>546</v>
      </c>
      <c r="BH30">
        <v>0</v>
      </c>
      <c r="BI30">
        <v>-10</v>
      </c>
      <c r="BJ30">
        <f t="shared" si="18"/>
        <v>536</v>
      </c>
      <c r="BK30">
        <v>900</v>
      </c>
      <c r="BL30">
        <f t="shared" si="19"/>
        <v>1436</v>
      </c>
      <c r="BM30">
        <v>54</v>
      </c>
      <c r="BN30">
        <f t="shared" si="20"/>
        <v>5</v>
      </c>
      <c r="BO30">
        <f t="shared" si="21"/>
        <v>26.592592592592592</v>
      </c>
      <c r="BQ30">
        <v>1302</v>
      </c>
      <c r="BR30">
        <v>0</v>
      </c>
      <c r="BS30">
        <v>-70</v>
      </c>
      <c r="BT30">
        <f t="shared" si="22"/>
        <v>1232</v>
      </c>
      <c r="BU30">
        <v>300</v>
      </c>
      <c r="BV30">
        <f t="shared" si="23"/>
        <v>1532</v>
      </c>
      <c r="BW30">
        <v>40</v>
      </c>
      <c r="BX30">
        <f t="shared" si="24"/>
        <v>5</v>
      </c>
      <c r="BY30">
        <f t="shared" si="25"/>
        <v>38.299999999999997</v>
      </c>
      <c r="CA30">
        <v>41846</v>
      </c>
    </row>
    <row r="31" spans="1:79" ht="17.25" customHeight="1" x14ac:dyDescent="0.3">
      <c r="A31" s="2">
        <v>44565</v>
      </c>
      <c r="B31" t="s">
        <v>84</v>
      </c>
      <c r="C31" t="s">
        <v>85</v>
      </c>
      <c r="D31" t="s">
        <v>27</v>
      </c>
      <c r="F31">
        <v>281</v>
      </c>
      <c r="G31">
        <v>3997</v>
      </c>
      <c r="I31">
        <v>0</v>
      </c>
      <c r="J31">
        <f t="shared" si="0"/>
        <v>4278</v>
      </c>
      <c r="K31">
        <v>0</v>
      </c>
      <c r="L31">
        <f t="shared" si="1"/>
        <v>4278</v>
      </c>
      <c r="M31">
        <v>189</v>
      </c>
      <c r="N31">
        <v>1</v>
      </c>
      <c r="O31">
        <f t="shared" si="2"/>
        <v>22.634920634920636</v>
      </c>
      <c r="Q31">
        <v>434</v>
      </c>
      <c r="R31">
        <v>1362</v>
      </c>
      <c r="T31">
        <v>0</v>
      </c>
      <c r="U31">
        <f t="shared" si="3"/>
        <v>1796</v>
      </c>
      <c r="V31">
        <v>0</v>
      </c>
      <c r="W31">
        <f t="shared" si="4"/>
        <v>1796</v>
      </c>
      <c r="X31">
        <v>67</v>
      </c>
      <c r="Y31">
        <v>2</v>
      </c>
      <c r="Z31">
        <f t="shared" si="5"/>
        <v>26.805970149253731</v>
      </c>
      <c r="AB31">
        <v>12318</v>
      </c>
      <c r="AC31">
        <v>0</v>
      </c>
      <c r="AE31">
        <v>0</v>
      </c>
      <c r="AF31">
        <f t="shared" si="6"/>
        <v>12318</v>
      </c>
      <c r="AG31">
        <v>0</v>
      </c>
      <c r="AH31">
        <f t="shared" si="7"/>
        <v>12318</v>
      </c>
      <c r="AI31">
        <v>677</v>
      </c>
      <c r="AJ31">
        <f t="shared" si="8"/>
        <v>6</v>
      </c>
      <c r="AK31">
        <f t="shared" si="9"/>
        <v>18.194977843426884</v>
      </c>
      <c r="AM31">
        <v>1546</v>
      </c>
      <c r="AN31">
        <v>805</v>
      </c>
      <c r="AO31">
        <v>0</v>
      </c>
      <c r="AP31">
        <f t="shared" si="10"/>
        <v>2351</v>
      </c>
      <c r="AQ31">
        <v>0</v>
      </c>
      <c r="AR31">
        <f t="shared" si="11"/>
        <v>2351</v>
      </c>
      <c r="AS31">
        <v>48</v>
      </c>
      <c r="AT31">
        <f t="shared" si="12"/>
        <v>6</v>
      </c>
      <c r="AU31">
        <f t="shared" si="13"/>
        <v>48.979166666666664</v>
      </c>
      <c r="AW31">
        <v>372</v>
      </c>
      <c r="AX31">
        <v>3160</v>
      </c>
      <c r="AY31">
        <v>-300</v>
      </c>
      <c r="AZ31">
        <f t="shared" si="14"/>
        <v>3232</v>
      </c>
      <c r="BA31">
        <v>0</v>
      </c>
      <c r="BB31">
        <f t="shared" si="15"/>
        <v>3232</v>
      </c>
      <c r="BC31">
        <v>60</v>
      </c>
      <c r="BD31">
        <f t="shared" si="16"/>
        <v>7</v>
      </c>
      <c r="BE31">
        <f t="shared" si="17"/>
        <v>53.866666666666667</v>
      </c>
      <c r="BG31">
        <v>294</v>
      </c>
      <c r="BH31">
        <v>1450</v>
      </c>
      <c r="BI31">
        <v>0</v>
      </c>
      <c r="BJ31">
        <f t="shared" si="18"/>
        <v>1744</v>
      </c>
      <c r="BK31">
        <v>0</v>
      </c>
      <c r="BL31">
        <f t="shared" si="19"/>
        <v>1744</v>
      </c>
      <c r="BM31">
        <v>36</v>
      </c>
      <c r="BN31">
        <f t="shared" si="20"/>
        <v>5</v>
      </c>
      <c r="BO31">
        <f t="shared" si="21"/>
        <v>48.444444444444443</v>
      </c>
      <c r="BQ31">
        <v>681</v>
      </c>
      <c r="BR31">
        <v>4348</v>
      </c>
      <c r="BS31">
        <v>0</v>
      </c>
      <c r="BT31">
        <f t="shared" si="22"/>
        <v>5029</v>
      </c>
      <c r="BU31">
        <v>0</v>
      </c>
      <c r="BV31">
        <f t="shared" si="23"/>
        <v>5029</v>
      </c>
      <c r="BW31">
        <v>118</v>
      </c>
      <c r="BX31">
        <f t="shared" si="24"/>
        <v>5</v>
      </c>
      <c r="BY31">
        <f t="shared" si="25"/>
        <v>42.618644067796609</v>
      </c>
      <c r="CA31">
        <v>7667</v>
      </c>
    </row>
    <row r="32" spans="1:79" ht="17.25" customHeight="1" x14ac:dyDescent="0.3">
      <c r="A32" s="2">
        <v>44565</v>
      </c>
      <c r="B32" t="s">
        <v>86</v>
      </c>
      <c r="C32" t="s">
        <v>87</v>
      </c>
      <c r="D32" t="s">
        <v>27</v>
      </c>
      <c r="F32">
        <v>1272</v>
      </c>
      <c r="G32">
        <v>1065</v>
      </c>
      <c r="I32">
        <v>0</v>
      </c>
      <c r="J32">
        <f t="shared" si="0"/>
        <v>2337</v>
      </c>
      <c r="K32">
        <v>0</v>
      </c>
      <c r="L32">
        <f t="shared" si="1"/>
        <v>2337</v>
      </c>
      <c r="M32">
        <v>167</v>
      </c>
      <c r="N32">
        <v>1</v>
      </c>
      <c r="O32">
        <f t="shared" si="2"/>
        <v>13.994011976047904</v>
      </c>
      <c r="Q32">
        <v>126</v>
      </c>
      <c r="R32">
        <v>1300</v>
      </c>
      <c r="T32">
        <v>0</v>
      </c>
      <c r="U32">
        <f t="shared" si="3"/>
        <v>1426</v>
      </c>
      <c r="V32">
        <v>0</v>
      </c>
      <c r="W32">
        <f t="shared" si="4"/>
        <v>1426</v>
      </c>
      <c r="X32">
        <v>7</v>
      </c>
      <c r="Y32">
        <v>2</v>
      </c>
      <c r="Z32">
        <f t="shared" si="5"/>
        <v>203.71428571428572</v>
      </c>
      <c r="AB32">
        <v>2706</v>
      </c>
      <c r="AC32">
        <v>0</v>
      </c>
      <c r="AE32">
        <v>0</v>
      </c>
      <c r="AF32">
        <f t="shared" si="6"/>
        <v>2706</v>
      </c>
      <c r="AG32">
        <v>3000</v>
      </c>
      <c r="AH32">
        <f t="shared" si="7"/>
        <v>5706</v>
      </c>
      <c r="AI32">
        <v>30</v>
      </c>
      <c r="AJ32">
        <f t="shared" si="8"/>
        <v>6</v>
      </c>
      <c r="AK32">
        <f t="shared" si="9"/>
        <v>190.2</v>
      </c>
      <c r="AM32">
        <v>1286</v>
      </c>
      <c r="AN32">
        <v>671</v>
      </c>
      <c r="AO32">
        <v>0</v>
      </c>
      <c r="AP32">
        <f t="shared" si="10"/>
        <v>1957</v>
      </c>
      <c r="AQ32">
        <v>0</v>
      </c>
      <c r="AR32">
        <f t="shared" si="11"/>
        <v>1957</v>
      </c>
      <c r="AS32">
        <v>26</v>
      </c>
      <c r="AT32">
        <f t="shared" si="12"/>
        <v>6</v>
      </c>
      <c r="AU32">
        <f t="shared" si="13"/>
        <v>75.269230769230774</v>
      </c>
      <c r="AW32">
        <v>106</v>
      </c>
      <c r="AX32">
        <v>180</v>
      </c>
      <c r="AY32">
        <v>0</v>
      </c>
      <c r="AZ32">
        <f t="shared" si="14"/>
        <v>286</v>
      </c>
      <c r="BA32">
        <v>0</v>
      </c>
      <c r="BB32">
        <f t="shared" si="15"/>
        <v>286</v>
      </c>
      <c r="BC32">
        <v>8</v>
      </c>
      <c r="BD32">
        <f t="shared" si="16"/>
        <v>7</v>
      </c>
      <c r="BE32">
        <f t="shared" si="17"/>
        <v>35.75</v>
      </c>
      <c r="BG32">
        <v>16</v>
      </c>
      <c r="BH32">
        <v>0</v>
      </c>
      <c r="BI32">
        <v>0</v>
      </c>
      <c r="BJ32">
        <f t="shared" si="18"/>
        <v>16</v>
      </c>
      <c r="BK32">
        <v>900</v>
      </c>
      <c r="BL32">
        <f t="shared" si="19"/>
        <v>916</v>
      </c>
      <c r="BM32">
        <v>80</v>
      </c>
      <c r="BN32">
        <f t="shared" si="20"/>
        <v>5</v>
      </c>
      <c r="BO32">
        <f t="shared" si="21"/>
        <v>11.45</v>
      </c>
      <c r="BQ32">
        <v>345</v>
      </c>
      <c r="BR32">
        <v>11</v>
      </c>
      <c r="BS32">
        <v>-10</v>
      </c>
      <c r="BT32">
        <f t="shared" si="22"/>
        <v>346</v>
      </c>
      <c r="BU32">
        <v>0</v>
      </c>
      <c r="BV32">
        <f t="shared" si="23"/>
        <v>346</v>
      </c>
      <c r="BW32">
        <v>108</v>
      </c>
      <c r="BX32">
        <f t="shared" si="24"/>
        <v>5</v>
      </c>
      <c r="BY32">
        <f t="shared" si="25"/>
        <v>3.2037037037037037</v>
      </c>
      <c r="CA32">
        <v>726</v>
      </c>
    </row>
    <row r="33" spans="1:79" ht="17.25" customHeight="1" x14ac:dyDescent="0.3">
      <c r="A33" s="2">
        <v>44565</v>
      </c>
      <c r="B33" t="s">
        <v>88</v>
      </c>
      <c r="C33" t="s">
        <v>89</v>
      </c>
      <c r="D33" t="s">
        <v>27</v>
      </c>
      <c r="F33">
        <v>221</v>
      </c>
      <c r="G33">
        <v>6</v>
      </c>
      <c r="I33">
        <v>-16</v>
      </c>
      <c r="J33">
        <f t="shared" ref="J33:J81" si="26">SUM(F33:I33)</f>
        <v>211</v>
      </c>
      <c r="K33">
        <v>0</v>
      </c>
      <c r="L33">
        <f t="shared" si="1"/>
        <v>211</v>
      </c>
      <c r="M33">
        <v>40</v>
      </c>
      <c r="N33">
        <v>1</v>
      </c>
      <c r="O33">
        <f t="shared" si="2"/>
        <v>5.2750000000000004</v>
      </c>
      <c r="Q33">
        <v>519</v>
      </c>
      <c r="R33">
        <v>0</v>
      </c>
      <c r="T33">
        <v>-5</v>
      </c>
      <c r="U33">
        <f t="shared" ref="U33:U81" si="27">SUM(Q33:T33)</f>
        <v>514</v>
      </c>
      <c r="V33">
        <v>0</v>
      </c>
      <c r="W33">
        <f t="shared" si="4"/>
        <v>514</v>
      </c>
      <c r="X33">
        <v>18</v>
      </c>
      <c r="Y33">
        <v>2</v>
      </c>
      <c r="Z33">
        <f t="shared" si="5"/>
        <v>28.555555555555557</v>
      </c>
      <c r="AB33">
        <v>5507</v>
      </c>
      <c r="AC33">
        <v>0</v>
      </c>
      <c r="AE33">
        <v>-401</v>
      </c>
      <c r="AF33">
        <f t="shared" si="6"/>
        <v>5106</v>
      </c>
      <c r="AG33">
        <v>960</v>
      </c>
      <c r="AH33">
        <f t="shared" si="7"/>
        <v>6066</v>
      </c>
      <c r="AI33">
        <v>178</v>
      </c>
      <c r="AJ33">
        <f t="shared" si="8"/>
        <v>6</v>
      </c>
      <c r="AK33">
        <f t="shared" si="9"/>
        <v>34.078651685393261</v>
      </c>
      <c r="AM33">
        <v>2333</v>
      </c>
      <c r="AN33">
        <v>430</v>
      </c>
      <c r="AO33">
        <v>-12</v>
      </c>
      <c r="AP33">
        <f t="shared" si="10"/>
        <v>2751</v>
      </c>
      <c r="AQ33">
        <v>2880</v>
      </c>
      <c r="AR33">
        <f t="shared" si="11"/>
        <v>5631</v>
      </c>
      <c r="AS33">
        <v>72</v>
      </c>
      <c r="AT33">
        <f t="shared" si="12"/>
        <v>6</v>
      </c>
      <c r="AU33">
        <f t="shared" si="13"/>
        <v>78.208333333333329</v>
      </c>
      <c r="AW33">
        <v>1224</v>
      </c>
      <c r="AX33">
        <v>0</v>
      </c>
      <c r="AY33">
        <v>-45</v>
      </c>
      <c r="AZ33">
        <f t="shared" si="14"/>
        <v>1179</v>
      </c>
      <c r="BA33">
        <v>1440</v>
      </c>
      <c r="BB33">
        <f t="shared" si="15"/>
        <v>2619</v>
      </c>
      <c r="BC33">
        <v>88</v>
      </c>
      <c r="BD33">
        <f t="shared" si="16"/>
        <v>7</v>
      </c>
      <c r="BE33">
        <f t="shared" si="17"/>
        <v>29.761363636363637</v>
      </c>
      <c r="BG33">
        <v>464</v>
      </c>
      <c r="BH33">
        <v>2</v>
      </c>
      <c r="BI33">
        <v>-10</v>
      </c>
      <c r="BJ33">
        <f t="shared" si="18"/>
        <v>456</v>
      </c>
      <c r="BK33">
        <v>960</v>
      </c>
      <c r="BL33">
        <f t="shared" si="19"/>
        <v>1416</v>
      </c>
      <c r="BM33">
        <v>42</v>
      </c>
      <c r="BN33">
        <f t="shared" si="20"/>
        <v>5</v>
      </c>
      <c r="BO33">
        <f t="shared" si="21"/>
        <v>33.714285714285715</v>
      </c>
      <c r="BQ33">
        <v>2509</v>
      </c>
      <c r="BR33">
        <v>0</v>
      </c>
      <c r="BS33">
        <v>-12</v>
      </c>
      <c r="BT33">
        <f t="shared" si="22"/>
        <v>2497</v>
      </c>
      <c r="BU33">
        <v>0</v>
      </c>
      <c r="BV33">
        <f t="shared" si="23"/>
        <v>2497</v>
      </c>
      <c r="BW33">
        <v>50</v>
      </c>
      <c r="BX33">
        <f t="shared" si="24"/>
        <v>5</v>
      </c>
      <c r="BY33">
        <f t="shared" si="25"/>
        <v>49.94</v>
      </c>
      <c r="CA33">
        <v>37938</v>
      </c>
    </row>
    <row r="34" spans="1:79" ht="17.25" customHeight="1" x14ac:dyDescent="0.3">
      <c r="A34" s="2">
        <v>44565</v>
      </c>
      <c r="B34" t="s">
        <v>90</v>
      </c>
      <c r="C34" t="s">
        <v>91</v>
      </c>
      <c r="D34" t="s">
        <v>27</v>
      </c>
      <c r="F34">
        <v>186</v>
      </c>
      <c r="G34">
        <v>0</v>
      </c>
      <c r="I34">
        <v>-10</v>
      </c>
      <c r="J34">
        <f t="shared" si="26"/>
        <v>176</v>
      </c>
      <c r="K34">
        <v>0</v>
      </c>
      <c r="L34">
        <f t="shared" si="1"/>
        <v>176</v>
      </c>
      <c r="M34">
        <v>29</v>
      </c>
      <c r="N34">
        <v>1</v>
      </c>
      <c r="O34">
        <f t="shared" si="2"/>
        <v>6.068965517241379</v>
      </c>
      <c r="Q34">
        <v>299</v>
      </c>
      <c r="R34">
        <v>0</v>
      </c>
      <c r="T34">
        <v>0</v>
      </c>
      <c r="U34">
        <f t="shared" si="27"/>
        <v>299</v>
      </c>
      <c r="V34">
        <v>0</v>
      </c>
      <c r="W34">
        <f t="shared" si="4"/>
        <v>299</v>
      </c>
      <c r="X34">
        <v>11</v>
      </c>
      <c r="Y34">
        <v>2</v>
      </c>
      <c r="Z34">
        <f t="shared" si="5"/>
        <v>27.181818181818183</v>
      </c>
      <c r="AB34">
        <v>5246</v>
      </c>
      <c r="AC34">
        <v>0</v>
      </c>
      <c r="AE34">
        <v>-288</v>
      </c>
      <c r="AF34">
        <f t="shared" si="6"/>
        <v>4958</v>
      </c>
      <c r="AG34">
        <v>0</v>
      </c>
      <c r="AH34">
        <f t="shared" si="7"/>
        <v>4958</v>
      </c>
      <c r="AI34">
        <v>146</v>
      </c>
      <c r="AJ34">
        <f t="shared" si="8"/>
        <v>6</v>
      </c>
      <c r="AK34">
        <f t="shared" si="9"/>
        <v>33.958904109589042</v>
      </c>
      <c r="AM34">
        <v>3999</v>
      </c>
      <c r="AN34">
        <v>221</v>
      </c>
      <c r="AO34">
        <v>-6</v>
      </c>
      <c r="AP34">
        <f t="shared" si="10"/>
        <v>4214</v>
      </c>
      <c r="AQ34">
        <v>0</v>
      </c>
      <c r="AR34">
        <f t="shared" si="11"/>
        <v>4214</v>
      </c>
      <c r="AS34">
        <v>47</v>
      </c>
      <c r="AT34">
        <f t="shared" si="12"/>
        <v>6</v>
      </c>
      <c r="AU34">
        <f t="shared" si="13"/>
        <v>89.659574468085111</v>
      </c>
      <c r="AW34">
        <v>1415</v>
      </c>
      <c r="AX34">
        <v>0</v>
      </c>
      <c r="AY34">
        <v>-51</v>
      </c>
      <c r="AZ34">
        <f t="shared" si="14"/>
        <v>1364</v>
      </c>
      <c r="BA34">
        <v>1440</v>
      </c>
      <c r="BB34">
        <f t="shared" si="15"/>
        <v>2804</v>
      </c>
      <c r="BC34">
        <v>78</v>
      </c>
      <c r="BD34">
        <f t="shared" si="16"/>
        <v>7</v>
      </c>
      <c r="BE34">
        <f t="shared" si="17"/>
        <v>35.948717948717949</v>
      </c>
      <c r="BG34">
        <v>1688</v>
      </c>
      <c r="BH34">
        <v>2</v>
      </c>
      <c r="BI34">
        <v>-10</v>
      </c>
      <c r="BJ34">
        <f t="shared" si="18"/>
        <v>1680</v>
      </c>
      <c r="BK34">
        <v>0</v>
      </c>
      <c r="BL34">
        <f t="shared" si="19"/>
        <v>1680</v>
      </c>
      <c r="BM34">
        <v>33</v>
      </c>
      <c r="BN34">
        <f t="shared" si="20"/>
        <v>5</v>
      </c>
      <c r="BO34">
        <f t="shared" si="21"/>
        <v>50.909090909090907</v>
      </c>
      <c r="BQ34">
        <v>1748</v>
      </c>
      <c r="BR34">
        <v>0</v>
      </c>
      <c r="BS34">
        <v>-6</v>
      </c>
      <c r="BT34">
        <f t="shared" si="22"/>
        <v>1742</v>
      </c>
      <c r="BU34">
        <v>0</v>
      </c>
      <c r="BV34">
        <f t="shared" si="23"/>
        <v>1742</v>
      </c>
      <c r="BW34">
        <v>32</v>
      </c>
      <c r="BX34">
        <f t="shared" si="24"/>
        <v>5</v>
      </c>
      <c r="BY34">
        <f t="shared" si="25"/>
        <v>54.4375</v>
      </c>
      <c r="CA34">
        <v>11899</v>
      </c>
    </row>
    <row r="35" spans="1:79" ht="17.25" customHeight="1" x14ac:dyDescent="0.3">
      <c r="A35" s="2">
        <v>44565</v>
      </c>
      <c r="B35" t="s">
        <v>92</v>
      </c>
      <c r="C35" t="s">
        <v>93</v>
      </c>
      <c r="D35" t="s">
        <v>27</v>
      </c>
      <c r="F35">
        <v>1236</v>
      </c>
      <c r="G35">
        <v>0</v>
      </c>
      <c r="I35">
        <v>0</v>
      </c>
      <c r="J35">
        <f t="shared" si="26"/>
        <v>1236</v>
      </c>
      <c r="K35">
        <v>0</v>
      </c>
      <c r="L35">
        <f t="shared" si="1"/>
        <v>1236</v>
      </c>
      <c r="M35">
        <v>56</v>
      </c>
      <c r="N35">
        <v>1</v>
      </c>
      <c r="O35">
        <f t="shared" si="2"/>
        <v>22.071428571428573</v>
      </c>
      <c r="Q35">
        <v>621</v>
      </c>
      <c r="R35">
        <v>0</v>
      </c>
      <c r="T35">
        <v>0</v>
      </c>
      <c r="U35">
        <f t="shared" si="27"/>
        <v>621</v>
      </c>
      <c r="V35">
        <v>0</v>
      </c>
      <c r="W35">
        <f t="shared" si="4"/>
        <v>621</v>
      </c>
      <c r="X35">
        <v>36</v>
      </c>
      <c r="Y35">
        <v>2</v>
      </c>
      <c r="Z35">
        <f t="shared" si="5"/>
        <v>17.25</v>
      </c>
      <c r="AB35">
        <v>2028</v>
      </c>
      <c r="AC35">
        <v>0</v>
      </c>
      <c r="AE35">
        <v>0</v>
      </c>
      <c r="AF35">
        <f t="shared" si="6"/>
        <v>2028</v>
      </c>
      <c r="AG35">
        <v>3000</v>
      </c>
      <c r="AH35">
        <f t="shared" si="7"/>
        <v>5028</v>
      </c>
      <c r="AI35">
        <v>98</v>
      </c>
      <c r="AJ35">
        <f t="shared" si="8"/>
        <v>6</v>
      </c>
      <c r="AK35">
        <f t="shared" si="9"/>
        <v>51.306122448979593</v>
      </c>
      <c r="AM35">
        <v>2996</v>
      </c>
      <c r="AN35">
        <v>300</v>
      </c>
      <c r="AO35">
        <v>-10</v>
      </c>
      <c r="AP35">
        <f t="shared" si="10"/>
        <v>3286</v>
      </c>
      <c r="AQ35">
        <v>0</v>
      </c>
      <c r="AR35">
        <f t="shared" si="11"/>
        <v>3286</v>
      </c>
      <c r="AS35">
        <v>31</v>
      </c>
      <c r="AT35">
        <f t="shared" si="12"/>
        <v>6</v>
      </c>
      <c r="AU35">
        <f t="shared" si="13"/>
        <v>106</v>
      </c>
      <c r="AW35">
        <v>1287</v>
      </c>
      <c r="AX35">
        <v>0</v>
      </c>
      <c r="AY35">
        <v>-20</v>
      </c>
      <c r="AZ35">
        <f t="shared" si="14"/>
        <v>1267</v>
      </c>
      <c r="BA35">
        <v>900</v>
      </c>
      <c r="BB35">
        <f t="shared" si="15"/>
        <v>2167</v>
      </c>
      <c r="BC35">
        <v>62</v>
      </c>
      <c r="BD35">
        <f t="shared" si="16"/>
        <v>7</v>
      </c>
      <c r="BE35">
        <f t="shared" si="17"/>
        <v>34.951612903225808</v>
      </c>
      <c r="BG35">
        <v>1498</v>
      </c>
      <c r="BH35">
        <v>0</v>
      </c>
      <c r="BI35">
        <v>0</v>
      </c>
      <c r="BJ35">
        <f t="shared" si="18"/>
        <v>1498</v>
      </c>
      <c r="BK35">
        <v>1500</v>
      </c>
      <c r="BL35">
        <f t="shared" si="19"/>
        <v>2998</v>
      </c>
      <c r="BM35">
        <v>31</v>
      </c>
      <c r="BN35">
        <f t="shared" si="20"/>
        <v>5</v>
      </c>
      <c r="BO35">
        <f t="shared" si="21"/>
        <v>96.709677419354833</v>
      </c>
      <c r="BQ35">
        <v>3222</v>
      </c>
      <c r="BR35">
        <v>0</v>
      </c>
      <c r="BS35">
        <v>0</v>
      </c>
      <c r="BT35">
        <f t="shared" si="22"/>
        <v>3222</v>
      </c>
      <c r="BU35">
        <v>0</v>
      </c>
      <c r="BV35">
        <f t="shared" si="23"/>
        <v>3222</v>
      </c>
      <c r="BW35">
        <v>35</v>
      </c>
      <c r="BX35">
        <f t="shared" si="24"/>
        <v>5</v>
      </c>
      <c r="BY35">
        <f t="shared" si="25"/>
        <v>92.057142857142864</v>
      </c>
      <c r="CA35">
        <v>15034</v>
      </c>
    </row>
    <row r="36" spans="1:79" ht="17.25" customHeight="1" x14ac:dyDescent="0.3">
      <c r="A36" s="2">
        <v>44565</v>
      </c>
      <c r="B36" t="s">
        <v>94</v>
      </c>
      <c r="C36" t="s">
        <v>95</v>
      </c>
      <c r="D36" t="s">
        <v>27</v>
      </c>
      <c r="F36">
        <v>379</v>
      </c>
      <c r="G36">
        <v>0</v>
      </c>
      <c r="I36">
        <v>-5</v>
      </c>
      <c r="J36">
        <f t="shared" si="26"/>
        <v>374</v>
      </c>
      <c r="K36">
        <v>0</v>
      </c>
      <c r="L36">
        <f t="shared" si="1"/>
        <v>374</v>
      </c>
      <c r="M36">
        <v>2541</v>
      </c>
      <c r="N36">
        <v>1</v>
      </c>
      <c r="O36">
        <f t="shared" si="2"/>
        <v>0.1471861471861472</v>
      </c>
      <c r="Q36">
        <v>624</v>
      </c>
      <c r="R36">
        <v>0</v>
      </c>
      <c r="T36">
        <v>-81</v>
      </c>
      <c r="U36">
        <f t="shared" si="27"/>
        <v>543</v>
      </c>
      <c r="V36">
        <v>0</v>
      </c>
      <c r="W36">
        <f t="shared" si="4"/>
        <v>543</v>
      </c>
      <c r="X36">
        <v>540</v>
      </c>
      <c r="Y36">
        <v>2</v>
      </c>
      <c r="Z36">
        <f t="shared" si="5"/>
        <v>1.0055555555555555</v>
      </c>
      <c r="AB36">
        <v>52082</v>
      </c>
      <c r="AC36">
        <v>0</v>
      </c>
      <c r="AE36">
        <v>-4037</v>
      </c>
      <c r="AF36">
        <f t="shared" si="6"/>
        <v>48045</v>
      </c>
      <c r="AG36">
        <v>0</v>
      </c>
      <c r="AH36">
        <f t="shared" si="7"/>
        <v>48045</v>
      </c>
      <c r="AI36">
        <v>2664</v>
      </c>
      <c r="AJ36">
        <f t="shared" si="8"/>
        <v>6</v>
      </c>
      <c r="AK36">
        <f t="shared" si="9"/>
        <v>18.03490990990991</v>
      </c>
      <c r="AM36">
        <v>7285</v>
      </c>
      <c r="AN36">
        <v>18943</v>
      </c>
      <c r="AO36">
        <v>-253</v>
      </c>
      <c r="AP36">
        <f t="shared" si="10"/>
        <v>25975</v>
      </c>
      <c r="AQ36">
        <v>0</v>
      </c>
      <c r="AR36">
        <f t="shared" si="11"/>
        <v>25975</v>
      </c>
      <c r="AS36">
        <v>1220</v>
      </c>
      <c r="AT36">
        <f t="shared" si="12"/>
        <v>6</v>
      </c>
      <c r="AU36">
        <f t="shared" si="13"/>
        <v>21.290983606557376</v>
      </c>
      <c r="AW36">
        <v>11540</v>
      </c>
      <c r="AX36">
        <v>0</v>
      </c>
      <c r="AY36">
        <v>-310</v>
      </c>
      <c r="AZ36">
        <f t="shared" si="14"/>
        <v>11230</v>
      </c>
      <c r="BA36">
        <v>0</v>
      </c>
      <c r="BB36">
        <f t="shared" si="15"/>
        <v>11230</v>
      </c>
      <c r="BC36">
        <v>774</v>
      </c>
      <c r="BD36">
        <f t="shared" si="16"/>
        <v>7</v>
      </c>
      <c r="BE36">
        <f t="shared" si="17"/>
        <v>14.509043927648579</v>
      </c>
      <c r="BG36">
        <v>2</v>
      </c>
      <c r="BH36">
        <v>0</v>
      </c>
      <c r="BI36">
        <v>0</v>
      </c>
      <c r="BJ36">
        <f t="shared" si="18"/>
        <v>2</v>
      </c>
      <c r="BK36">
        <v>0</v>
      </c>
      <c r="BL36">
        <f t="shared" si="19"/>
        <v>2</v>
      </c>
      <c r="BM36">
        <v>504</v>
      </c>
      <c r="BN36">
        <f t="shared" si="20"/>
        <v>5</v>
      </c>
      <c r="BO36">
        <f t="shared" si="21"/>
        <v>3.968253968253968E-3</v>
      </c>
      <c r="BQ36">
        <v>1394</v>
      </c>
      <c r="BR36">
        <v>0</v>
      </c>
      <c r="BS36">
        <v>-108</v>
      </c>
      <c r="BT36">
        <f t="shared" si="22"/>
        <v>1286</v>
      </c>
      <c r="BU36">
        <v>0</v>
      </c>
      <c r="BV36">
        <f t="shared" si="23"/>
        <v>1286</v>
      </c>
      <c r="BW36">
        <v>693</v>
      </c>
      <c r="BX36">
        <f t="shared" si="24"/>
        <v>5</v>
      </c>
      <c r="BY36">
        <f t="shared" si="25"/>
        <v>1.8556998556998556</v>
      </c>
      <c r="CA36">
        <v>61813</v>
      </c>
    </row>
    <row r="37" spans="1:79" ht="17.25" customHeight="1" x14ac:dyDescent="0.3">
      <c r="A37" s="2">
        <v>44565</v>
      </c>
      <c r="B37" t="s">
        <v>96</v>
      </c>
      <c r="C37" t="s">
        <v>97</v>
      </c>
      <c r="D37" t="s">
        <v>27</v>
      </c>
      <c r="F37">
        <v>1</v>
      </c>
      <c r="G37">
        <v>0</v>
      </c>
      <c r="I37">
        <v>0</v>
      </c>
      <c r="J37">
        <f t="shared" si="26"/>
        <v>1</v>
      </c>
      <c r="K37">
        <v>0</v>
      </c>
      <c r="L37">
        <f t="shared" si="1"/>
        <v>1</v>
      </c>
      <c r="M37">
        <v>130</v>
      </c>
      <c r="N37">
        <v>1</v>
      </c>
      <c r="O37">
        <f t="shared" si="2"/>
        <v>7.6923076923076927E-3</v>
      </c>
      <c r="Q37">
        <v>98</v>
      </c>
      <c r="R37">
        <v>0</v>
      </c>
      <c r="T37">
        <v>0</v>
      </c>
      <c r="U37">
        <f t="shared" si="27"/>
        <v>98</v>
      </c>
      <c r="V37">
        <v>0</v>
      </c>
      <c r="W37">
        <f t="shared" si="4"/>
        <v>98</v>
      </c>
      <c r="X37">
        <v>25</v>
      </c>
      <c r="Y37">
        <v>2</v>
      </c>
      <c r="Z37">
        <f t="shared" si="5"/>
        <v>3.92</v>
      </c>
      <c r="AB37">
        <v>1288</v>
      </c>
      <c r="AC37">
        <v>0</v>
      </c>
      <c r="AE37">
        <v>0</v>
      </c>
      <c r="AF37">
        <f t="shared" si="6"/>
        <v>1288</v>
      </c>
      <c r="AG37">
        <v>0</v>
      </c>
      <c r="AH37">
        <f t="shared" si="7"/>
        <v>1288</v>
      </c>
      <c r="AI37">
        <v>1546</v>
      </c>
      <c r="AJ37">
        <f t="shared" si="8"/>
        <v>6</v>
      </c>
      <c r="AK37">
        <f t="shared" si="9"/>
        <v>0.83311772315653299</v>
      </c>
      <c r="AM37">
        <v>4</v>
      </c>
      <c r="AN37">
        <v>0</v>
      </c>
      <c r="AO37">
        <v>0</v>
      </c>
      <c r="AP37">
        <f t="shared" si="10"/>
        <v>4</v>
      </c>
      <c r="AQ37">
        <v>0</v>
      </c>
      <c r="AR37">
        <f t="shared" si="11"/>
        <v>4</v>
      </c>
      <c r="AS37">
        <v>711</v>
      </c>
      <c r="AT37">
        <f t="shared" si="12"/>
        <v>6</v>
      </c>
      <c r="AU37">
        <f t="shared" si="13"/>
        <v>5.6258790436005627E-3</v>
      </c>
      <c r="AW37">
        <v>1743</v>
      </c>
      <c r="AX37">
        <v>0</v>
      </c>
      <c r="AY37">
        <v>-336</v>
      </c>
      <c r="AZ37">
        <f t="shared" si="14"/>
        <v>1407</v>
      </c>
      <c r="BA37">
        <v>0</v>
      </c>
      <c r="BB37">
        <f t="shared" si="15"/>
        <v>1407</v>
      </c>
      <c r="BC37">
        <v>802</v>
      </c>
      <c r="BD37">
        <f t="shared" si="16"/>
        <v>7</v>
      </c>
      <c r="BE37">
        <f t="shared" si="17"/>
        <v>1.754364089775561</v>
      </c>
      <c r="BG37">
        <v>0</v>
      </c>
      <c r="BH37">
        <v>0</v>
      </c>
      <c r="BI37">
        <v>0</v>
      </c>
      <c r="BJ37">
        <f t="shared" si="18"/>
        <v>0</v>
      </c>
      <c r="BK37">
        <v>0</v>
      </c>
      <c r="BL37">
        <f t="shared" si="19"/>
        <v>0</v>
      </c>
      <c r="BM37">
        <v>138</v>
      </c>
      <c r="BN37">
        <f t="shared" si="20"/>
        <v>5</v>
      </c>
      <c r="BO37">
        <f t="shared" si="21"/>
        <v>0</v>
      </c>
      <c r="BQ37">
        <v>0</v>
      </c>
      <c r="BR37">
        <v>0</v>
      </c>
      <c r="BS37">
        <v>0</v>
      </c>
      <c r="BT37">
        <f t="shared" si="22"/>
        <v>0</v>
      </c>
      <c r="BU37">
        <v>0</v>
      </c>
      <c r="BV37">
        <f t="shared" si="23"/>
        <v>0</v>
      </c>
      <c r="BW37">
        <v>88</v>
      </c>
      <c r="BX37">
        <f t="shared" si="24"/>
        <v>5</v>
      </c>
      <c r="BY37">
        <f t="shared" si="25"/>
        <v>0</v>
      </c>
      <c r="CA37">
        <v>0</v>
      </c>
    </row>
    <row r="38" spans="1:79" ht="17.25" customHeight="1" x14ac:dyDescent="0.3">
      <c r="A38" s="2">
        <v>44565</v>
      </c>
      <c r="B38" t="s">
        <v>98</v>
      </c>
      <c r="C38" t="s">
        <v>99</v>
      </c>
      <c r="D38" t="s">
        <v>27</v>
      </c>
      <c r="F38">
        <v>3045</v>
      </c>
      <c r="G38">
        <v>85</v>
      </c>
      <c r="I38">
        <v>-601</v>
      </c>
      <c r="J38">
        <f t="shared" si="26"/>
        <v>2529</v>
      </c>
      <c r="K38">
        <v>0</v>
      </c>
      <c r="L38">
        <f t="shared" si="1"/>
        <v>2529</v>
      </c>
      <c r="M38">
        <v>3005</v>
      </c>
      <c r="N38">
        <v>1</v>
      </c>
      <c r="O38">
        <f t="shared" si="2"/>
        <v>0.8415973377703827</v>
      </c>
      <c r="Q38">
        <v>7237</v>
      </c>
      <c r="R38">
        <v>0</v>
      </c>
      <c r="T38">
        <v>-71</v>
      </c>
      <c r="U38">
        <f t="shared" si="27"/>
        <v>7166</v>
      </c>
      <c r="V38">
        <v>0</v>
      </c>
      <c r="W38">
        <f t="shared" si="4"/>
        <v>7166</v>
      </c>
      <c r="X38">
        <v>373</v>
      </c>
      <c r="Y38">
        <v>2</v>
      </c>
      <c r="Z38">
        <f t="shared" si="5"/>
        <v>19.211796246648795</v>
      </c>
      <c r="AB38">
        <v>6014</v>
      </c>
      <c r="AC38">
        <v>0</v>
      </c>
      <c r="AE38">
        <v>0</v>
      </c>
      <c r="AF38">
        <f t="shared" si="6"/>
        <v>6014</v>
      </c>
      <c r="AG38">
        <v>70200</v>
      </c>
      <c r="AH38">
        <f t="shared" si="7"/>
        <v>76214</v>
      </c>
      <c r="AI38">
        <v>8773</v>
      </c>
      <c r="AJ38">
        <f t="shared" si="8"/>
        <v>6</v>
      </c>
      <c r="AK38">
        <f t="shared" si="9"/>
        <v>8.6873361449903115</v>
      </c>
      <c r="AM38">
        <v>16740</v>
      </c>
      <c r="AN38">
        <v>10000</v>
      </c>
      <c r="AO38">
        <v>-7235</v>
      </c>
      <c r="AP38">
        <f t="shared" si="10"/>
        <v>19505</v>
      </c>
      <c r="AQ38">
        <v>4000</v>
      </c>
      <c r="AR38">
        <f t="shared" si="11"/>
        <v>23505</v>
      </c>
      <c r="AS38">
        <v>3950</v>
      </c>
      <c r="AT38">
        <f t="shared" si="12"/>
        <v>6</v>
      </c>
      <c r="AU38">
        <f t="shared" si="13"/>
        <v>5.9506329113924048</v>
      </c>
      <c r="AW38">
        <v>30936</v>
      </c>
      <c r="AX38">
        <v>0</v>
      </c>
      <c r="AY38">
        <v>-4447</v>
      </c>
      <c r="AZ38">
        <f t="shared" si="14"/>
        <v>26489</v>
      </c>
      <c r="BA38">
        <v>15073</v>
      </c>
      <c r="BB38">
        <f t="shared" si="15"/>
        <v>41562</v>
      </c>
      <c r="BC38">
        <v>3240</v>
      </c>
      <c r="BD38">
        <f t="shared" si="16"/>
        <v>7</v>
      </c>
      <c r="BE38">
        <f t="shared" si="17"/>
        <v>12.827777777777778</v>
      </c>
      <c r="BG38">
        <v>7367</v>
      </c>
      <c r="BH38">
        <v>0</v>
      </c>
      <c r="BI38">
        <v>-1292</v>
      </c>
      <c r="BJ38">
        <f t="shared" si="18"/>
        <v>6075</v>
      </c>
      <c r="BK38">
        <v>0</v>
      </c>
      <c r="BL38">
        <f t="shared" si="19"/>
        <v>6075</v>
      </c>
      <c r="BM38">
        <v>1256</v>
      </c>
      <c r="BN38">
        <f t="shared" si="20"/>
        <v>5</v>
      </c>
      <c r="BO38">
        <f t="shared" si="21"/>
        <v>4.8367834394904454</v>
      </c>
      <c r="BQ38">
        <v>5441</v>
      </c>
      <c r="BR38">
        <v>0</v>
      </c>
      <c r="BS38">
        <v>-377</v>
      </c>
      <c r="BT38">
        <f t="shared" si="22"/>
        <v>5064</v>
      </c>
      <c r="BU38">
        <v>0</v>
      </c>
      <c r="BV38">
        <f t="shared" si="23"/>
        <v>5064</v>
      </c>
      <c r="BW38">
        <v>1133</v>
      </c>
      <c r="BX38">
        <f t="shared" si="24"/>
        <v>5</v>
      </c>
      <c r="BY38">
        <f t="shared" si="25"/>
        <v>4.4695498676081202</v>
      </c>
      <c r="CA38">
        <v>0</v>
      </c>
    </row>
    <row r="39" spans="1:79" ht="17.25" customHeight="1" x14ac:dyDescent="0.3">
      <c r="A39" s="2">
        <v>44565</v>
      </c>
      <c r="B39" t="s">
        <v>100</v>
      </c>
      <c r="C39" t="s">
        <v>101</v>
      </c>
      <c r="D39" t="s">
        <v>27</v>
      </c>
      <c r="F39">
        <v>97</v>
      </c>
      <c r="G39">
        <v>0</v>
      </c>
      <c r="I39">
        <v>-20</v>
      </c>
      <c r="J39">
        <f t="shared" si="26"/>
        <v>77</v>
      </c>
      <c r="K39">
        <v>0</v>
      </c>
      <c r="L39">
        <f t="shared" si="1"/>
        <v>77</v>
      </c>
      <c r="M39">
        <v>243</v>
      </c>
      <c r="N39">
        <v>1</v>
      </c>
      <c r="O39">
        <f t="shared" si="2"/>
        <v>0.3168724279835391</v>
      </c>
      <c r="Q39">
        <v>0</v>
      </c>
      <c r="R39">
        <v>0</v>
      </c>
      <c r="T39">
        <v>0</v>
      </c>
      <c r="U39">
        <f t="shared" si="27"/>
        <v>0</v>
      </c>
      <c r="V39">
        <v>0</v>
      </c>
      <c r="W39">
        <f t="shared" si="4"/>
        <v>0</v>
      </c>
      <c r="X39">
        <v>53</v>
      </c>
      <c r="Y39">
        <v>2</v>
      </c>
      <c r="Z39">
        <f t="shared" si="5"/>
        <v>0</v>
      </c>
      <c r="AB39">
        <v>922</v>
      </c>
      <c r="AC39">
        <v>0</v>
      </c>
      <c r="AE39">
        <v>-22</v>
      </c>
      <c r="AF39">
        <f t="shared" si="6"/>
        <v>900</v>
      </c>
      <c r="AG39">
        <v>0</v>
      </c>
      <c r="AH39">
        <f t="shared" si="7"/>
        <v>900</v>
      </c>
      <c r="AI39">
        <v>305</v>
      </c>
      <c r="AJ39">
        <f t="shared" si="8"/>
        <v>6</v>
      </c>
      <c r="AK39">
        <f t="shared" si="9"/>
        <v>2.9508196721311477</v>
      </c>
      <c r="AM39">
        <v>126</v>
      </c>
      <c r="AN39">
        <v>70</v>
      </c>
      <c r="AO39">
        <v>0</v>
      </c>
      <c r="AP39">
        <f t="shared" si="10"/>
        <v>196</v>
      </c>
      <c r="AQ39">
        <v>0</v>
      </c>
      <c r="AR39">
        <f t="shared" si="11"/>
        <v>196</v>
      </c>
      <c r="AS39">
        <v>71</v>
      </c>
      <c r="AT39">
        <f t="shared" si="12"/>
        <v>6</v>
      </c>
      <c r="AU39">
        <f t="shared" si="13"/>
        <v>2.76056338028169</v>
      </c>
      <c r="AW39">
        <v>1311</v>
      </c>
      <c r="AX39">
        <v>0</v>
      </c>
      <c r="AY39">
        <v>-16</v>
      </c>
      <c r="AZ39">
        <f t="shared" si="14"/>
        <v>1295</v>
      </c>
      <c r="BA39">
        <v>0</v>
      </c>
      <c r="BB39">
        <f t="shared" si="15"/>
        <v>1295</v>
      </c>
      <c r="BC39">
        <v>141</v>
      </c>
      <c r="BD39">
        <f t="shared" si="16"/>
        <v>7</v>
      </c>
      <c r="BE39">
        <f t="shared" si="17"/>
        <v>9.1843971631205665</v>
      </c>
      <c r="BG39">
        <v>50</v>
      </c>
      <c r="BH39">
        <v>0</v>
      </c>
      <c r="BI39">
        <v>-1</v>
      </c>
      <c r="BJ39">
        <f t="shared" si="18"/>
        <v>49</v>
      </c>
      <c r="BK39">
        <v>0</v>
      </c>
      <c r="BL39">
        <f t="shared" si="19"/>
        <v>49</v>
      </c>
      <c r="BM39">
        <v>29</v>
      </c>
      <c r="BN39">
        <f t="shared" si="20"/>
        <v>5</v>
      </c>
      <c r="BO39">
        <f t="shared" si="21"/>
        <v>1.6896551724137931</v>
      </c>
      <c r="BQ39">
        <v>0</v>
      </c>
      <c r="BR39">
        <v>0</v>
      </c>
      <c r="BS39">
        <v>0</v>
      </c>
      <c r="BT39">
        <f t="shared" si="22"/>
        <v>0</v>
      </c>
      <c r="BU39">
        <v>0</v>
      </c>
      <c r="BV39">
        <f t="shared" si="23"/>
        <v>0</v>
      </c>
      <c r="BW39">
        <v>45</v>
      </c>
      <c r="BX39">
        <f t="shared" si="24"/>
        <v>5</v>
      </c>
      <c r="BY39">
        <f t="shared" si="25"/>
        <v>0</v>
      </c>
      <c r="CA39">
        <v>0</v>
      </c>
    </row>
    <row r="40" spans="1:79" ht="17.25" customHeight="1" x14ac:dyDescent="0.3">
      <c r="A40" s="2">
        <v>44565</v>
      </c>
      <c r="B40" t="s">
        <v>102</v>
      </c>
      <c r="C40" t="s">
        <v>103</v>
      </c>
      <c r="D40" t="s">
        <v>27</v>
      </c>
      <c r="F40">
        <v>1956</v>
      </c>
      <c r="G40">
        <v>0</v>
      </c>
      <c r="I40">
        <v>-55</v>
      </c>
      <c r="J40">
        <f t="shared" si="26"/>
        <v>1901</v>
      </c>
      <c r="K40">
        <v>0</v>
      </c>
      <c r="L40">
        <f t="shared" si="1"/>
        <v>1901</v>
      </c>
      <c r="M40">
        <v>93</v>
      </c>
      <c r="N40">
        <v>1</v>
      </c>
      <c r="O40">
        <f t="shared" si="2"/>
        <v>20.440860215053764</v>
      </c>
      <c r="Q40">
        <v>1038</v>
      </c>
      <c r="R40">
        <v>0</v>
      </c>
      <c r="T40">
        <v>0</v>
      </c>
      <c r="U40">
        <f t="shared" si="27"/>
        <v>1038</v>
      </c>
      <c r="V40">
        <v>0</v>
      </c>
      <c r="W40">
        <f t="shared" si="4"/>
        <v>1038</v>
      </c>
      <c r="X40">
        <v>28</v>
      </c>
      <c r="Y40">
        <v>2</v>
      </c>
      <c r="Z40">
        <f t="shared" si="5"/>
        <v>37.071428571428569</v>
      </c>
      <c r="AB40">
        <v>2992</v>
      </c>
      <c r="AC40">
        <v>0</v>
      </c>
      <c r="AE40">
        <v>0</v>
      </c>
      <c r="AF40">
        <f t="shared" si="6"/>
        <v>2992</v>
      </c>
      <c r="AG40">
        <v>0</v>
      </c>
      <c r="AH40">
        <f t="shared" si="7"/>
        <v>2992</v>
      </c>
      <c r="AI40">
        <v>49</v>
      </c>
      <c r="AJ40">
        <f t="shared" si="8"/>
        <v>6</v>
      </c>
      <c r="AK40">
        <f t="shared" si="9"/>
        <v>61.061224489795919</v>
      </c>
      <c r="AM40">
        <v>1660</v>
      </c>
      <c r="AN40">
        <v>0</v>
      </c>
      <c r="AO40">
        <v>-10</v>
      </c>
      <c r="AP40">
        <f t="shared" si="10"/>
        <v>1650</v>
      </c>
      <c r="AQ40">
        <v>0</v>
      </c>
      <c r="AR40">
        <f t="shared" si="11"/>
        <v>1650</v>
      </c>
      <c r="AS40">
        <v>41</v>
      </c>
      <c r="AT40">
        <f t="shared" si="12"/>
        <v>6</v>
      </c>
      <c r="AU40">
        <f t="shared" si="13"/>
        <v>40.243902439024389</v>
      </c>
      <c r="AW40">
        <v>2909</v>
      </c>
      <c r="AX40">
        <v>0</v>
      </c>
      <c r="AY40">
        <v>-22</v>
      </c>
      <c r="AZ40">
        <f t="shared" si="14"/>
        <v>2887</v>
      </c>
      <c r="BA40">
        <v>0</v>
      </c>
      <c r="BB40">
        <f t="shared" si="15"/>
        <v>2887</v>
      </c>
      <c r="BC40">
        <v>17</v>
      </c>
      <c r="BD40">
        <f t="shared" si="16"/>
        <v>7</v>
      </c>
      <c r="BE40">
        <f t="shared" si="17"/>
        <v>169.8235294117647</v>
      </c>
      <c r="BG40">
        <v>1313</v>
      </c>
      <c r="BH40">
        <v>0</v>
      </c>
      <c r="BI40">
        <v>0</v>
      </c>
      <c r="BJ40">
        <f t="shared" si="18"/>
        <v>1313</v>
      </c>
      <c r="BK40">
        <v>0</v>
      </c>
      <c r="BL40">
        <f t="shared" si="19"/>
        <v>1313</v>
      </c>
      <c r="BM40">
        <v>11</v>
      </c>
      <c r="BN40">
        <f t="shared" si="20"/>
        <v>5</v>
      </c>
      <c r="BO40">
        <f t="shared" si="21"/>
        <v>119.36363636363636</v>
      </c>
      <c r="BQ40">
        <v>987</v>
      </c>
      <c r="BR40">
        <v>0</v>
      </c>
      <c r="BS40">
        <v>0</v>
      </c>
      <c r="BT40">
        <f t="shared" si="22"/>
        <v>987</v>
      </c>
      <c r="BU40">
        <v>0</v>
      </c>
      <c r="BV40">
        <f t="shared" si="23"/>
        <v>987</v>
      </c>
      <c r="BW40">
        <v>27</v>
      </c>
      <c r="BX40">
        <f t="shared" si="24"/>
        <v>5</v>
      </c>
      <c r="BY40">
        <f t="shared" si="25"/>
        <v>36.555555555555557</v>
      </c>
      <c r="CA40">
        <v>600</v>
      </c>
    </row>
    <row r="41" spans="1:79" ht="17.25" customHeight="1" x14ac:dyDescent="0.3">
      <c r="A41" s="2">
        <v>44565</v>
      </c>
      <c r="B41" t="s">
        <v>104</v>
      </c>
      <c r="C41" t="s">
        <v>105</v>
      </c>
      <c r="D41" t="s">
        <v>27</v>
      </c>
      <c r="F41">
        <v>0</v>
      </c>
      <c r="G41">
        <v>0</v>
      </c>
      <c r="I41">
        <v>0</v>
      </c>
      <c r="J41">
        <f t="shared" si="26"/>
        <v>0</v>
      </c>
      <c r="K41">
        <v>400</v>
      </c>
      <c r="L41">
        <f t="shared" si="1"/>
        <v>400</v>
      </c>
      <c r="M41">
        <v>83</v>
      </c>
      <c r="N41">
        <v>1</v>
      </c>
      <c r="O41">
        <f t="shared" si="2"/>
        <v>4.8192771084337354</v>
      </c>
      <c r="Q41">
        <v>104</v>
      </c>
      <c r="R41">
        <v>0</v>
      </c>
      <c r="T41">
        <v>-102</v>
      </c>
      <c r="U41">
        <f t="shared" si="27"/>
        <v>2</v>
      </c>
      <c r="V41">
        <v>0</v>
      </c>
      <c r="W41">
        <f t="shared" si="4"/>
        <v>2</v>
      </c>
      <c r="X41">
        <v>24</v>
      </c>
      <c r="Y41">
        <v>2</v>
      </c>
      <c r="Z41">
        <f t="shared" si="5"/>
        <v>8.3333333333333329E-2</v>
      </c>
      <c r="AB41">
        <v>22</v>
      </c>
      <c r="AC41">
        <v>0</v>
      </c>
      <c r="AE41">
        <v>0</v>
      </c>
      <c r="AF41">
        <f t="shared" si="6"/>
        <v>22</v>
      </c>
      <c r="AG41">
        <v>400</v>
      </c>
      <c r="AH41">
        <f t="shared" si="7"/>
        <v>422</v>
      </c>
      <c r="AI41">
        <v>18</v>
      </c>
      <c r="AJ41">
        <f t="shared" si="8"/>
        <v>6</v>
      </c>
      <c r="AK41">
        <f t="shared" si="9"/>
        <v>23.444444444444443</v>
      </c>
      <c r="AM41">
        <v>514</v>
      </c>
      <c r="AN41">
        <v>0</v>
      </c>
      <c r="AO41">
        <v>0</v>
      </c>
      <c r="AP41">
        <f t="shared" si="10"/>
        <v>514</v>
      </c>
      <c r="AQ41">
        <v>0</v>
      </c>
      <c r="AR41">
        <f t="shared" si="11"/>
        <v>514</v>
      </c>
      <c r="AS41">
        <v>11</v>
      </c>
      <c r="AT41">
        <f t="shared" si="12"/>
        <v>6</v>
      </c>
      <c r="AU41">
        <f t="shared" si="13"/>
        <v>46.727272727272727</v>
      </c>
      <c r="AW41">
        <v>199</v>
      </c>
      <c r="AX41">
        <v>0</v>
      </c>
      <c r="AY41">
        <v>0</v>
      </c>
      <c r="AZ41">
        <f t="shared" si="14"/>
        <v>199</v>
      </c>
      <c r="BA41">
        <v>0</v>
      </c>
      <c r="BB41">
        <f t="shared" si="15"/>
        <v>199</v>
      </c>
      <c r="BC41">
        <v>2</v>
      </c>
      <c r="BD41">
        <f t="shared" si="16"/>
        <v>7</v>
      </c>
      <c r="BE41">
        <f t="shared" si="17"/>
        <v>99.5</v>
      </c>
      <c r="BG41">
        <v>302</v>
      </c>
      <c r="BH41">
        <v>0</v>
      </c>
      <c r="BI41">
        <v>0</v>
      </c>
      <c r="BJ41">
        <f t="shared" si="18"/>
        <v>302</v>
      </c>
      <c r="BK41">
        <v>0</v>
      </c>
      <c r="BL41">
        <f t="shared" si="19"/>
        <v>302</v>
      </c>
      <c r="BM41">
        <v>12</v>
      </c>
      <c r="BN41">
        <f t="shared" si="20"/>
        <v>5</v>
      </c>
      <c r="BO41">
        <f t="shared" si="21"/>
        <v>25.166666666666668</v>
      </c>
      <c r="BQ41">
        <v>502</v>
      </c>
      <c r="BR41">
        <v>0</v>
      </c>
      <c r="BS41">
        <v>-15</v>
      </c>
      <c r="BT41">
        <f t="shared" si="22"/>
        <v>487</v>
      </c>
      <c r="BU41">
        <v>0</v>
      </c>
      <c r="BV41">
        <f t="shared" si="23"/>
        <v>487</v>
      </c>
      <c r="BW41">
        <v>24</v>
      </c>
      <c r="BX41">
        <f t="shared" si="24"/>
        <v>5</v>
      </c>
      <c r="BY41">
        <f t="shared" si="25"/>
        <v>20.291666666666668</v>
      </c>
      <c r="CA41">
        <v>0</v>
      </c>
    </row>
    <row r="42" spans="1:79" ht="17.25" customHeight="1" x14ac:dyDescent="0.3">
      <c r="A42" s="2">
        <v>44565</v>
      </c>
      <c r="B42" t="s">
        <v>106</v>
      </c>
      <c r="C42" t="s">
        <v>107</v>
      </c>
      <c r="D42" t="s">
        <v>27</v>
      </c>
      <c r="F42">
        <v>461</v>
      </c>
      <c r="G42">
        <v>0</v>
      </c>
      <c r="I42">
        <v>0</v>
      </c>
      <c r="J42">
        <f t="shared" si="26"/>
        <v>461</v>
      </c>
      <c r="K42">
        <v>0</v>
      </c>
      <c r="L42">
        <f t="shared" si="1"/>
        <v>461</v>
      </c>
      <c r="M42">
        <v>10</v>
      </c>
      <c r="N42">
        <v>1</v>
      </c>
      <c r="O42">
        <f t="shared" si="2"/>
        <v>46.1</v>
      </c>
      <c r="Q42">
        <v>20</v>
      </c>
      <c r="R42">
        <v>0</v>
      </c>
      <c r="T42">
        <v>0</v>
      </c>
      <c r="U42">
        <f t="shared" si="27"/>
        <v>20</v>
      </c>
      <c r="V42">
        <v>0</v>
      </c>
      <c r="W42">
        <f t="shared" si="4"/>
        <v>20</v>
      </c>
      <c r="X42">
        <v>2</v>
      </c>
      <c r="Y42">
        <v>2</v>
      </c>
      <c r="Z42">
        <f t="shared" si="5"/>
        <v>10</v>
      </c>
      <c r="AB42">
        <v>2543</v>
      </c>
      <c r="AC42">
        <v>0</v>
      </c>
      <c r="AE42">
        <v>-22</v>
      </c>
      <c r="AF42">
        <f t="shared" si="6"/>
        <v>2521</v>
      </c>
      <c r="AG42">
        <v>0</v>
      </c>
      <c r="AH42">
        <f t="shared" si="7"/>
        <v>2521</v>
      </c>
      <c r="AI42">
        <v>15</v>
      </c>
      <c r="AJ42">
        <f t="shared" si="8"/>
        <v>6</v>
      </c>
      <c r="AK42">
        <f>IFERROR(AH42/AI42,0)</f>
        <v>168.06666666666666</v>
      </c>
      <c r="AM42">
        <v>292</v>
      </c>
      <c r="AN42">
        <v>0</v>
      </c>
      <c r="AO42">
        <v>-34</v>
      </c>
      <c r="AP42">
        <f t="shared" si="10"/>
        <v>258</v>
      </c>
      <c r="AQ42">
        <v>0</v>
      </c>
      <c r="AR42">
        <f t="shared" si="11"/>
        <v>258</v>
      </c>
      <c r="AS42">
        <v>7</v>
      </c>
      <c r="AT42">
        <f t="shared" si="12"/>
        <v>6</v>
      </c>
      <c r="AU42">
        <f t="shared" si="13"/>
        <v>36.857142857142854</v>
      </c>
      <c r="AW42">
        <v>534</v>
      </c>
      <c r="AX42">
        <v>0</v>
      </c>
      <c r="AY42">
        <v>0</v>
      </c>
      <c r="AZ42">
        <f t="shared" si="14"/>
        <v>534</v>
      </c>
      <c r="BA42">
        <v>0</v>
      </c>
      <c r="BB42">
        <f t="shared" si="15"/>
        <v>534</v>
      </c>
      <c r="BC42">
        <v>8</v>
      </c>
      <c r="BD42">
        <f t="shared" si="16"/>
        <v>7</v>
      </c>
      <c r="BE42">
        <f t="shared" si="17"/>
        <v>66.75</v>
      </c>
      <c r="BG42">
        <v>140</v>
      </c>
      <c r="BH42">
        <v>0</v>
      </c>
      <c r="BI42">
        <v>0</v>
      </c>
      <c r="BJ42">
        <f t="shared" si="18"/>
        <v>140</v>
      </c>
      <c r="BK42">
        <v>0</v>
      </c>
      <c r="BL42">
        <f t="shared" si="19"/>
        <v>140</v>
      </c>
      <c r="BM42">
        <v>1</v>
      </c>
      <c r="BN42">
        <f t="shared" si="20"/>
        <v>5</v>
      </c>
      <c r="BO42">
        <f t="shared" si="21"/>
        <v>140</v>
      </c>
      <c r="BQ42">
        <v>689</v>
      </c>
      <c r="BR42">
        <v>0</v>
      </c>
      <c r="BS42">
        <v>0</v>
      </c>
      <c r="BT42">
        <f t="shared" si="22"/>
        <v>689</v>
      </c>
      <c r="BU42">
        <v>0</v>
      </c>
      <c r="BV42">
        <f t="shared" si="23"/>
        <v>689</v>
      </c>
      <c r="BW42">
        <v>6</v>
      </c>
      <c r="BX42">
        <f t="shared" si="24"/>
        <v>5</v>
      </c>
      <c r="BY42">
        <f t="shared" si="25"/>
        <v>114.83333333333333</v>
      </c>
      <c r="CA42">
        <v>0</v>
      </c>
    </row>
    <row r="43" spans="1:79" ht="17.25" customHeight="1" x14ac:dyDescent="0.3">
      <c r="A43" s="2">
        <v>44565</v>
      </c>
      <c r="B43" t="s">
        <v>108</v>
      </c>
      <c r="C43" t="s">
        <v>109</v>
      </c>
      <c r="D43" t="s">
        <v>27</v>
      </c>
      <c r="F43">
        <v>1878</v>
      </c>
      <c r="G43">
        <v>1412</v>
      </c>
      <c r="I43">
        <v>-63</v>
      </c>
      <c r="J43">
        <f t="shared" si="26"/>
        <v>3227</v>
      </c>
      <c r="K43">
        <v>0</v>
      </c>
      <c r="L43">
        <f t="shared" si="1"/>
        <v>3227</v>
      </c>
      <c r="M43">
        <v>374</v>
      </c>
      <c r="N43">
        <v>1</v>
      </c>
      <c r="O43">
        <f t="shared" si="2"/>
        <v>8.6283422459893053</v>
      </c>
      <c r="Q43">
        <v>685</v>
      </c>
      <c r="R43">
        <v>775</v>
      </c>
      <c r="T43">
        <v>-33</v>
      </c>
      <c r="U43">
        <f t="shared" si="27"/>
        <v>1427</v>
      </c>
      <c r="V43">
        <v>0</v>
      </c>
      <c r="W43">
        <f t="shared" si="4"/>
        <v>1427</v>
      </c>
      <c r="X43">
        <v>64</v>
      </c>
      <c r="Y43">
        <v>2</v>
      </c>
      <c r="Z43">
        <f t="shared" si="5"/>
        <v>22.296875</v>
      </c>
      <c r="AB43">
        <v>16218</v>
      </c>
      <c r="AC43">
        <v>0</v>
      </c>
      <c r="AE43">
        <v>-2193</v>
      </c>
      <c r="AF43">
        <f t="shared" si="6"/>
        <v>14025</v>
      </c>
      <c r="AG43">
        <v>6000</v>
      </c>
      <c r="AH43">
        <f t="shared" si="7"/>
        <v>20025</v>
      </c>
      <c r="AI43">
        <v>749</v>
      </c>
      <c r="AJ43">
        <f t="shared" si="8"/>
        <v>6</v>
      </c>
      <c r="AK43">
        <f t="shared" si="9"/>
        <v>26.735647530040055</v>
      </c>
      <c r="AM43">
        <v>4042</v>
      </c>
      <c r="AN43">
        <v>3624</v>
      </c>
      <c r="AO43">
        <v>-129</v>
      </c>
      <c r="AP43">
        <f t="shared" si="10"/>
        <v>7537</v>
      </c>
      <c r="AQ43">
        <v>2000</v>
      </c>
      <c r="AR43">
        <f t="shared" si="11"/>
        <v>9537</v>
      </c>
      <c r="AS43">
        <v>167</v>
      </c>
      <c r="AT43">
        <f t="shared" si="12"/>
        <v>6</v>
      </c>
      <c r="AU43">
        <f t="shared" si="13"/>
        <v>57.107784431137723</v>
      </c>
      <c r="AW43">
        <v>3245</v>
      </c>
      <c r="AX43">
        <v>970</v>
      </c>
      <c r="AY43">
        <v>-6</v>
      </c>
      <c r="AZ43">
        <f t="shared" si="14"/>
        <v>4209</v>
      </c>
      <c r="BA43">
        <v>2000</v>
      </c>
      <c r="BB43">
        <f t="shared" si="15"/>
        <v>6209</v>
      </c>
      <c r="BC43">
        <v>240</v>
      </c>
      <c r="BD43">
        <f t="shared" si="16"/>
        <v>7</v>
      </c>
      <c r="BE43">
        <f t="shared" si="17"/>
        <v>25.870833333333334</v>
      </c>
      <c r="BG43">
        <v>603</v>
      </c>
      <c r="BH43">
        <v>520</v>
      </c>
      <c r="BI43">
        <v>-76</v>
      </c>
      <c r="BJ43">
        <f t="shared" si="18"/>
        <v>1047</v>
      </c>
      <c r="BK43">
        <v>3000</v>
      </c>
      <c r="BL43">
        <f t="shared" si="19"/>
        <v>4047</v>
      </c>
      <c r="BM43">
        <v>249</v>
      </c>
      <c r="BN43">
        <f t="shared" si="20"/>
        <v>5</v>
      </c>
      <c r="BO43">
        <f t="shared" si="21"/>
        <v>16.253012048192772</v>
      </c>
      <c r="BQ43">
        <v>2443</v>
      </c>
      <c r="BR43">
        <v>473</v>
      </c>
      <c r="BS43">
        <v>-87</v>
      </c>
      <c r="BT43">
        <f t="shared" si="22"/>
        <v>2829</v>
      </c>
      <c r="BU43">
        <v>3000</v>
      </c>
      <c r="BV43">
        <f t="shared" si="23"/>
        <v>5829</v>
      </c>
      <c r="BW43">
        <v>207</v>
      </c>
      <c r="BX43">
        <f t="shared" si="24"/>
        <v>5</v>
      </c>
      <c r="BY43">
        <f t="shared" si="25"/>
        <v>28.159420289855074</v>
      </c>
      <c r="CA43">
        <v>15800</v>
      </c>
    </row>
    <row r="44" spans="1:79" ht="17.25" customHeight="1" x14ac:dyDescent="0.3">
      <c r="A44" s="2">
        <v>44565</v>
      </c>
      <c r="B44" t="s">
        <v>110</v>
      </c>
      <c r="C44" t="s">
        <v>111</v>
      </c>
      <c r="D44" t="s">
        <v>27</v>
      </c>
      <c r="F44">
        <v>2673</v>
      </c>
      <c r="G44">
        <v>800</v>
      </c>
      <c r="I44">
        <v>-46</v>
      </c>
      <c r="J44">
        <f t="shared" si="26"/>
        <v>3427</v>
      </c>
      <c r="K44">
        <v>0</v>
      </c>
      <c r="L44">
        <f t="shared" si="1"/>
        <v>3427</v>
      </c>
      <c r="M44">
        <v>205</v>
      </c>
      <c r="N44">
        <v>1</v>
      </c>
      <c r="O44">
        <f t="shared" si="2"/>
        <v>16.717073170731709</v>
      </c>
      <c r="Q44">
        <v>1113</v>
      </c>
      <c r="R44">
        <v>570</v>
      </c>
      <c r="T44">
        <v>-91</v>
      </c>
      <c r="U44">
        <f t="shared" si="27"/>
        <v>1592</v>
      </c>
      <c r="V44">
        <v>0</v>
      </c>
      <c r="W44">
        <f t="shared" si="4"/>
        <v>1592</v>
      </c>
      <c r="X44">
        <v>99</v>
      </c>
      <c r="Y44">
        <v>2</v>
      </c>
      <c r="Z44">
        <f t="shared" si="5"/>
        <v>16.08080808080808</v>
      </c>
      <c r="AB44">
        <v>7438</v>
      </c>
      <c r="AC44">
        <v>0</v>
      </c>
      <c r="AE44">
        <v>-1396</v>
      </c>
      <c r="AF44">
        <f t="shared" si="6"/>
        <v>6042</v>
      </c>
      <c r="AG44">
        <v>9000</v>
      </c>
      <c r="AH44">
        <f t="shared" si="7"/>
        <v>15042</v>
      </c>
      <c r="AI44">
        <v>552</v>
      </c>
      <c r="AJ44">
        <f t="shared" si="8"/>
        <v>6</v>
      </c>
      <c r="AK44">
        <f t="shared" si="9"/>
        <v>27.25</v>
      </c>
      <c r="AM44">
        <v>1200</v>
      </c>
      <c r="AN44">
        <v>3730</v>
      </c>
      <c r="AO44">
        <v>-90</v>
      </c>
      <c r="AP44">
        <f t="shared" si="10"/>
        <v>4840</v>
      </c>
      <c r="AQ44">
        <v>4000</v>
      </c>
      <c r="AR44">
        <f t="shared" si="11"/>
        <v>8840</v>
      </c>
      <c r="AS44">
        <v>189</v>
      </c>
      <c r="AT44">
        <f t="shared" si="12"/>
        <v>6</v>
      </c>
      <c r="AU44">
        <f t="shared" si="13"/>
        <v>46.772486772486772</v>
      </c>
      <c r="AW44">
        <v>4819</v>
      </c>
      <c r="AX44">
        <v>2180</v>
      </c>
      <c r="AY44">
        <v>-25</v>
      </c>
      <c r="AZ44">
        <f t="shared" si="14"/>
        <v>6974</v>
      </c>
      <c r="BA44">
        <v>0</v>
      </c>
      <c r="BB44">
        <f t="shared" si="15"/>
        <v>6974</v>
      </c>
      <c r="BC44">
        <v>200</v>
      </c>
      <c r="BD44">
        <f t="shared" si="16"/>
        <v>7</v>
      </c>
      <c r="BE44">
        <f t="shared" si="17"/>
        <v>34.869999999999997</v>
      </c>
      <c r="BG44">
        <v>511</v>
      </c>
      <c r="BH44">
        <v>2000</v>
      </c>
      <c r="BI44">
        <v>-21</v>
      </c>
      <c r="BJ44">
        <f t="shared" si="18"/>
        <v>2490</v>
      </c>
      <c r="BK44">
        <v>2000</v>
      </c>
      <c r="BL44">
        <f t="shared" si="19"/>
        <v>4490</v>
      </c>
      <c r="BM44">
        <v>107</v>
      </c>
      <c r="BN44">
        <f t="shared" si="20"/>
        <v>5</v>
      </c>
      <c r="BO44">
        <f t="shared" si="21"/>
        <v>41.962616822429908</v>
      </c>
      <c r="BQ44">
        <v>981</v>
      </c>
      <c r="BR44">
        <v>1060</v>
      </c>
      <c r="BS44">
        <v>-27</v>
      </c>
      <c r="BT44">
        <f t="shared" si="22"/>
        <v>2014</v>
      </c>
      <c r="BU44">
        <v>4000</v>
      </c>
      <c r="BV44">
        <f t="shared" si="23"/>
        <v>6014</v>
      </c>
      <c r="BW44">
        <v>90</v>
      </c>
      <c r="BX44">
        <f t="shared" si="24"/>
        <v>5</v>
      </c>
      <c r="BY44">
        <f t="shared" si="25"/>
        <v>66.822222222222223</v>
      </c>
      <c r="CA44">
        <v>46509</v>
      </c>
    </row>
    <row r="45" spans="1:79" ht="17.25" customHeight="1" x14ac:dyDescent="0.3">
      <c r="A45" s="2">
        <v>44565</v>
      </c>
      <c r="B45" t="s">
        <v>112</v>
      </c>
      <c r="C45" t="s">
        <v>113</v>
      </c>
      <c r="D45" t="s">
        <v>27</v>
      </c>
      <c r="F45">
        <v>343</v>
      </c>
      <c r="G45">
        <v>834</v>
      </c>
      <c r="I45">
        <v>-205</v>
      </c>
      <c r="J45">
        <f t="shared" si="26"/>
        <v>972</v>
      </c>
      <c r="K45">
        <v>0</v>
      </c>
      <c r="L45">
        <f t="shared" si="1"/>
        <v>972</v>
      </c>
      <c r="M45">
        <v>73</v>
      </c>
      <c r="N45">
        <v>1</v>
      </c>
      <c r="O45">
        <f t="shared" si="2"/>
        <v>13.315068493150685</v>
      </c>
      <c r="Q45">
        <v>129</v>
      </c>
      <c r="R45">
        <v>160</v>
      </c>
      <c r="T45">
        <v>0</v>
      </c>
      <c r="U45">
        <f t="shared" si="27"/>
        <v>289</v>
      </c>
      <c r="V45">
        <v>0</v>
      </c>
      <c r="W45">
        <f t="shared" si="4"/>
        <v>289</v>
      </c>
      <c r="X45">
        <v>72</v>
      </c>
      <c r="Y45">
        <v>2</v>
      </c>
      <c r="Z45">
        <f t="shared" si="5"/>
        <v>4.0138888888888893</v>
      </c>
      <c r="AB45">
        <v>804</v>
      </c>
      <c r="AC45">
        <v>0</v>
      </c>
      <c r="AE45">
        <v>-1</v>
      </c>
      <c r="AF45">
        <f t="shared" si="6"/>
        <v>803</v>
      </c>
      <c r="AG45">
        <v>600</v>
      </c>
      <c r="AH45">
        <f t="shared" si="7"/>
        <v>1403</v>
      </c>
      <c r="AI45">
        <v>31</v>
      </c>
      <c r="AJ45">
        <f t="shared" si="8"/>
        <v>6</v>
      </c>
      <c r="AK45">
        <f t="shared" si="9"/>
        <v>45.258064516129032</v>
      </c>
      <c r="AM45">
        <v>735</v>
      </c>
      <c r="AN45">
        <v>390</v>
      </c>
      <c r="AO45">
        <v>-5</v>
      </c>
      <c r="AP45">
        <f t="shared" si="10"/>
        <v>1120</v>
      </c>
      <c r="AQ45">
        <v>400</v>
      </c>
      <c r="AR45">
        <f t="shared" si="11"/>
        <v>1520</v>
      </c>
      <c r="AS45">
        <v>21</v>
      </c>
      <c r="AT45">
        <f t="shared" si="12"/>
        <v>6</v>
      </c>
      <c r="AU45">
        <f t="shared" si="13"/>
        <v>72.38095238095238</v>
      </c>
      <c r="AW45">
        <v>5</v>
      </c>
      <c r="AX45">
        <v>0</v>
      </c>
      <c r="AY45">
        <v>0</v>
      </c>
      <c r="AZ45">
        <f t="shared" si="14"/>
        <v>5</v>
      </c>
      <c r="BA45">
        <v>0</v>
      </c>
      <c r="BB45">
        <f t="shared" si="15"/>
        <v>5</v>
      </c>
      <c r="BC45">
        <v>27</v>
      </c>
      <c r="BD45">
        <f t="shared" si="16"/>
        <v>7</v>
      </c>
      <c r="BE45">
        <f t="shared" si="17"/>
        <v>0.18518518518518517</v>
      </c>
      <c r="BG45">
        <v>322</v>
      </c>
      <c r="BH45">
        <v>1800</v>
      </c>
      <c r="BI45">
        <v>0</v>
      </c>
      <c r="BJ45">
        <f t="shared" si="18"/>
        <v>2122</v>
      </c>
      <c r="BK45">
        <v>0</v>
      </c>
      <c r="BL45">
        <f t="shared" si="19"/>
        <v>2122</v>
      </c>
      <c r="BM45">
        <v>11</v>
      </c>
      <c r="BN45">
        <f t="shared" si="20"/>
        <v>5</v>
      </c>
      <c r="BO45">
        <f t="shared" si="21"/>
        <v>192.90909090909091</v>
      </c>
      <c r="BQ45">
        <v>662</v>
      </c>
      <c r="BR45">
        <v>149</v>
      </c>
      <c r="BS45">
        <v>-33</v>
      </c>
      <c r="BT45">
        <f t="shared" si="22"/>
        <v>778</v>
      </c>
      <c r="BU45">
        <v>0</v>
      </c>
      <c r="BV45">
        <f t="shared" si="23"/>
        <v>778</v>
      </c>
      <c r="BW45">
        <v>19</v>
      </c>
      <c r="BX45">
        <f t="shared" si="24"/>
        <v>5</v>
      </c>
      <c r="BY45">
        <f t="shared" si="25"/>
        <v>40.94736842105263</v>
      </c>
      <c r="CA45">
        <v>7000</v>
      </c>
    </row>
    <row r="46" spans="1:79" ht="17.25" customHeight="1" x14ac:dyDescent="0.3">
      <c r="A46" s="2">
        <v>44565</v>
      </c>
      <c r="B46" t="s">
        <v>114</v>
      </c>
      <c r="C46" t="s">
        <v>115</v>
      </c>
      <c r="D46" t="s">
        <v>27</v>
      </c>
      <c r="F46">
        <v>2046</v>
      </c>
      <c r="G46">
        <v>17</v>
      </c>
      <c r="I46">
        <v>-396</v>
      </c>
      <c r="J46">
        <f t="shared" si="26"/>
        <v>1667</v>
      </c>
      <c r="K46">
        <v>0</v>
      </c>
      <c r="L46">
        <f t="shared" si="1"/>
        <v>1667</v>
      </c>
      <c r="M46">
        <v>284</v>
      </c>
      <c r="N46">
        <v>1</v>
      </c>
      <c r="O46">
        <f t="shared" si="2"/>
        <v>5.869718309859155</v>
      </c>
      <c r="Q46">
        <v>83</v>
      </c>
      <c r="R46">
        <v>0</v>
      </c>
      <c r="T46">
        <v>-31</v>
      </c>
      <c r="U46">
        <f t="shared" si="27"/>
        <v>52</v>
      </c>
      <c r="V46">
        <v>0</v>
      </c>
      <c r="W46">
        <f t="shared" si="4"/>
        <v>52</v>
      </c>
      <c r="X46">
        <v>46</v>
      </c>
      <c r="Y46">
        <v>2</v>
      </c>
      <c r="Z46">
        <f t="shared" si="5"/>
        <v>1.1304347826086956</v>
      </c>
      <c r="AB46">
        <v>25559</v>
      </c>
      <c r="AC46">
        <v>0</v>
      </c>
      <c r="AE46">
        <v>-7634</v>
      </c>
      <c r="AF46">
        <f t="shared" si="6"/>
        <v>17925</v>
      </c>
      <c r="AG46">
        <v>3000</v>
      </c>
      <c r="AH46">
        <f t="shared" si="7"/>
        <v>20925</v>
      </c>
      <c r="AI46">
        <v>1521</v>
      </c>
      <c r="AJ46">
        <f t="shared" si="8"/>
        <v>6</v>
      </c>
      <c r="AK46">
        <f t="shared" si="9"/>
        <v>13.757396449704142</v>
      </c>
      <c r="AM46">
        <v>1231</v>
      </c>
      <c r="AN46">
        <v>1381</v>
      </c>
      <c r="AO46">
        <v>-61</v>
      </c>
      <c r="AP46">
        <f t="shared" si="10"/>
        <v>2551</v>
      </c>
      <c r="AQ46">
        <v>2000</v>
      </c>
      <c r="AR46">
        <f t="shared" si="11"/>
        <v>4551</v>
      </c>
      <c r="AS46">
        <v>310</v>
      </c>
      <c r="AT46">
        <f t="shared" si="12"/>
        <v>6</v>
      </c>
      <c r="AU46">
        <f t="shared" si="13"/>
        <v>14.680645161290322</v>
      </c>
      <c r="AW46">
        <v>4997</v>
      </c>
      <c r="AX46">
        <v>0</v>
      </c>
      <c r="AY46">
        <v>-165</v>
      </c>
      <c r="AZ46">
        <f t="shared" si="14"/>
        <v>4832</v>
      </c>
      <c r="BA46">
        <v>0</v>
      </c>
      <c r="BB46">
        <f t="shared" si="15"/>
        <v>4832</v>
      </c>
      <c r="BC46">
        <v>322</v>
      </c>
      <c r="BD46">
        <f t="shared" si="16"/>
        <v>7</v>
      </c>
      <c r="BE46">
        <f t="shared" si="17"/>
        <v>15.006211180124224</v>
      </c>
      <c r="BG46">
        <v>2681</v>
      </c>
      <c r="BH46">
        <v>40</v>
      </c>
      <c r="BI46">
        <v>-300</v>
      </c>
      <c r="BJ46">
        <f t="shared" si="18"/>
        <v>2421</v>
      </c>
      <c r="BK46">
        <v>0</v>
      </c>
      <c r="BL46">
        <f t="shared" si="19"/>
        <v>2421</v>
      </c>
      <c r="BM46">
        <v>104</v>
      </c>
      <c r="BN46">
        <f t="shared" si="20"/>
        <v>5</v>
      </c>
      <c r="BO46">
        <f t="shared" si="21"/>
        <v>23.278846153846153</v>
      </c>
      <c r="BQ46">
        <v>372</v>
      </c>
      <c r="BR46">
        <v>108</v>
      </c>
      <c r="BS46">
        <v>-110</v>
      </c>
      <c r="BT46">
        <f t="shared" si="22"/>
        <v>370</v>
      </c>
      <c r="BU46">
        <v>500</v>
      </c>
      <c r="BV46">
        <f t="shared" si="23"/>
        <v>870</v>
      </c>
      <c r="BW46">
        <v>188</v>
      </c>
      <c r="BX46">
        <f t="shared" si="24"/>
        <v>5</v>
      </c>
      <c r="BY46">
        <f t="shared" si="25"/>
        <v>4.6276595744680851</v>
      </c>
      <c r="CA46">
        <v>36525</v>
      </c>
    </row>
    <row r="47" spans="1:79" ht="17.25" customHeight="1" x14ac:dyDescent="0.3">
      <c r="A47" s="2">
        <v>44565</v>
      </c>
      <c r="B47" t="s">
        <v>116</v>
      </c>
      <c r="C47" t="s">
        <v>117</v>
      </c>
      <c r="D47" t="s">
        <v>27</v>
      </c>
      <c r="F47">
        <v>19</v>
      </c>
      <c r="G47">
        <v>0</v>
      </c>
      <c r="I47">
        <v>0</v>
      </c>
      <c r="J47">
        <f t="shared" si="26"/>
        <v>19</v>
      </c>
      <c r="K47">
        <v>0</v>
      </c>
      <c r="L47">
        <f t="shared" si="1"/>
        <v>19</v>
      </c>
      <c r="M47">
        <v>13</v>
      </c>
      <c r="N47">
        <v>1</v>
      </c>
      <c r="O47">
        <f t="shared" si="2"/>
        <v>1.4615384615384615</v>
      </c>
      <c r="Q47">
        <v>0</v>
      </c>
      <c r="R47">
        <v>0</v>
      </c>
      <c r="T47">
        <v>0</v>
      </c>
      <c r="U47">
        <f t="shared" si="27"/>
        <v>0</v>
      </c>
      <c r="V47">
        <v>0</v>
      </c>
      <c r="W47">
        <f t="shared" si="4"/>
        <v>0</v>
      </c>
      <c r="X47">
        <v>3</v>
      </c>
      <c r="Y47">
        <v>2</v>
      </c>
      <c r="Z47">
        <f t="shared" si="5"/>
        <v>0</v>
      </c>
      <c r="AB47">
        <v>752</v>
      </c>
      <c r="AC47">
        <v>0</v>
      </c>
      <c r="AE47">
        <v>0</v>
      </c>
      <c r="AF47">
        <f t="shared" si="6"/>
        <v>752</v>
      </c>
      <c r="AG47">
        <v>0</v>
      </c>
      <c r="AH47">
        <f t="shared" si="7"/>
        <v>752</v>
      </c>
      <c r="AI47">
        <v>17</v>
      </c>
      <c r="AJ47">
        <f t="shared" si="8"/>
        <v>6</v>
      </c>
      <c r="AK47">
        <f t="shared" si="9"/>
        <v>44.235294117647058</v>
      </c>
      <c r="AM47">
        <v>2</v>
      </c>
      <c r="AN47">
        <v>0</v>
      </c>
      <c r="AO47">
        <v>0</v>
      </c>
      <c r="AP47">
        <f t="shared" si="10"/>
        <v>2</v>
      </c>
      <c r="AQ47">
        <v>0</v>
      </c>
      <c r="AR47">
        <f t="shared" si="11"/>
        <v>2</v>
      </c>
      <c r="AS47">
        <v>27</v>
      </c>
      <c r="AT47">
        <f t="shared" si="12"/>
        <v>6</v>
      </c>
      <c r="AU47">
        <f t="shared" si="13"/>
        <v>7.407407407407407E-2</v>
      </c>
      <c r="AW47">
        <v>0</v>
      </c>
      <c r="AX47">
        <v>0</v>
      </c>
      <c r="AY47">
        <v>0</v>
      </c>
      <c r="AZ47">
        <f t="shared" si="14"/>
        <v>0</v>
      </c>
      <c r="BA47">
        <v>0</v>
      </c>
      <c r="BB47">
        <f t="shared" si="15"/>
        <v>0</v>
      </c>
      <c r="BC47">
        <v>21</v>
      </c>
      <c r="BD47">
        <f t="shared" si="16"/>
        <v>7</v>
      </c>
      <c r="BE47">
        <f t="shared" si="17"/>
        <v>0</v>
      </c>
      <c r="BG47">
        <v>0</v>
      </c>
      <c r="BH47">
        <v>0</v>
      </c>
      <c r="BI47">
        <v>0</v>
      </c>
      <c r="BJ47">
        <f t="shared" si="18"/>
        <v>0</v>
      </c>
      <c r="BK47">
        <v>0</v>
      </c>
      <c r="BL47">
        <f t="shared" si="19"/>
        <v>0</v>
      </c>
      <c r="BM47">
        <v>6</v>
      </c>
      <c r="BN47">
        <f t="shared" si="20"/>
        <v>5</v>
      </c>
      <c r="BO47">
        <f t="shared" si="21"/>
        <v>0</v>
      </c>
      <c r="BQ47">
        <v>1126</v>
      </c>
      <c r="BR47">
        <v>0</v>
      </c>
      <c r="BS47">
        <v>0</v>
      </c>
      <c r="BT47">
        <f t="shared" si="22"/>
        <v>1126</v>
      </c>
      <c r="BU47">
        <v>0</v>
      </c>
      <c r="BV47">
        <f t="shared" si="23"/>
        <v>1126</v>
      </c>
      <c r="BW47">
        <v>10</v>
      </c>
      <c r="BX47">
        <f t="shared" si="24"/>
        <v>5</v>
      </c>
      <c r="BY47">
        <f t="shared" si="25"/>
        <v>112.6</v>
      </c>
      <c r="CA47">
        <v>0</v>
      </c>
    </row>
    <row r="48" spans="1:79" ht="17.25" customHeight="1" x14ac:dyDescent="0.3">
      <c r="A48" s="2">
        <v>44565</v>
      </c>
      <c r="B48" t="s">
        <v>118</v>
      </c>
      <c r="C48" t="s">
        <v>119</v>
      </c>
      <c r="D48" t="s">
        <v>27</v>
      </c>
      <c r="F48">
        <v>310</v>
      </c>
      <c r="G48">
        <v>189</v>
      </c>
      <c r="I48">
        <v>-29</v>
      </c>
      <c r="J48">
        <f t="shared" si="26"/>
        <v>470</v>
      </c>
      <c r="K48">
        <v>0</v>
      </c>
      <c r="L48">
        <f t="shared" si="1"/>
        <v>470</v>
      </c>
      <c r="M48">
        <v>56</v>
      </c>
      <c r="N48">
        <v>1</v>
      </c>
      <c r="O48">
        <f t="shared" si="2"/>
        <v>8.3928571428571423</v>
      </c>
      <c r="Q48">
        <v>647</v>
      </c>
      <c r="R48">
        <v>0</v>
      </c>
      <c r="T48">
        <v>0</v>
      </c>
      <c r="U48">
        <f t="shared" si="27"/>
        <v>647</v>
      </c>
      <c r="V48">
        <v>0</v>
      </c>
      <c r="W48">
        <f t="shared" si="4"/>
        <v>647</v>
      </c>
      <c r="X48">
        <v>8</v>
      </c>
      <c r="Y48">
        <v>2</v>
      </c>
      <c r="Z48">
        <f t="shared" si="5"/>
        <v>80.875</v>
      </c>
      <c r="AB48">
        <v>1948</v>
      </c>
      <c r="AC48">
        <v>0</v>
      </c>
      <c r="AE48">
        <v>-115</v>
      </c>
      <c r="AF48">
        <f t="shared" si="6"/>
        <v>1833</v>
      </c>
      <c r="AG48">
        <v>2000</v>
      </c>
      <c r="AH48">
        <f t="shared" si="7"/>
        <v>3833</v>
      </c>
      <c r="AI48">
        <v>66</v>
      </c>
      <c r="AJ48">
        <f t="shared" si="8"/>
        <v>6</v>
      </c>
      <c r="AK48">
        <f t="shared" si="9"/>
        <v>58.075757575757578</v>
      </c>
      <c r="AM48">
        <v>2020</v>
      </c>
      <c r="AN48">
        <v>430</v>
      </c>
      <c r="AO48">
        <v>-57</v>
      </c>
      <c r="AP48">
        <f t="shared" si="10"/>
        <v>2393</v>
      </c>
      <c r="AQ48">
        <v>400</v>
      </c>
      <c r="AR48">
        <f t="shared" si="11"/>
        <v>2793</v>
      </c>
      <c r="AS48">
        <v>51</v>
      </c>
      <c r="AT48">
        <f t="shared" si="12"/>
        <v>6</v>
      </c>
      <c r="AU48">
        <f t="shared" si="13"/>
        <v>54.764705882352942</v>
      </c>
      <c r="AW48">
        <v>998</v>
      </c>
      <c r="AX48">
        <v>0</v>
      </c>
      <c r="AY48">
        <v>-35</v>
      </c>
      <c r="AZ48">
        <f t="shared" si="14"/>
        <v>963</v>
      </c>
      <c r="BA48">
        <v>800</v>
      </c>
      <c r="BB48">
        <f t="shared" si="15"/>
        <v>1763</v>
      </c>
      <c r="BC48">
        <v>39</v>
      </c>
      <c r="BD48">
        <f t="shared" si="16"/>
        <v>7</v>
      </c>
      <c r="BE48">
        <f t="shared" si="17"/>
        <v>45.205128205128204</v>
      </c>
      <c r="BG48">
        <v>636</v>
      </c>
      <c r="BH48">
        <v>0</v>
      </c>
      <c r="BI48">
        <v>0</v>
      </c>
      <c r="BJ48">
        <f t="shared" si="18"/>
        <v>636</v>
      </c>
      <c r="BK48">
        <v>400</v>
      </c>
      <c r="BL48">
        <f t="shared" si="19"/>
        <v>1036</v>
      </c>
      <c r="BM48">
        <v>28</v>
      </c>
      <c r="BN48">
        <f t="shared" si="20"/>
        <v>5</v>
      </c>
      <c r="BO48">
        <f t="shared" si="21"/>
        <v>37</v>
      </c>
      <c r="BQ48">
        <v>1327</v>
      </c>
      <c r="BR48">
        <v>0</v>
      </c>
      <c r="BS48">
        <v>-10</v>
      </c>
      <c r="BT48">
        <f t="shared" si="22"/>
        <v>1317</v>
      </c>
      <c r="BU48">
        <v>400</v>
      </c>
      <c r="BV48">
        <f t="shared" si="23"/>
        <v>1717</v>
      </c>
      <c r="BW48">
        <v>26</v>
      </c>
      <c r="BX48">
        <f t="shared" si="24"/>
        <v>5</v>
      </c>
      <c r="BY48">
        <f t="shared" si="25"/>
        <v>66.038461538461533</v>
      </c>
      <c r="CA48">
        <v>1600</v>
      </c>
    </row>
    <row r="49" spans="1:79" ht="17.25" customHeight="1" x14ac:dyDescent="0.3">
      <c r="A49" s="2">
        <v>44565</v>
      </c>
      <c r="B49" t="s">
        <v>120</v>
      </c>
      <c r="C49" t="s">
        <v>121</v>
      </c>
      <c r="D49" t="s">
        <v>27</v>
      </c>
      <c r="F49">
        <v>935</v>
      </c>
      <c r="G49">
        <v>0</v>
      </c>
      <c r="I49">
        <v>-136</v>
      </c>
      <c r="J49">
        <f t="shared" si="26"/>
        <v>799</v>
      </c>
      <c r="K49">
        <v>0</v>
      </c>
      <c r="L49">
        <f t="shared" si="1"/>
        <v>799</v>
      </c>
      <c r="M49">
        <v>42</v>
      </c>
      <c r="N49">
        <v>1</v>
      </c>
      <c r="O49">
        <f t="shared" si="2"/>
        <v>19.023809523809526</v>
      </c>
      <c r="Q49">
        <v>536</v>
      </c>
      <c r="R49">
        <v>0</v>
      </c>
      <c r="T49">
        <v>0</v>
      </c>
      <c r="U49">
        <f t="shared" si="27"/>
        <v>536</v>
      </c>
      <c r="V49">
        <v>0</v>
      </c>
      <c r="W49">
        <f t="shared" si="4"/>
        <v>536</v>
      </c>
      <c r="X49">
        <v>9</v>
      </c>
      <c r="Y49">
        <v>2</v>
      </c>
      <c r="Z49">
        <f t="shared" si="5"/>
        <v>59.555555555555557</v>
      </c>
      <c r="AB49">
        <v>2871</v>
      </c>
      <c r="AC49">
        <v>0</v>
      </c>
      <c r="AE49">
        <v>-51</v>
      </c>
      <c r="AF49">
        <f t="shared" si="6"/>
        <v>2820</v>
      </c>
      <c r="AG49">
        <v>2000</v>
      </c>
      <c r="AH49">
        <f t="shared" si="7"/>
        <v>4820</v>
      </c>
      <c r="AI49">
        <v>112</v>
      </c>
      <c r="AJ49">
        <f t="shared" si="8"/>
        <v>6</v>
      </c>
      <c r="AK49">
        <f t="shared" si="9"/>
        <v>43.035714285714285</v>
      </c>
      <c r="AM49">
        <v>2385</v>
      </c>
      <c r="AN49">
        <v>0</v>
      </c>
      <c r="AO49">
        <v>-34</v>
      </c>
      <c r="AP49">
        <f t="shared" si="10"/>
        <v>2351</v>
      </c>
      <c r="AQ49">
        <v>0</v>
      </c>
      <c r="AR49">
        <f t="shared" si="11"/>
        <v>2351</v>
      </c>
      <c r="AS49">
        <v>40</v>
      </c>
      <c r="AT49">
        <f t="shared" si="12"/>
        <v>6</v>
      </c>
      <c r="AU49">
        <f t="shared" si="13"/>
        <v>58.774999999999999</v>
      </c>
      <c r="AW49">
        <v>2407</v>
      </c>
      <c r="AX49">
        <v>0</v>
      </c>
      <c r="AY49">
        <v>0</v>
      </c>
      <c r="AZ49">
        <f t="shared" si="14"/>
        <v>2407</v>
      </c>
      <c r="BA49">
        <v>0</v>
      </c>
      <c r="BB49">
        <f t="shared" si="15"/>
        <v>2407</v>
      </c>
      <c r="BC49">
        <v>71</v>
      </c>
      <c r="BD49">
        <f t="shared" si="16"/>
        <v>7</v>
      </c>
      <c r="BE49">
        <f t="shared" si="17"/>
        <v>33.901408450704224</v>
      </c>
      <c r="BG49">
        <v>819</v>
      </c>
      <c r="BH49">
        <v>0</v>
      </c>
      <c r="BI49">
        <v>-51</v>
      </c>
      <c r="BJ49">
        <f t="shared" si="18"/>
        <v>768</v>
      </c>
      <c r="BK49">
        <v>500</v>
      </c>
      <c r="BL49">
        <f t="shared" si="19"/>
        <v>1268</v>
      </c>
      <c r="BM49">
        <v>30</v>
      </c>
      <c r="BN49">
        <f t="shared" si="20"/>
        <v>5</v>
      </c>
      <c r="BO49">
        <f t="shared" si="21"/>
        <v>42.266666666666666</v>
      </c>
      <c r="BQ49">
        <v>2831</v>
      </c>
      <c r="BR49">
        <v>0</v>
      </c>
      <c r="BS49">
        <v>0</v>
      </c>
      <c r="BT49">
        <f t="shared" si="22"/>
        <v>2831</v>
      </c>
      <c r="BU49">
        <v>0</v>
      </c>
      <c r="BV49">
        <f t="shared" si="23"/>
        <v>2831</v>
      </c>
      <c r="BW49">
        <v>34</v>
      </c>
      <c r="BX49">
        <f t="shared" si="24"/>
        <v>5</v>
      </c>
      <c r="BY49">
        <f t="shared" si="25"/>
        <v>83.264705882352942</v>
      </c>
      <c r="CA49">
        <v>7000</v>
      </c>
    </row>
    <row r="50" spans="1:79" ht="17.25" customHeight="1" x14ac:dyDescent="0.3">
      <c r="A50" s="2">
        <v>44565</v>
      </c>
      <c r="B50" t="s">
        <v>122</v>
      </c>
      <c r="C50" t="s">
        <v>123</v>
      </c>
      <c r="D50" t="s">
        <v>27</v>
      </c>
      <c r="F50">
        <v>7</v>
      </c>
      <c r="G50">
        <v>0</v>
      </c>
      <c r="I50">
        <v>0</v>
      </c>
      <c r="J50">
        <f t="shared" si="26"/>
        <v>7</v>
      </c>
      <c r="K50">
        <v>0</v>
      </c>
      <c r="L50">
        <f t="shared" si="1"/>
        <v>7</v>
      </c>
      <c r="M50">
        <v>0</v>
      </c>
      <c r="N50">
        <v>1</v>
      </c>
      <c r="O50">
        <f t="shared" si="2"/>
        <v>0</v>
      </c>
      <c r="Q50">
        <v>0</v>
      </c>
      <c r="R50">
        <v>0</v>
      </c>
      <c r="T50">
        <v>0</v>
      </c>
      <c r="U50">
        <f t="shared" si="27"/>
        <v>0</v>
      </c>
      <c r="V50">
        <v>0</v>
      </c>
      <c r="W50">
        <f t="shared" si="4"/>
        <v>0</v>
      </c>
      <c r="X50">
        <v>0</v>
      </c>
      <c r="Y50">
        <v>2</v>
      </c>
      <c r="Z50">
        <f t="shared" si="5"/>
        <v>0</v>
      </c>
      <c r="AB50">
        <v>0</v>
      </c>
      <c r="AC50">
        <v>0</v>
      </c>
      <c r="AE50">
        <v>0</v>
      </c>
      <c r="AF50">
        <f t="shared" si="6"/>
        <v>0</v>
      </c>
      <c r="AG50">
        <v>0</v>
      </c>
      <c r="AH50">
        <f t="shared" si="7"/>
        <v>0</v>
      </c>
      <c r="AI50">
        <v>0</v>
      </c>
      <c r="AJ50">
        <f t="shared" si="8"/>
        <v>6</v>
      </c>
      <c r="AK50">
        <f t="shared" si="9"/>
        <v>0</v>
      </c>
      <c r="AM50">
        <v>0</v>
      </c>
      <c r="AN50">
        <v>0</v>
      </c>
      <c r="AO50">
        <v>0</v>
      </c>
      <c r="AP50">
        <f t="shared" si="10"/>
        <v>0</v>
      </c>
      <c r="AQ50">
        <v>0</v>
      </c>
      <c r="AR50">
        <f t="shared" si="11"/>
        <v>0</v>
      </c>
      <c r="AS50">
        <v>0</v>
      </c>
      <c r="AT50">
        <f t="shared" si="12"/>
        <v>6</v>
      </c>
      <c r="AU50">
        <f t="shared" si="13"/>
        <v>0</v>
      </c>
      <c r="AW50">
        <v>0</v>
      </c>
      <c r="AX50">
        <v>0</v>
      </c>
      <c r="AY50">
        <v>0</v>
      </c>
      <c r="AZ50">
        <f t="shared" si="14"/>
        <v>0</v>
      </c>
      <c r="BA50">
        <v>0</v>
      </c>
      <c r="BB50">
        <f t="shared" si="15"/>
        <v>0</v>
      </c>
      <c r="BC50">
        <v>0</v>
      </c>
      <c r="BD50">
        <f t="shared" si="16"/>
        <v>7</v>
      </c>
      <c r="BE50">
        <f t="shared" si="17"/>
        <v>0</v>
      </c>
      <c r="BG50">
        <v>0</v>
      </c>
      <c r="BH50">
        <v>0</v>
      </c>
      <c r="BI50">
        <v>0</v>
      </c>
      <c r="BJ50">
        <f t="shared" si="18"/>
        <v>0</v>
      </c>
      <c r="BK50">
        <v>0</v>
      </c>
      <c r="BL50">
        <f t="shared" si="19"/>
        <v>0</v>
      </c>
      <c r="BM50">
        <v>0</v>
      </c>
      <c r="BN50">
        <f t="shared" si="20"/>
        <v>5</v>
      </c>
      <c r="BO50">
        <f t="shared" si="21"/>
        <v>0</v>
      </c>
      <c r="BQ50">
        <v>0</v>
      </c>
      <c r="BR50">
        <v>0</v>
      </c>
      <c r="BS50">
        <v>0</v>
      </c>
      <c r="BT50">
        <f t="shared" si="22"/>
        <v>0</v>
      </c>
      <c r="BU50">
        <v>0</v>
      </c>
      <c r="BV50">
        <f t="shared" si="23"/>
        <v>0</v>
      </c>
      <c r="BW50">
        <v>0</v>
      </c>
      <c r="BX50">
        <f t="shared" si="24"/>
        <v>5</v>
      </c>
      <c r="BY50">
        <f t="shared" si="25"/>
        <v>0</v>
      </c>
      <c r="CA50">
        <v>0</v>
      </c>
    </row>
    <row r="51" spans="1:79" ht="17.25" customHeight="1" x14ac:dyDescent="0.3">
      <c r="A51" s="2">
        <v>44565</v>
      </c>
      <c r="B51" t="s">
        <v>124</v>
      </c>
      <c r="C51" t="s">
        <v>125</v>
      </c>
      <c r="D51" t="s">
        <v>27</v>
      </c>
      <c r="F51">
        <v>1947</v>
      </c>
      <c r="G51">
        <v>979</v>
      </c>
      <c r="I51">
        <v>-77</v>
      </c>
      <c r="J51">
        <f t="shared" si="26"/>
        <v>2849</v>
      </c>
      <c r="K51">
        <v>0</v>
      </c>
      <c r="L51">
        <f t="shared" si="1"/>
        <v>2849</v>
      </c>
      <c r="M51">
        <v>127</v>
      </c>
      <c r="N51">
        <v>1</v>
      </c>
      <c r="O51">
        <f t="shared" si="2"/>
        <v>22.433070866141733</v>
      </c>
      <c r="Q51">
        <v>475</v>
      </c>
      <c r="R51">
        <v>1320</v>
      </c>
      <c r="T51">
        <v>0</v>
      </c>
      <c r="U51">
        <f t="shared" si="27"/>
        <v>1795</v>
      </c>
      <c r="V51">
        <v>0</v>
      </c>
      <c r="W51">
        <f t="shared" si="4"/>
        <v>1795</v>
      </c>
      <c r="X51">
        <v>22</v>
      </c>
      <c r="Y51">
        <v>2</v>
      </c>
      <c r="Z51">
        <f t="shared" si="5"/>
        <v>81.590909090909093</v>
      </c>
      <c r="AB51">
        <v>1708</v>
      </c>
      <c r="AC51">
        <v>0</v>
      </c>
      <c r="AE51">
        <v>-11</v>
      </c>
      <c r="AF51">
        <f t="shared" si="6"/>
        <v>1697</v>
      </c>
      <c r="AG51">
        <v>1200</v>
      </c>
      <c r="AH51">
        <f t="shared" si="7"/>
        <v>2897</v>
      </c>
      <c r="AI51">
        <v>64</v>
      </c>
      <c r="AJ51">
        <f t="shared" si="8"/>
        <v>6</v>
      </c>
      <c r="AK51">
        <f t="shared" si="9"/>
        <v>45.265625</v>
      </c>
      <c r="AM51">
        <v>2118</v>
      </c>
      <c r="AN51">
        <v>340</v>
      </c>
      <c r="AO51">
        <v>0</v>
      </c>
      <c r="AP51">
        <f t="shared" si="10"/>
        <v>2458</v>
      </c>
      <c r="AQ51">
        <v>0</v>
      </c>
      <c r="AR51">
        <f t="shared" si="11"/>
        <v>2458</v>
      </c>
      <c r="AS51">
        <v>24</v>
      </c>
      <c r="AT51">
        <f t="shared" si="12"/>
        <v>6</v>
      </c>
      <c r="AU51">
        <f t="shared" si="13"/>
        <v>102.41666666666667</v>
      </c>
      <c r="AW51">
        <v>425</v>
      </c>
      <c r="AX51">
        <v>28</v>
      </c>
      <c r="AY51">
        <v>0</v>
      </c>
      <c r="AZ51">
        <f t="shared" si="14"/>
        <v>453</v>
      </c>
      <c r="BA51">
        <v>800</v>
      </c>
      <c r="BB51">
        <f t="shared" si="15"/>
        <v>1253</v>
      </c>
      <c r="BC51">
        <v>24</v>
      </c>
      <c r="BD51">
        <f t="shared" si="16"/>
        <v>7</v>
      </c>
      <c r="BE51">
        <f t="shared" si="17"/>
        <v>52.208333333333336</v>
      </c>
      <c r="BG51">
        <v>103</v>
      </c>
      <c r="BH51">
        <v>570</v>
      </c>
      <c r="BI51">
        <v>-18</v>
      </c>
      <c r="BJ51">
        <f t="shared" si="18"/>
        <v>655</v>
      </c>
      <c r="BK51">
        <v>0</v>
      </c>
      <c r="BL51">
        <f t="shared" si="19"/>
        <v>655</v>
      </c>
      <c r="BM51">
        <v>11</v>
      </c>
      <c r="BN51">
        <f t="shared" si="20"/>
        <v>5</v>
      </c>
      <c r="BO51">
        <f t="shared" si="21"/>
        <v>59.545454545454547</v>
      </c>
      <c r="BQ51">
        <v>1700</v>
      </c>
      <c r="BR51">
        <v>450</v>
      </c>
      <c r="BS51">
        <v>0</v>
      </c>
      <c r="BT51">
        <f t="shared" si="22"/>
        <v>2150</v>
      </c>
      <c r="BU51">
        <v>800</v>
      </c>
      <c r="BV51">
        <f t="shared" si="23"/>
        <v>2950</v>
      </c>
      <c r="BW51">
        <v>43</v>
      </c>
      <c r="BX51">
        <f t="shared" si="24"/>
        <v>5</v>
      </c>
      <c r="BY51">
        <f t="shared" si="25"/>
        <v>68.604651162790702</v>
      </c>
      <c r="CA51">
        <v>800</v>
      </c>
    </row>
    <row r="52" spans="1:79" ht="17.25" customHeight="1" x14ac:dyDescent="0.3">
      <c r="A52" s="2">
        <v>44565</v>
      </c>
      <c r="B52" t="s">
        <v>126</v>
      </c>
      <c r="C52" t="s">
        <v>127</v>
      </c>
      <c r="D52" t="s">
        <v>27</v>
      </c>
      <c r="F52">
        <v>49</v>
      </c>
      <c r="G52">
        <v>0</v>
      </c>
      <c r="I52">
        <v>0</v>
      </c>
      <c r="J52">
        <f t="shared" si="26"/>
        <v>49</v>
      </c>
      <c r="K52">
        <v>0</v>
      </c>
      <c r="L52">
        <f t="shared" si="1"/>
        <v>49</v>
      </c>
      <c r="M52">
        <v>3</v>
      </c>
      <c r="N52">
        <v>1</v>
      </c>
      <c r="O52">
        <f t="shared" si="2"/>
        <v>16.333333333333332</v>
      </c>
      <c r="Q52">
        <v>24</v>
      </c>
      <c r="R52">
        <v>0</v>
      </c>
      <c r="T52">
        <v>0</v>
      </c>
      <c r="U52">
        <f t="shared" si="27"/>
        <v>24</v>
      </c>
      <c r="V52">
        <v>0</v>
      </c>
      <c r="W52">
        <f t="shared" si="4"/>
        <v>24</v>
      </c>
      <c r="X52">
        <v>1</v>
      </c>
      <c r="Y52">
        <v>2</v>
      </c>
      <c r="Z52">
        <f t="shared" si="5"/>
        <v>24</v>
      </c>
      <c r="AB52">
        <v>132</v>
      </c>
      <c r="AC52">
        <v>0</v>
      </c>
      <c r="AE52">
        <v>0</v>
      </c>
      <c r="AF52">
        <f t="shared" si="6"/>
        <v>132</v>
      </c>
      <c r="AG52">
        <v>300</v>
      </c>
      <c r="AH52">
        <f t="shared" si="7"/>
        <v>432</v>
      </c>
      <c r="AI52">
        <v>17</v>
      </c>
      <c r="AJ52">
        <f t="shared" si="8"/>
        <v>6</v>
      </c>
      <c r="AK52">
        <f t="shared" si="9"/>
        <v>25.411764705882351</v>
      </c>
      <c r="AM52">
        <v>286</v>
      </c>
      <c r="AN52">
        <v>90</v>
      </c>
      <c r="AO52">
        <v>0</v>
      </c>
      <c r="AP52">
        <f t="shared" si="10"/>
        <v>376</v>
      </c>
      <c r="AQ52">
        <v>0</v>
      </c>
      <c r="AR52">
        <f t="shared" si="11"/>
        <v>376</v>
      </c>
      <c r="AS52">
        <v>10</v>
      </c>
      <c r="AT52">
        <f t="shared" si="12"/>
        <v>6</v>
      </c>
      <c r="AU52">
        <f t="shared" si="13"/>
        <v>37.6</v>
      </c>
      <c r="AW52">
        <v>235</v>
      </c>
      <c r="AX52">
        <v>0</v>
      </c>
      <c r="AY52">
        <v>0</v>
      </c>
      <c r="AZ52">
        <f t="shared" si="14"/>
        <v>235</v>
      </c>
      <c r="BA52">
        <v>0</v>
      </c>
      <c r="BB52">
        <f t="shared" si="15"/>
        <v>235</v>
      </c>
      <c r="BC52">
        <v>4</v>
      </c>
      <c r="BD52">
        <f t="shared" si="16"/>
        <v>7</v>
      </c>
      <c r="BE52">
        <f t="shared" si="17"/>
        <v>58.75</v>
      </c>
      <c r="BG52">
        <v>64</v>
      </c>
      <c r="BH52">
        <v>120</v>
      </c>
      <c r="BI52">
        <v>0</v>
      </c>
      <c r="BJ52">
        <f t="shared" si="18"/>
        <v>184</v>
      </c>
      <c r="BK52">
        <v>0</v>
      </c>
      <c r="BL52">
        <f t="shared" si="19"/>
        <v>184</v>
      </c>
      <c r="BM52">
        <v>8</v>
      </c>
      <c r="BN52">
        <f t="shared" si="20"/>
        <v>5</v>
      </c>
      <c r="BO52">
        <f t="shared" si="21"/>
        <v>23</v>
      </c>
      <c r="BQ52">
        <v>83</v>
      </c>
      <c r="BR52">
        <v>142</v>
      </c>
      <c r="BS52">
        <v>0</v>
      </c>
      <c r="BT52">
        <f t="shared" si="22"/>
        <v>225</v>
      </c>
      <c r="BU52">
        <v>60</v>
      </c>
      <c r="BV52">
        <f t="shared" si="23"/>
        <v>285</v>
      </c>
      <c r="BW52">
        <v>9</v>
      </c>
      <c r="BX52">
        <f t="shared" si="24"/>
        <v>5</v>
      </c>
      <c r="BY52">
        <f t="shared" si="25"/>
        <v>31.666666666666668</v>
      </c>
      <c r="CA52">
        <v>-1153</v>
      </c>
    </row>
    <row r="53" spans="1:79" ht="17.25" customHeight="1" x14ac:dyDescent="0.3">
      <c r="A53" s="2">
        <v>44565</v>
      </c>
      <c r="B53" t="s">
        <v>128</v>
      </c>
      <c r="C53" t="s">
        <v>129</v>
      </c>
      <c r="D53" t="s">
        <v>27</v>
      </c>
      <c r="F53">
        <v>275</v>
      </c>
      <c r="G53">
        <v>0</v>
      </c>
      <c r="I53">
        <v>-24</v>
      </c>
      <c r="J53">
        <f t="shared" si="26"/>
        <v>251</v>
      </c>
      <c r="K53">
        <v>0</v>
      </c>
      <c r="L53">
        <f t="shared" si="1"/>
        <v>251</v>
      </c>
      <c r="M53">
        <v>27</v>
      </c>
      <c r="N53">
        <v>1</v>
      </c>
      <c r="O53">
        <f t="shared" si="2"/>
        <v>9.2962962962962958</v>
      </c>
      <c r="Q53">
        <v>825</v>
      </c>
      <c r="R53">
        <v>0</v>
      </c>
      <c r="T53">
        <v>-46</v>
      </c>
      <c r="U53">
        <f t="shared" si="27"/>
        <v>779</v>
      </c>
      <c r="V53">
        <v>0</v>
      </c>
      <c r="W53">
        <f t="shared" si="4"/>
        <v>779</v>
      </c>
      <c r="X53">
        <v>13</v>
      </c>
      <c r="Y53">
        <v>2</v>
      </c>
      <c r="Z53">
        <f t="shared" si="5"/>
        <v>59.92307692307692</v>
      </c>
      <c r="AB53">
        <v>2121</v>
      </c>
      <c r="AC53">
        <v>0</v>
      </c>
      <c r="AE53">
        <v>-60</v>
      </c>
      <c r="AF53">
        <f t="shared" si="6"/>
        <v>2061</v>
      </c>
      <c r="AG53">
        <v>2520</v>
      </c>
      <c r="AH53">
        <f t="shared" si="7"/>
        <v>4581</v>
      </c>
      <c r="AI53">
        <v>87</v>
      </c>
      <c r="AJ53">
        <f t="shared" si="8"/>
        <v>6</v>
      </c>
      <c r="AK53">
        <f t="shared" si="9"/>
        <v>52.655172413793103</v>
      </c>
      <c r="AM53">
        <v>1103</v>
      </c>
      <c r="AN53">
        <v>80</v>
      </c>
      <c r="AO53">
        <v>-12</v>
      </c>
      <c r="AP53">
        <f t="shared" si="10"/>
        <v>1171</v>
      </c>
      <c r="AQ53">
        <v>1800</v>
      </c>
      <c r="AR53">
        <f t="shared" si="11"/>
        <v>2971</v>
      </c>
      <c r="AS53">
        <v>37</v>
      </c>
      <c r="AT53">
        <f t="shared" si="12"/>
        <v>6</v>
      </c>
      <c r="AU53">
        <f t="shared" si="13"/>
        <v>80.297297297297291</v>
      </c>
      <c r="AW53">
        <v>115</v>
      </c>
      <c r="AX53">
        <v>0</v>
      </c>
      <c r="AY53">
        <v>0</v>
      </c>
      <c r="AZ53">
        <f t="shared" si="14"/>
        <v>115</v>
      </c>
      <c r="BA53">
        <v>540</v>
      </c>
      <c r="BB53">
        <f t="shared" si="15"/>
        <v>655</v>
      </c>
      <c r="BC53">
        <v>19</v>
      </c>
      <c r="BD53">
        <f t="shared" si="16"/>
        <v>7</v>
      </c>
      <c r="BE53">
        <f t="shared" si="17"/>
        <v>34.473684210526315</v>
      </c>
      <c r="BG53">
        <v>392</v>
      </c>
      <c r="BH53">
        <v>0</v>
      </c>
      <c r="BI53">
        <v>-2</v>
      </c>
      <c r="BJ53">
        <f t="shared" si="18"/>
        <v>390</v>
      </c>
      <c r="BK53">
        <v>360</v>
      </c>
      <c r="BL53">
        <f t="shared" si="19"/>
        <v>750</v>
      </c>
      <c r="BM53">
        <v>20</v>
      </c>
      <c r="BN53">
        <f t="shared" si="20"/>
        <v>5</v>
      </c>
      <c r="BO53">
        <f t="shared" si="21"/>
        <v>37.5</v>
      </c>
      <c r="BQ53">
        <v>3047</v>
      </c>
      <c r="BR53">
        <v>0</v>
      </c>
      <c r="BS53">
        <v>0</v>
      </c>
      <c r="BT53">
        <f t="shared" si="22"/>
        <v>3047</v>
      </c>
      <c r="BU53">
        <v>900</v>
      </c>
      <c r="BV53">
        <f t="shared" si="23"/>
        <v>3947</v>
      </c>
      <c r="BW53">
        <v>52</v>
      </c>
      <c r="BX53">
        <f t="shared" si="24"/>
        <v>5</v>
      </c>
      <c r="BY53">
        <f t="shared" si="25"/>
        <v>75.90384615384616</v>
      </c>
      <c r="CA53">
        <v>4200</v>
      </c>
    </row>
    <row r="54" spans="1:79" ht="17.25" customHeight="1" x14ac:dyDescent="0.3">
      <c r="A54" s="2">
        <v>44565</v>
      </c>
      <c r="B54" t="s">
        <v>130</v>
      </c>
      <c r="C54" t="s">
        <v>131</v>
      </c>
      <c r="D54" t="s">
        <v>27</v>
      </c>
      <c r="F54">
        <v>645</v>
      </c>
      <c r="G54">
        <v>902</v>
      </c>
      <c r="I54">
        <v>-245</v>
      </c>
      <c r="J54">
        <f t="shared" si="26"/>
        <v>1302</v>
      </c>
      <c r="K54">
        <v>0</v>
      </c>
      <c r="L54">
        <f t="shared" si="1"/>
        <v>1302</v>
      </c>
      <c r="M54">
        <v>121</v>
      </c>
      <c r="N54">
        <v>1</v>
      </c>
      <c r="O54">
        <f t="shared" si="2"/>
        <v>10.760330578512397</v>
      </c>
      <c r="Q54">
        <v>91</v>
      </c>
      <c r="R54">
        <v>155</v>
      </c>
      <c r="T54">
        <v>0</v>
      </c>
      <c r="U54">
        <f t="shared" si="27"/>
        <v>246</v>
      </c>
      <c r="V54">
        <v>0</v>
      </c>
      <c r="W54">
        <f t="shared" si="4"/>
        <v>246</v>
      </c>
      <c r="X54">
        <v>121</v>
      </c>
      <c r="Y54">
        <v>2</v>
      </c>
      <c r="Z54">
        <f t="shared" si="5"/>
        <v>2.0330578512396693</v>
      </c>
      <c r="AB54">
        <v>3859</v>
      </c>
      <c r="AC54">
        <v>1000</v>
      </c>
      <c r="AE54">
        <v>-1155</v>
      </c>
      <c r="AF54">
        <f t="shared" si="6"/>
        <v>3704</v>
      </c>
      <c r="AG54">
        <v>2500</v>
      </c>
      <c r="AH54">
        <f t="shared" si="7"/>
        <v>6204</v>
      </c>
      <c r="AI54">
        <v>611</v>
      </c>
      <c r="AJ54">
        <f t="shared" si="8"/>
        <v>6</v>
      </c>
      <c r="AK54">
        <f t="shared" si="9"/>
        <v>10.153846153846153</v>
      </c>
      <c r="AM54">
        <v>9820</v>
      </c>
      <c r="AN54">
        <v>4568</v>
      </c>
      <c r="AO54">
        <v>-1382</v>
      </c>
      <c r="AP54">
        <f t="shared" si="10"/>
        <v>13006</v>
      </c>
      <c r="AQ54">
        <v>0</v>
      </c>
      <c r="AR54">
        <f t="shared" si="11"/>
        <v>13006</v>
      </c>
      <c r="AS54">
        <v>332</v>
      </c>
      <c r="AT54">
        <f t="shared" si="12"/>
        <v>6</v>
      </c>
      <c r="AU54">
        <f t="shared" si="13"/>
        <v>39.174698795180724</v>
      </c>
      <c r="AW54">
        <v>6340</v>
      </c>
      <c r="AX54">
        <v>11209</v>
      </c>
      <c r="AY54">
        <v>-72</v>
      </c>
      <c r="AZ54">
        <f t="shared" si="14"/>
        <v>17477</v>
      </c>
      <c r="BA54">
        <v>0</v>
      </c>
      <c r="BB54">
        <f t="shared" si="15"/>
        <v>17477</v>
      </c>
      <c r="BC54">
        <v>347</v>
      </c>
      <c r="BD54">
        <f t="shared" si="16"/>
        <v>7</v>
      </c>
      <c r="BE54">
        <f t="shared" si="17"/>
        <v>50.365994236311238</v>
      </c>
      <c r="BG54">
        <v>300</v>
      </c>
      <c r="BH54">
        <v>8518</v>
      </c>
      <c r="BI54">
        <v>0</v>
      </c>
      <c r="BJ54">
        <f t="shared" si="18"/>
        <v>8818</v>
      </c>
      <c r="BK54">
        <v>0</v>
      </c>
      <c r="BL54">
        <f t="shared" si="19"/>
        <v>8818</v>
      </c>
      <c r="BM54">
        <v>231</v>
      </c>
      <c r="BN54">
        <f t="shared" si="20"/>
        <v>5</v>
      </c>
      <c r="BO54">
        <f t="shared" si="21"/>
        <v>38.17316017316017</v>
      </c>
      <c r="BQ54">
        <v>189</v>
      </c>
      <c r="BR54">
        <v>0</v>
      </c>
      <c r="BS54">
        <v>-5</v>
      </c>
      <c r="BT54">
        <f t="shared" si="22"/>
        <v>184</v>
      </c>
      <c r="BU54">
        <v>3750</v>
      </c>
      <c r="BV54">
        <f t="shared" si="23"/>
        <v>3934</v>
      </c>
      <c r="BW54">
        <v>325</v>
      </c>
      <c r="BX54">
        <f t="shared" si="24"/>
        <v>5</v>
      </c>
      <c r="BY54">
        <f t="shared" si="25"/>
        <v>12.104615384615384</v>
      </c>
      <c r="CA54">
        <v>45296</v>
      </c>
    </row>
    <row r="55" spans="1:79" ht="17.25" customHeight="1" x14ac:dyDescent="0.3">
      <c r="A55" s="2">
        <v>44565</v>
      </c>
      <c r="B55" t="s">
        <v>132</v>
      </c>
      <c r="C55" t="s">
        <v>133</v>
      </c>
      <c r="D55" t="s">
        <v>27</v>
      </c>
      <c r="F55">
        <v>558</v>
      </c>
      <c r="G55">
        <v>200</v>
      </c>
      <c r="I55">
        <v>-44</v>
      </c>
      <c r="J55">
        <f t="shared" si="26"/>
        <v>714</v>
      </c>
      <c r="K55">
        <v>0</v>
      </c>
      <c r="L55">
        <f t="shared" si="1"/>
        <v>714</v>
      </c>
      <c r="M55">
        <v>129</v>
      </c>
      <c r="N55">
        <v>1</v>
      </c>
      <c r="O55">
        <f t="shared" si="2"/>
        <v>5.5348837209302326</v>
      </c>
      <c r="Q55">
        <v>666</v>
      </c>
      <c r="R55">
        <v>0</v>
      </c>
      <c r="T55">
        <v>-25</v>
      </c>
      <c r="U55">
        <f t="shared" si="27"/>
        <v>641</v>
      </c>
      <c r="V55">
        <v>0</v>
      </c>
      <c r="W55">
        <f t="shared" si="4"/>
        <v>641</v>
      </c>
      <c r="X55">
        <v>50</v>
      </c>
      <c r="Y55">
        <v>2</v>
      </c>
      <c r="Z55">
        <f t="shared" si="5"/>
        <v>12.82</v>
      </c>
      <c r="AB55">
        <v>1261</v>
      </c>
      <c r="AC55">
        <v>0</v>
      </c>
      <c r="AE55">
        <v>-20</v>
      </c>
      <c r="AF55">
        <f t="shared" si="6"/>
        <v>1241</v>
      </c>
      <c r="AG55">
        <v>1200</v>
      </c>
      <c r="AH55">
        <f t="shared" si="7"/>
        <v>2441</v>
      </c>
      <c r="AI55">
        <v>63</v>
      </c>
      <c r="AJ55">
        <f t="shared" si="8"/>
        <v>6</v>
      </c>
      <c r="AK55">
        <f t="shared" si="9"/>
        <v>38.746031746031747</v>
      </c>
      <c r="AM55">
        <v>1072</v>
      </c>
      <c r="AN55">
        <v>0</v>
      </c>
      <c r="AO55">
        <v>-30</v>
      </c>
      <c r="AP55">
        <f t="shared" si="10"/>
        <v>1042</v>
      </c>
      <c r="AQ55">
        <v>600</v>
      </c>
      <c r="AR55">
        <f t="shared" si="11"/>
        <v>1642</v>
      </c>
      <c r="AS55">
        <v>23</v>
      </c>
      <c r="AT55">
        <f t="shared" si="12"/>
        <v>6</v>
      </c>
      <c r="AU55">
        <f t="shared" si="13"/>
        <v>71.391304347826093</v>
      </c>
      <c r="AW55">
        <v>161</v>
      </c>
      <c r="AX55">
        <v>50</v>
      </c>
      <c r="AY55">
        <v>-5</v>
      </c>
      <c r="AZ55">
        <f t="shared" si="14"/>
        <v>206</v>
      </c>
      <c r="BA55">
        <v>400</v>
      </c>
      <c r="BB55">
        <f t="shared" si="15"/>
        <v>606</v>
      </c>
      <c r="BC55">
        <v>22</v>
      </c>
      <c r="BD55">
        <f t="shared" si="16"/>
        <v>7</v>
      </c>
      <c r="BE55">
        <f t="shared" si="17"/>
        <v>27.545454545454547</v>
      </c>
      <c r="BG55">
        <v>391</v>
      </c>
      <c r="BH55">
        <v>100</v>
      </c>
      <c r="BI55">
        <v>0</v>
      </c>
      <c r="BJ55">
        <f t="shared" si="18"/>
        <v>491</v>
      </c>
      <c r="BK55">
        <v>0</v>
      </c>
      <c r="BL55">
        <f t="shared" si="19"/>
        <v>491</v>
      </c>
      <c r="BM55">
        <v>18</v>
      </c>
      <c r="BN55">
        <f t="shared" si="20"/>
        <v>5</v>
      </c>
      <c r="BO55">
        <f t="shared" si="21"/>
        <v>27.277777777777779</v>
      </c>
      <c r="BQ55">
        <v>464</v>
      </c>
      <c r="BR55">
        <v>970</v>
      </c>
      <c r="BS55">
        <v>-58</v>
      </c>
      <c r="BT55">
        <f t="shared" si="22"/>
        <v>1376</v>
      </c>
      <c r="BU55">
        <v>1600</v>
      </c>
      <c r="BV55">
        <f t="shared" si="23"/>
        <v>2976</v>
      </c>
      <c r="BW55">
        <v>48</v>
      </c>
      <c r="BX55">
        <f t="shared" si="24"/>
        <v>5</v>
      </c>
      <c r="BY55">
        <f t="shared" si="25"/>
        <v>62</v>
      </c>
      <c r="CA55">
        <v>4600</v>
      </c>
    </row>
    <row r="56" spans="1:79" ht="17.25" customHeight="1" x14ac:dyDescent="0.3">
      <c r="A56" s="2">
        <v>44565</v>
      </c>
      <c r="B56" t="s">
        <v>134</v>
      </c>
      <c r="C56" t="s">
        <v>135</v>
      </c>
      <c r="D56" t="s">
        <v>27</v>
      </c>
      <c r="F56">
        <v>469</v>
      </c>
      <c r="G56">
        <v>0</v>
      </c>
      <c r="I56">
        <v>0</v>
      </c>
      <c r="J56">
        <f t="shared" si="26"/>
        <v>469</v>
      </c>
      <c r="K56">
        <v>0</v>
      </c>
      <c r="L56">
        <f t="shared" si="1"/>
        <v>469</v>
      </c>
      <c r="M56">
        <v>10</v>
      </c>
      <c r="N56">
        <v>1</v>
      </c>
      <c r="O56">
        <f t="shared" si="2"/>
        <v>46.9</v>
      </c>
      <c r="Q56">
        <v>250</v>
      </c>
      <c r="R56">
        <v>0</v>
      </c>
      <c r="T56">
        <v>0</v>
      </c>
      <c r="U56">
        <f t="shared" si="27"/>
        <v>250</v>
      </c>
      <c r="V56">
        <v>0</v>
      </c>
      <c r="W56">
        <f t="shared" si="4"/>
        <v>250</v>
      </c>
      <c r="X56">
        <v>16</v>
      </c>
      <c r="Y56">
        <v>2</v>
      </c>
      <c r="Z56">
        <f t="shared" si="5"/>
        <v>15.625</v>
      </c>
      <c r="AB56">
        <v>2819</v>
      </c>
      <c r="AC56">
        <v>0</v>
      </c>
      <c r="AE56">
        <v>-27</v>
      </c>
      <c r="AF56">
        <f t="shared" si="6"/>
        <v>2792</v>
      </c>
      <c r="AG56">
        <v>0</v>
      </c>
      <c r="AH56">
        <f t="shared" si="7"/>
        <v>2792</v>
      </c>
      <c r="AI56">
        <v>17</v>
      </c>
      <c r="AJ56">
        <f t="shared" si="8"/>
        <v>6</v>
      </c>
      <c r="AK56">
        <f t="shared" si="9"/>
        <v>164.23529411764707</v>
      </c>
      <c r="AM56">
        <v>968</v>
      </c>
      <c r="AN56">
        <v>0</v>
      </c>
      <c r="AO56">
        <v>-10</v>
      </c>
      <c r="AP56">
        <f t="shared" si="10"/>
        <v>958</v>
      </c>
      <c r="AQ56">
        <v>0</v>
      </c>
      <c r="AR56">
        <f t="shared" si="11"/>
        <v>958</v>
      </c>
      <c r="AS56">
        <v>7</v>
      </c>
      <c r="AT56">
        <f t="shared" si="12"/>
        <v>6</v>
      </c>
      <c r="AU56">
        <f t="shared" si="13"/>
        <v>136.85714285714286</v>
      </c>
      <c r="AW56">
        <v>389</v>
      </c>
      <c r="AX56">
        <v>0</v>
      </c>
      <c r="AY56">
        <v>-3</v>
      </c>
      <c r="AZ56">
        <f t="shared" si="14"/>
        <v>386</v>
      </c>
      <c r="BA56">
        <v>0</v>
      </c>
      <c r="BB56">
        <f t="shared" si="15"/>
        <v>386</v>
      </c>
      <c r="BC56">
        <v>6</v>
      </c>
      <c r="BD56">
        <f t="shared" si="16"/>
        <v>7</v>
      </c>
      <c r="BE56">
        <f t="shared" si="17"/>
        <v>64.333333333333329</v>
      </c>
      <c r="BG56">
        <v>397</v>
      </c>
      <c r="BH56">
        <v>0</v>
      </c>
      <c r="BI56">
        <v>0</v>
      </c>
      <c r="BJ56">
        <f t="shared" si="18"/>
        <v>397</v>
      </c>
      <c r="BK56">
        <v>0</v>
      </c>
      <c r="BL56">
        <f t="shared" si="19"/>
        <v>397</v>
      </c>
      <c r="BM56">
        <v>5</v>
      </c>
      <c r="BN56">
        <f t="shared" si="20"/>
        <v>5</v>
      </c>
      <c r="BO56">
        <f t="shared" si="21"/>
        <v>79.400000000000006</v>
      </c>
      <c r="BQ56">
        <v>164</v>
      </c>
      <c r="BR56">
        <v>0</v>
      </c>
      <c r="BS56">
        <v>-30</v>
      </c>
      <c r="BT56">
        <f t="shared" si="22"/>
        <v>134</v>
      </c>
      <c r="BU56">
        <v>0</v>
      </c>
      <c r="BV56">
        <f t="shared" si="23"/>
        <v>134</v>
      </c>
      <c r="BW56">
        <v>21</v>
      </c>
      <c r="BX56">
        <f t="shared" si="24"/>
        <v>5</v>
      </c>
      <c r="BY56">
        <f t="shared" si="25"/>
        <v>6.3809523809523814</v>
      </c>
      <c r="CA56">
        <v>25206</v>
      </c>
    </row>
    <row r="57" spans="1:79" ht="17.25" customHeight="1" x14ac:dyDescent="0.3">
      <c r="A57" s="2">
        <v>44565</v>
      </c>
      <c r="B57" t="s">
        <v>136</v>
      </c>
      <c r="C57" t="s">
        <v>137</v>
      </c>
      <c r="D57" t="s">
        <v>27</v>
      </c>
      <c r="F57">
        <v>2862</v>
      </c>
      <c r="G57">
        <v>0</v>
      </c>
      <c r="I57">
        <v>-44</v>
      </c>
      <c r="J57">
        <f t="shared" si="26"/>
        <v>2818</v>
      </c>
      <c r="K57">
        <v>0</v>
      </c>
      <c r="L57">
        <f t="shared" si="1"/>
        <v>2818</v>
      </c>
      <c r="M57">
        <v>245</v>
      </c>
      <c r="N57">
        <v>1</v>
      </c>
      <c r="O57">
        <f t="shared" si="2"/>
        <v>11.502040816326531</v>
      </c>
      <c r="Q57">
        <v>1012</v>
      </c>
      <c r="R57">
        <v>0</v>
      </c>
      <c r="T57">
        <v>-88</v>
      </c>
      <c r="U57">
        <f t="shared" si="27"/>
        <v>924</v>
      </c>
      <c r="V57">
        <v>0</v>
      </c>
      <c r="W57">
        <f t="shared" si="4"/>
        <v>924</v>
      </c>
      <c r="X57">
        <v>51</v>
      </c>
      <c r="Y57">
        <v>2</v>
      </c>
      <c r="Z57">
        <f t="shared" si="5"/>
        <v>18.117647058823529</v>
      </c>
      <c r="AB57">
        <v>7729</v>
      </c>
      <c r="AC57">
        <v>4002</v>
      </c>
      <c r="AE57">
        <v>-123</v>
      </c>
      <c r="AF57">
        <f t="shared" si="6"/>
        <v>11608</v>
      </c>
      <c r="AG57">
        <v>5000</v>
      </c>
      <c r="AH57">
        <f t="shared" si="7"/>
        <v>16608</v>
      </c>
      <c r="AI57">
        <v>482</v>
      </c>
      <c r="AJ57">
        <f t="shared" si="8"/>
        <v>6</v>
      </c>
      <c r="AK57">
        <f t="shared" si="9"/>
        <v>34.456431535269708</v>
      </c>
      <c r="AM57">
        <v>3634</v>
      </c>
      <c r="AN57">
        <v>0</v>
      </c>
      <c r="AO57">
        <v>-38</v>
      </c>
      <c r="AP57">
        <f t="shared" si="10"/>
        <v>3596</v>
      </c>
      <c r="AQ57">
        <v>0</v>
      </c>
      <c r="AR57">
        <f t="shared" si="11"/>
        <v>3596</v>
      </c>
      <c r="AS57">
        <v>65</v>
      </c>
      <c r="AT57">
        <f t="shared" si="12"/>
        <v>6</v>
      </c>
      <c r="AU57">
        <f t="shared" si="13"/>
        <v>55.323076923076925</v>
      </c>
      <c r="AW57">
        <v>453</v>
      </c>
      <c r="AX57">
        <v>0</v>
      </c>
      <c r="AY57">
        <v>-93</v>
      </c>
      <c r="AZ57">
        <f t="shared" si="14"/>
        <v>360</v>
      </c>
      <c r="BA57">
        <v>800</v>
      </c>
      <c r="BB57">
        <f t="shared" si="15"/>
        <v>1160</v>
      </c>
      <c r="BC57">
        <v>85</v>
      </c>
      <c r="BD57">
        <f t="shared" si="16"/>
        <v>7</v>
      </c>
      <c r="BE57">
        <f t="shared" si="17"/>
        <v>13.647058823529411</v>
      </c>
      <c r="BG57">
        <v>22</v>
      </c>
      <c r="BH57">
        <v>0</v>
      </c>
      <c r="BI57">
        <v>-22</v>
      </c>
      <c r="BJ57">
        <f t="shared" si="18"/>
        <v>0</v>
      </c>
      <c r="BK57">
        <v>2000</v>
      </c>
      <c r="BL57">
        <f t="shared" si="19"/>
        <v>2000</v>
      </c>
      <c r="BM57">
        <v>110</v>
      </c>
      <c r="BN57">
        <f t="shared" si="20"/>
        <v>5</v>
      </c>
      <c r="BO57">
        <f t="shared" si="21"/>
        <v>18.181818181818183</v>
      </c>
      <c r="BQ57">
        <v>2618</v>
      </c>
      <c r="BR57">
        <v>0</v>
      </c>
      <c r="BS57">
        <v>-14</v>
      </c>
      <c r="BT57">
        <f t="shared" si="22"/>
        <v>2604</v>
      </c>
      <c r="BU57">
        <v>0</v>
      </c>
      <c r="BV57">
        <f t="shared" si="23"/>
        <v>2604</v>
      </c>
      <c r="BW57">
        <v>85</v>
      </c>
      <c r="BX57">
        <f t="shared" si="24"/>
        <v>5</v>
      </c>
      <c r="BY57">
        <f t="shared" si="25"/>
        <v>30.63529411764706</v>
      </c>
      <c r="CA57">
        <v>8291</v>
      </c>
    </row>
    <row r="58" spans="1:79" ht="17.25" customHeight="1" x14ac:dyDescent="0.3">
      <c r="A58" s="2">
        <v>44565</v>
      </c>
      <c r="B58" t="s">
        <v>138</v>
      </c>
      <c r="C58" t="s">
        <v>139</v>
      </c>
      <c r="D58" t="s">
        <v>27</v>
      </c>
      <c r="F58">
        <v>343</v>
      </c>
      <c r="G58">
        <v>0</v>
      </c>
      <c r="I58">
        <v>0</v>
      </c>
      <c r="J58">
        <f t="shared" si="26"/>
        <v>343</v>
      </c>
      <c r="K58">
        <v>0</v>
      </c>
      <c r="L58">
        <f t="shared" si="1"/>
        <v>343</v>
      </c>
      <c r="M58">
        <v>2</v>
      </c>
      <c r="N58">
        <v>1</v>
      </c>
      <c r="O58">
        <f t="shared" si="2"/>
        <v>171.5</v>
      </c>
      <c r="Q58">
        <v>175</v>
      </c>
      <c r="R58">
        <v>0</v>
      </c>
      <c r="T58">
        <v>0</v>
      </c>
      <c r="U58">
        <f t="shared" si="27"/>
        <v>175</v>
      </c>
      <c r="V58">
        <v>0</v>
      </c>
      <c r="W58">
        <f t="shared" si="4"/>
        <v>175</v>
      </c>
      <c r="X58">
        <v>1</v>
      </c>
      <c r="Y58">
        <v>2</v>
      </c>
      <c r="Z58">
        <f t="shared" si="5"/>
        <v>175</v>
      </c>
      <c r="AB58">
        <v>616</v>
      </c>
      <c r="AC58">
        <v>0</v>
      </c>
      <c r="AE58">
        <v>-10</v>
      </c>
      <c r="AF58">
        <f t="shared" si="6"/>
        <v>606</v>
      </c>
      <c r="AG58">
        <v>0</v>
      </c>
      <c r="AH58">
        <f t="shared" si="7"/>
        <v>606</v>
      </c>
      <c r="AI58">
        <v>15</v>
      </c>
      <c r="AJ58">
        <f t="shared" si="8"/>
        <v>6</v>
      </c>
      <c r="AK58">
        <f t="shared" si="9"/>
        <v>40.4</v>
      </c>
      <c r="AM58">
        <v>1058</v>
      </c>
      <c r="AN58">
        <v>340</v>
      </c>
      <c r="AO58">
        <v>-102</v>
      </c>
      <c r="AP58">
        <f t="shared" si="10"/>
        <v>1296</v>
      </c>
      <c r="AQ58">
        <v>0</v>
      </c>
      <c r="AR58">
        <f t="shared" si="11"/>
        <v>1296</v>
      </c>
      <c r="AS58">
        <v>16</v>
      </c>
      <c r="AT58">
        <f t="shared" si="12"/>
        <v>6</v>
      </c>
      <c r="AU58">
        <f t="shared" si="13"/>
        <v>81</v>
      </c>
      <c r="AW58">
        <v>17</v>
      </c>
      <c r="AX58">
        <v>0</v>
      </c>
      <c r="AY58">
        <v>0</v>
      </c>
      <c r="AZ58">
        <f t="shared" si="14"/>
        <v>17</v>
      </c>
      <c r="BA58">
        <v>0</v>
      </c>
      <c r="BB58">
        <f t="shared" si="15"/>
        <v>17</v>
      </c>
      <c r="BC58">
        <v>3</v>
      </c>
      <c r="BD58">
        <f t="shared" si="16"/>
        <v>7</v>
      </c>
      <c r="BE58">
        <f t="shared" si="17"/>
        <v>5.666666666666667</v>
      </c>
      <c r="BG58">
        <v>137</v>
      </c>
      <c r="BH58">
        <v>50</v>
      </c>
      <c r="BI58">
        <v>0</v>
      </c>
      <c r="BJ58">
        <f t="shared" si="18"/>
        <v>187</v>
      </c>
      <c r="BK58">
        <v>0</v>
      </c>
      <c r="BL58">
        <f t="shared" si="19"/>
        <v>187</v>
      </c>
      <c r="BM58">
        <v>5</v>
      </c>
      <c r="BN58">
        <f t="shared" si="20"/>
        <v>5</v>
      </c>
      <c r="BO58">
        <f t="shared" si="21"/>
        <v>37.4</v>
      </c>
      <c r="BQ58">
        <v>605</v>
      </c>
      <c r="BR58">
        <v>0</v>
      </c>
      <c r="BS58">
        <v>0</v>
      </c>
      <c r="BT58">
        <f t="shared" si="22"/>
        <v>605</v>
      </c>
      <c r="BU58">
        <v>0</v>
      </c>
      <c r="BV58">
        <f t="shared" si="23"/>
        <v>605</v>
      </c>
      <c r="BW58">
        <v>21</v>
      </c>
      <c r="BX58">
        <f t="shared" si="24"/>
        <v>5</v>
      </c>
      <c r="BY58">
        <f t="shared" si="25"/>
        <v>28.80952380952381</v>
      </c>
      <c r="CA58">
        <v>1440</v>
      </c>
    </row>
    <row r="59" spans="1:79" ht="17.25" customHeight="1" x14ac:dyDescent="0.3">
      <c r="A59" s="2">
        <v>44565</v>
      </c>
      <c r="B59" t="s">
        <v>140</v>
      </c>
      <c r="C59" t="s">
        <v>141</v>
      </c>
      <c r="D59" t="s">
        <v>27</v>
      </c>
      <c r="F59">
        <v>466</v>
      </c>
      <c r="G59">
        <v>100</v>
      </c>
      <c r="I59">
        <v>-5</v>
      </c>
      <c r="J59">
        <f t="shared" si="26"/>
        <v>561</v>
      </c>
      <c r="K59">
        <v>0</v>
      </c>
      <c r="L59">
        <f t="shared" si="1"/>
        <v>561</v>
      </c>
      <c r="M59">
        <v>27</v>
      </c>
      <c r="N59">
        <v>1</v>
      </c>
      <c r="O59">
        <f t="shared" si="2"/>
        <v>20.777777777777779</v>
      </c>
      <c r="Q59">
        <v>4</v>
      </c>
      <c r="R59">
        <v>417</v>
      </c>
      <c r="T59">
        <v>0</v>
      </c>
      <c r="U59">
        <f t="shared" si="27"/>
        <v>421</v>
      </c>
      <c r="V59">
        <v>1262</v>
      </c>
      <c r="W59">
        <f t="shared" si="4"/>
        <v>1683</v>
      </c>
      <c r="X59">
        <v>11</v>
      </c>
      <c r="Y59">
        <v>2</v>
      </c>
      <c r="Z59">
        <f t="shared" si="5"/>
        <v>153</v>
      </c>
      <c r="AB59">
        <v>894</v>
      </c>
      <c r="AC59">
        <v>0</v>
      </c>
      <c r="AE59">
        <v>-5</v>
      </c>
      <c r="AF59">
        <f t="shared" si="6"/>
        <v>889</v>
      </c>
      <c r="AG59">
        <v>0</v>
      </c>
      <c r="AH59">
        <f t="shared" si="7"/>
        <v>889</v>
      </c>
      <c r="AI59">
        <v>16</v>
      </c>
      <c r="AJ59">
        <f t="shared" si="8"/>
        <v>6</v>
      </c>
      <c r="AK59">
        <f t="shared" si="9"/>
        <v>55.5625</v>
      </c>
      <c r="AM59">
        <v>810</v>
      </c>
      <c r="AN59">
        <v>0</v>
      </c>
      <c r="AO59">
        <v>0</v>
      </c>
      <c r="AP59">
        <f t="shared" si="10"/>
        <v>810</v>
      </c>
      <c r="AQ59">
        <v>0</v>
      </c>
      <c r="AR59">
        <f t="shared" si="11"/>
        <v>810</v>
      </c>
      <c r="AS59">
        <v>7</v>
      </c>
      <c r="AT59">
        <f t="shared" si="12"/>
        <v>6</v>
      </c>
      <c r="AU59">
        <f t="shared" si="13"/>
        <v>115.71428571428571</v>
      </c>
      <c r="AW59">
        <v>189</v>
      </c>
      <c r="AX59">
        <v>45</v>
      </c>
      <c r="AY59">
        <v>0</v>
      </c>
      <c r="AZ59">
        <f t="shared" si="14"/>
        <v>234</v>
      </c>
      <c r="BA59">
        <v>0</v>
      </c>
      <c r="BB59">
        <f t="shared" si="15"/>
        <v>234</v>
      </c>
      <c r="BC59">
        <v>2</v>
      </c>
      <c r="BD59">
        <f t="shared" si="16"/>
        <v>7</v>
      </c>
      <c r="BE59">
        <f t="shared" si="17"/>
        <v>117</v>
      </c>
      <c r="BG59">
        <v>88</v>
      </c>
      <c r="BH59">
        <v>312</v>
      </c>
      <c r="BI59">
        <v>0</v>
      </c>
      <c r="BJ59">
        <f t="shared" si="18"/>
        <v>400</v>
      </c>
      <c r="BK59">
        <v>0</v>
      </c>
      <c r="BL59">
        <f t="shared" si="19"/>
        <v>400</v>
      </c>
      <c r="BM59">
        <v>6</v>
      </c>
      <c r="BN59">
        <f t="shared" si="20"/>
        <v>5</v>
      </c>
      <c r="BO59">
        <f t="shared" si="21"/>
        <v>66.666666666666671</v>
      </c>
      <c r="BQ59">
        <v>887</v>
      </c>
      <c r="BR59">
        <v>500</v>
      </c>
      <c r="BS59">
        <v>0</v>
      </c>
      <c r="BT59">
        <f t="shared" si="22"/>
        <v>1387</v>
      </c>
      <c r="BU59">
        <v>0</v>
      </c>
      <c r="BV59">
        <f t="shared" si="23"/>
        <v>1387</v>
      </c>
      <c r="BW59">
        <v>11</v>
      </c>
      <c r="BX59">
        <f t="shared" si="24"/>
        <v>5</v>
      </c>
      <c r="BY59">
        <f t="shared" si="25"/>
        <v>126.09090909090909</v>
      </c>
      <c r="CA59">
        <v>6264</v>
      </c>
    </row>
    <row r="60" spans="1:79" ht="17.25" customHeight="1" x14ac:dyDescent="0.3">
      <c r="A60" s="2">
        <v>44565</v>
      </c>
      <c r="B60" t="s">
        <v>142</v>
      </c>
      <c r="C60" t="s">
        <v>143</v>
      </c>
      <c r="D60" t="s">
        <v>27</v>
      </c>
      <c r="F60">
        <v>0</v>
      </c>
      <c r="G60">
        <v>0</v>
      </c>
      <c r="I60">
        <v>0</v>
      </c>
      <c r="J60">
        <f t="shared" si="26"/>
        <v>0</v>
      </c>
      <c r="K60">
        <v>0</v>
      </c>
      <c r="L60">
        <f t="shared" si="1"/>
        <v>0</v>
      </c>
      <c r="M60">
        <v>0</v>
      </c>
      <c r="N60">
        <v>1</v>
      </c>
      <c r="O60">
        <f t="shared" si="2"/>
        <v>0</v>
      </c>
      <c r="Q60">
        <v>46</v>
      </c>
      <c r="R60">
        <v>0</v>
      </c>
      <c r="T60">
        <v>0</v>
      </c>
      <c r="U60">
        <f t="shared" si="27"/>
        <v>46</v>
      </c>
      <c r="V60">
        <v>0</v>
      </c>
      <c r="W60">
        <f t="shared" si="4"/>
        <v>46</v>
      </c>
      <c r="X60">
        <v>1</v>
      </c>
      <c r="Y60">
        <v>2</v>
      </c>
      <c r="Z60">
        <f t="shared" si="5"/>
        <v>46</v>
      </c>
      <c r="AB60">
        <v>0</v>
      </c>
      <c r="AC60">
        <v>0</v>
      </c>
      <c r="AE60">
        <v>0</v>
      </c>
      <c r="AF60">
        <f t="shared" si="6"/>
        <v>0</v>
      </c>
      <c r="AG60">
        <v>0</v>
      </c>
      <c r="AH60">
        <f t="shared" si="7"/>
        <v>0</v>
      </c>
      <c r="AI60">
        <v>0</v>
      </c>
      <c r="AJ60">
        <f t="shared" si="8"/>
        <v>6</v>
      </c>
      <c r="AK60">
        <f t="shared" si="9"/>
        <v>0</v>
      </c>
      <c r="AM60">
        <v>3</v>
      </c>
      <c r="AN60">
        <v>0</v>
      </c>
      <c r="AO60">
        <v>0</v>
      </c>
      <c r="AP60">
        <f t="shared" si="10"/>
        <v>3</v>
      </c>
      <c r="AQ60">
        <v>0</v>
      </c>
      <c r="AR60">
        <f t="shared" si="11"/>
        <v>3</v>
      </c>
      <c r="AS60">
        <v>0</v>
      </c>
      <c r="AT60">
        <f t="shared" si="12"/>
        <v>6</v>
      </c>
      <c r="AU60">
        <f t="shared" si="13"/>
        <v>0</v>
      </c>
      <c r="AW60">
        <v>0</v>
      </c>
      <c r="AX60">
        <v>0</v>
      </c>
      <c r="AY60">
        <v>0</v>
      </c>
      <c r="AZ60">
        <f t="shared" si="14"/>
        <v>0</v>
      </c>
      <c r="BA60">
        <v>0</v>
      </c>
      <c r="BB60">
        <f t="shared" si="15"/>
        <v>0</v>
      </c>
      <c r="BC60">
        <v>0</v>
      </c>
      <c r="BD60">
        <f t="shared" si="16"/>
        <v>7</v>
      </c>
      <c r="BE60">
        <f t="shared" si="17"/>
        <v>0</v>
      </c>
      <c r="BG60">
        <v>0</v>
      </c>
      <c r="BH60">
        <v>0</v>
      </c>
      <c r="BI60">
        <v>0</v>
      </c>
      <c r="BJ60">
        <f t="shared" si="18"/>
        <v>0</v>
      </c>
      <c r="BK60">
        <v>0</v>
      </c>
      <c r="BL60">
        <f t="shared" si="19"/>
        <v>0</v>
      </c>
      <c r="BM60">
        <v>0</v>
      </c>
      <c r="BN60">
        <f t="shared" si="20"/>
        <v>5</v>
      </c>
      <c r="BO60">
        <f t="shared" si="21"/>
        <v>0</v>
      </c>
      <c r="BQ60">
        <v>0</v>
      </c>
      <c r="BR60">
        <v>0</v>
      </c>
      <c r="BS60">
        <v>0</v>
      </c>
      <c r="BT60">
        <f t="shared" si="22"/>
        <v>0</v>
      </c>
      <c r="BU60">
        <v>0</v>
      </c>
      <c r="BV60">
        <f t="shared" si="23"/>
        <v>0</v>
      </c>
      <c r="BW60">
        <v>0</v>
      </c>
      <c r="BX60">
        <f t="shared" si="24"/>
        <v>5</v>
      </c>
      <c r="BY60">
        <f t="shared" si="25"/>
        <v>0</v>
      </c>
      <c r="CA60">
        <v>0</v>
      </c>
    </row>
    <row r="61" spans="1:79" ht="17.25" customHeight="1" x14ac:dyDescent="0.3">
      <c r="A61" s="2">
        <v>44565</v>
      </c>
      <c r="B61" t="s">
        <v>144</v>
      </c>
      <c r="C61" t="s">
        <v>145</v>
      </c>
      <c r="D61" t="s">
        <v>27</v>
      </c>
      <c r="F61">
        <v>353</v>
      </c>
      <c r="G61">
        <v>0</v>
      </c>
      <c r="I61">
        <v>-106</v>
      </c>
      <c r="J61">
        <f t="shared" si="26"/>
        <v>247</v>
      </c>
      <c r="K61">
        <v>0</v>
      </c>
      <c r="L61">
        <f t="shared" si="1"/>
        <v>247</v>
      </c>
      <c r="M61">
        <v>13</v>
      </c>
      <c r="N61">
        <v>1</v>
      </c>
      <c r="O61">
        <f t="shared" si="2"/>
        <v>19</v>
      </c>
      <c r="Q61">
        <v>212</v>
      </c>
      <c r="R61">
        <v>0</v>
      </c>
      <c r="T61">
        <v>0</v>
      </c>
      <c r="U61">
        <f t="shared" si="27"/>
        <v>212</v>
      </c>
      <c r="V61">
        <v>0</v>
      </c>
      <c r="W61">
        <f t="shared" si="4"/>
        <v>212</v>
      </c>
      <c r="X61">
        <v>3</v>
      </c>
      <c r="Y61">
        <v>2</v>
      </c>
      <c r="Z61">
        <f t="shared" si="5"/>
        <v>70.666666666666671</v>
      </c>
      <c r="AB61">
        <v>1088</v>
      </c>
      <c r="AC61">
        <v>0</v>
      </c>
      <c r="AE61">
        <v>0</v>
      </c>
      <c r="AF61">
        <f t="shared" si="6"/>
        <v>1088</v>
      </c>
      <c r="AG61">
        <v>0</v>
      </c>
      <c r="AH61">
        <f t="shared" si="7"/>
        <v>1088</v>
      </c>
      <c r="AI61">
        <v>1</v>
      </c>
      <c r="AJ61">
        <f t="shared" si="8"/>
        <v>6</v>
      </c>
      <c r="AK61">
        <f t="shared" si="9"/>
        <v>1088</v>
      </c>
      <c r="AM61">
        <v>485</v>
      </c>
      <c r="AN61">
        <v>0</v>
      </c>
      <c r="AO61">
        <v>0</v>
      </c>
      <c r="AP61">
        <f t="shared" si="10"/>
        <v>485</v>
      </c>
      <c r="AQ61">
        <v>0</v>
      </c>
      <c r="AR61">
        <f t="shared" si="11"/>
        <v>485</v>
      </c>
      <c r="AS61">
        <v>1</v>
      </c>
      <c r="AT61">
        <f t="shared" si="12"/>
        <v>6</v>
      </c>
      <c r="AU61">
        <f t="shared" si="13"/>
        <v>485</v>
      </c>
      <c r="AW61">
        <v>144</v>
      </c>
      <c r="AX61">
        <v>4</v>
      </c>
      <c r="AY61">
        <v>0</v>
      </c>
      <c r="AZ61">
        <f t="shared" si="14"/>
        <v>148</v>
      </c>
      <c r="BA61">
        <v>0</v>
      </c>
      <c r="BB61">
        <f t="shared" si="15"/>
        <v>148</v>
      </c>
      <c r="BC61">
        <v>0</v>
      </c>
      <c r="BD61">
        <f t="shared" si="16"/>
        <v>7</v>
      </c>
      <c r="BE61">
        <f t="shared" si="17"/>
        <v>0</v>
      </c>
      <c r="BG61">
        <v>108</v>
      </c>
      <c r="BH61">
        <v>0</v>
      </c>
      <c r="BI61">
        <v>0</v>
      </c>
      <c r="BJ61">
        <f t="shared" si="18"/>
        <v>108</v>
      </c>
      <c r="BK61">
        <v>0</v>
      </c>
      <c r="BL61">
        <f t="shared" si="19"/>
        <v>108</v>
      </c>
      <c r="BM61">
        <v>1</v>
      </c>
      <c r="BN61">
        <f t="shared" si="20"/>
        <v>5</v>
      </c>
      <c r="BO61">
        <f t="shared" si="21"/>
        <v>108</v>
      </c>
      <c r="BQ61">
        <v>196</v>
      </c>
      <c r="BR61">
        <v>0</v>
      </c>
      <c r="BS61">
        <v>0</v>
      </c>
      <c r="BT61">
        <f t="shared" si="22"/>
        <v>196</v>
      </c>
      <c r="BU61">
        <v>0</v>
      </c>
      <c r="BV61">
        <f t="shared" si="23"/>
        <v>196</v>
      </c>
      <c r="BW61">
        <v>1</v>
      </c>
      <c r="BX61">
        <f t="shared" si="24"/>
        <v>5</v>
      </c>
      <c r="BY61">
        <f t="shared" si="25"/>
        <v>196</v>
      </c>
      <c r="CA61">
        <v>408</v>
      </c>
    </row>
    <row r="62" spans="1:79" ht="17.25" customHeight="1" x14ac:dyDescent="0.3">
      <c r="A62" s="2">
        <v>44565</v>
      </c>
      <c r="B62" t="s">
        <v>146</v>
      </c>
      <c r="C62" t="s">
        <v>147</v>
      </c>
      <c r="D62" t="s">
        <v>27</v>
      </c>
      <c r="F62">
        <v>509</v>
      </c>
      <c r="G62">
        <v>1142</v>
      </c>
      <c r="I62">
        <v>0</v>
      </c>
      <c r="J62">
        <f t="shared" si="26"/>
        <v>1651</v>
      </c>
      <c r="K62">
        <v>0</v>
      </c>
      <c r="L62">
        <f t="shared" si="1"/>
        <v>1651</v>
      </c>
      <c r="M62">
        <v>43</v>
      </c>
      <c r="N62">
        <v>1</v>
      </c>
      <c r="O62">
        <f t="shared" si="2"/>
        <v>38.395348837209305</v>
      </c>
      <c r="Q62">
        <v>30</v>
      </c>
      <c r="R62">
        <v>310</v>
      </c>
      <c r="T62">
        <v>0</v>
      </c>
      <c r="U62">
        <f t="shared" si="27"/>
        <v>340</v>
      </c>
      <c r="V62">
        <v>0</v>
      </c>
      <c r="W62">
        <f t="shared" si="4"/>
        <v>340</v>
      </c>
      <c r="X62">
        <v>22</v>
      </c>
      <c r="Y62">
        <v>2</v>
      </c>
      <c r="Z62">
        <f t="shared" si="5"/>
        <v>15.454545454545455</v>
      </c>
      <c r="AB62">
        <v>813</v>
      </c>
      <c r="AC62">
        <v>0</v>
      </c>
      <c r="AE62">
        <v>0</v>
      </c>
      <c r="AF62">
        <f t="shared" si="6"/>
        <v>813</v>
      </c>
      <c r="AG62">
        <v>7200</v>
      </c>
      <c r="AH62">
        <f t="shared" si="7"/>
        <v>8013</v>
      </c>
      <c r="AI62">
        <v>47</v>
      </c>
      <c r="AJ62">
        <f t="shared" si="8"/>
        <v>6</v>
      </c>
      <c r="AK62">
        <f t="shared" si="9"/>
        <v>170.48936170212767</v>
      </c>
      <c r="AM62">
        <v>1740</v>
      </c>
      <c r="AN62">
        <v>2068</v>
      </c>
      <c r="AO62">
        <v>0</v>
      </c>
      <c r="AP62">
        <f t="shared" si="10"/>
        <v>3808</v>
      </c>
      <c r="AQ62">
        <v>2400</v>
      </c>
      <c r="AR62">
        <f t="shared" si="11"/>
        <v>6208</v>
      </c>
      <c r="AS62">
        <v>119</v>
      </c>
      <c r="AT62">
        <f t="shared" si="12"/>
        <v>6</v>
      </c>
      <c r="AU62">
        <f t="shared" si="13"/>
        <v>52.168067226890756</v>
      </c>
      <c r="AW62">
        <v>129</v>
      </c>
      <c r="AX62">
        <v>260</v>
      </c>
      <c r="AY62">
        <v>0</v>
      </c>
      <c r="AZ62">
        <f t="shared" si="14"/>
        <v>389</v>
      </c>
      <c r="BA62">
        <v>0</v>
      </c>
      <c r="BB62">
        <f t="shared" si="15"/>
        <v>389</v>
      </c>
      <c r="BC62">
        <v>18</v>
      </c>
      <c r="BD62">
        <f t="shared" si="16"/>
        <v>7</v>
      </c>
      <c r="BE62">
        <f t="shared" si="17"/>
        <v>21.611111111111111</v>
      </c>
      <c r="BG62">
        <v>1218</v>
      </c>
      <c r="BH62">
        <v>960</v>
      </c>
      <c r="BI62">
        <v>0</v>
      </c>
      <c r="BJ62">
        <f t="shared" si="18"/>
        <v>2178</v>
      </c>
      <c r="BK62">
        <v>0</v>
      </c>
      <c r="BL62">
        <f t="shared" si="19"/>
        <v>2178</v>
      </c>
      <c r="BM62">
        <v>19</v>
      </c>
      <c r="BN62">
        <f t="shared" si="20"/>
        <v>5</v>
      </c>
      <c r="BO62">
        <f t="shared" si="21"/>
        <v>114.63157894736842</v>
      </c>
      <c r="BQ62">
        <v>1262</v>
      </c>
      <c r="BR62">
        <v>2250</v>
      </c>
      <c r="BS62">
        <v>0</v>
      </c>
      <c r="BT62">
        <f t="shared" si="22"/>
        <v>3512</v>
      </c>
      <c r="BU62">
        <v>0</v>
      </c>
      <c r="BV62">
        <f t="shared" si="23"/>
        <v>3512</v>
      </c>
      <c r="BW62">
        <v>39</v>
      </c>
      <c r="BX62">
        <f t="shared" si="24"/>
        <v>5</v>
      </c>
      <c r="BY62">
        <f t="shared" si="25"/>
        <v>90.051282051282058</v>
      </c>
      <c r="CA62">
        <v>4963</v>
      </c>
    </row>
    <row r="63" spans="1:79" ht="17.25" customHeight="1" x14ac:dyDescent="0.3">
      <c r="A63" s="2">
        <v>44565</v>
      </c>
      <c r="B63" t="s">
        <v>148</v>
      </c>
      <c r="C63" t="s">
        <v>149</v>
      </c>
      <c r="D63" t="s">
        <v>27</v>
      </c>
      <c r="F63">
        <v>39</v>
      </c>
      <c r="G63">
        <v>0</v>
      </c>
      <c r="I63">
        <v>0</v>
      </c>
      <c r="J63">
        <f t="shared" si="26"/>
        <v>39</v>
      </c>
      <c r="K63">
        <v>0</v>
      </c>
      <c r="L63">
        <f t="shared" si="1"/>
        <v>39</v>
      </c>
      <c r="M63">
        <v>7</v>
      </c>
      <c r="N63">
        <v>1</v>
      </c>
      <c r="O63">
        <f t="shared" si="2"/>
        <v>5.5714285714285712</v>
      </c>
      <c r="Q63">
        <v>143</v>
      </c>
      <c r="R63">
        <v>0</v>
      </c>
      <c r="T63">
        <v>0</v>
      </c>
      <c r="U63">
        <f t="shared" si="27"/>
        <v>143</v>
      </c>
      <c r="V63">
        <v>0</v>
      </c>
      <c r="W63">
        <f t="shared" si="4"/>
        <v>143</v>
      </c>
      <c r="X63">
        <v>2</v>
      </c>
      <c r="Y63">
        <v>2</v>
      </c>
      <c r="Z63">
        <f t="shared" si="5"/>
        <v>71.5</v>
      </c>
      <c r="AB63">
        <v>188</v>
      </c>
      <c r="AC63">
        <v>0</v>
      </c>
      <c r="AE63">
        <v>-10</v>
      </c>
      <c r="AF63">
        <f t="shared" si="6"/>
        <v>178</v>
      </c>
      <c r="AG63">
        <v>100</v>
      </c>
      <c r="AH63">
        <f t="shared" si="7"/>
        <v>278</v>
      </c>
      <c r="AI63">
        <v>16</v>
      </c>
      <c r="AJ63">
        <f t="shared" si="8"/>
        <v>6</v>
      </c>
      <c r="AK63">
        <f t="shared" si="9"/>
        <v>17.375</v>
      </c>
      <c r="AM63">
        <v>964</v>
      </c>
      <c r="AN63">
        <v>0</v>
      </c>
      <c r="AO63">
        <v>0</v>
      </c>
      <c r="AP63">
        <f t="shared" si="10"/>
        <v>964</v>
      </c>
      <c r="AQ63">
        <v>300</v>
      </c>
      <c r="AR63">
        <f t="shared" si="11"/>
        <v>1264</v>
      </c>
      <c r="AS63">
        <v>13</v>
      </c>
      <c r="AT63">
        <f t="shared" si="12"/>
        <v>6</v>
      </c>
      <c r="AU63">
        <f t="shared" si="13"/>
        <v>97.230769230769226</v>
      </c>
      <c r="AW63">
        <v>168</v>
      </c>
      <c r="AX63">
        <v>0</v>
      </c>
      <c r="AY63">
        <v>0</v>
      </c>
      <c r="AZ63">
        <f t="shared" si="14"/>
        <v>168</v>
      </c>
      <c r="BA63">
        <v>0</v>
      </c>
      <c r="BB63">
        <f t="shared" si="15"/>
        <v>168</v>
      </c>
      <c r="BC63">
        <v>10</v>
      </c>
      <c r="BD63">
        <f t="shared" si="16"/>
        <v>7</v>
      </c>
      <c r="BE63">
        <f t="shared" si="17"/>
        <v>16.8</v>
      </c>
      <c r="BG63">
        <v>241</v>
      </c>
      <c r="BH63">
        <v>0</v>
      </c>
      <c r="BI63">
        <v>0</v>
      </c>
      <c r="BJ63">
        <f t="shared" si="18"/>
        <v>241</v>
      </c>
      <c r="BK63">
        <v>100</v>
      </c>
      <c r="BL63">
        <f t="shared" si="19"/>
        <v>341</v>
      </c>
      <c r="BM63">
        <v>6</v>
      </c>
      <c r="BN63">
        <f t="shared" si="20"/>
        <v>5</v>
      </c>
      <c r="BO63">
        <f t="shared" si="21"/>
        <v>56.833333333333336</v>
      </c>
      <c r="BQ63">
        <v>852</v>
      </c>
      <c r="BR63">
        <v>0</v>
      </c>
      <c r="BS63">
        <v>0</v>
      </c>
      <c r="BT63">
        <f t="shared" si="22"/>
        <v>852</v>
      </c>
      <c r="BU63">
        <v>0</v>
      </c>
      <c r="BV63">
        <f t="shared" si="23"/>
        <v>852</v>
      </c>
      <c r="BW63">
        <v>5</v>
      </c>
      <c r="BX63">
        <f t="shared" si="24"/>
        <v>5</v>
      </c>
      <c r="BY63">
        <f t="shared" si="25"/>
        <v>170.4</v>
      </c>
      <c r="CA63">
        <v>0</v>
      </c>
    </row>
    <row r="64" spans="1:79" ht="17.25" customHeight="1" x14ac:dyDescent="0.3">
      <c r="A64" s="2">
        <v>44565</v>
      </c>
      <c r="B64" t="s">
        <v>150</v>
      </c>
      <c r="C64" t="s">
        <v>151</v>
      </c>
      <c r="D64" t="s">
        <v>27</v>
      </c>
      <c r="F64">
        <v>239</v>
      </c>
      <c r="G64">
        <v>15</v>
      </c>
      <c r="I64">
        <v>-40</v>
      </c>
      <c r="J64">
        <f t="shared" si="26"/>
        <v>214</v>
      </c>
      <c r="K64">
        <v>0</v>
      </c>
      <c r="L64">
        <f t="shared" ref="L64:L81" si="28">SUM(J64:K64)</f>
        <v>214</v>
      </c>
      <c r="M64">
        <v>43</v>
      </c>
      <c r="N64">
        <v>1</v>
      </c>
      <c r="O64">
        <f t="shared" si="2"/>
        <v>4.9767441860465116</v>
      </c>
      <c r="Q64">
        <v>98</v>
      </c>
      <c r="R64">
        <v>0</v>
      </c>
      <c r="T64">
        <v>0</v>
      </c>
      <c r="U64">
        <f t="shared" si="27"/>
        <v>98</v>
      </c>
      <c r="V64">
        <v>0</v>
      </c>
      <c r="W64">
        <f t="shared" ref="W64:W81" si="29">SUM(U64:V64)</f>
        <v>98</v>
      </c>
      <c r="X64">
        <v>8</v>
      </c>
      <c r="Y64">
        <v>2</v>
      </c>
      <c r="Z64">
        <f t="shared" si="5"/>
        <v>12.25</v>
      </c>
      <c r="AB64">
        <v>1702</v>
      </c>
      <c r="AC64">
        <v>0</v>
      </c>
      <c r="AE64">
        <v>-12</v>
      </c>
      <c r="AF64">
        <f t="shared" si="6"/>
        <v>1690</v>
      </c>
      <c r="AG64">
        <v>0</v>
      </c>
      <c r="AH64">
        <f t="shared" si="7"/>
        <v>1690</v>
      </c>
      <c r="AI64">
        <v>238</v>
      </c>
      <c r="AJ64">
        <f t="shared" si="8"/>
        <v>6</v>
      </c>
      <c r="AK64">
        <f t="shared" si="9"/>
        <v>7.1008403361344534</v>
      </c>
      <c r="AM64">
        <v>1153</v>
      </c>
      <c r="AN64">
        <v>270</v>
      </c>
      <c r="AO64">
        <v>-27</v>
      </c>
      <c r="AP64">
        <f t="shared" ref="AP64:AP81" si="30">SUM(AM64:AO64)</f>
        <v>1396</v>
      </c>
      <c r="AQ64">
        <v>0</v>
      </c>
      <c r="AR64">
        <f t="shared" si="11"/>
        <v>1396</v>
      </c>
      <c r="AS64">
        <v>77</v>
      </c>
      <c r="AT64">
        <f t="shared" si="12"/>
        <v>6</v>
      </c>
      <c r="AU64">
        <f t="shared" si="13"/>
        <v>18.129870129870131</v>
      </c>
      <c r="AW64">
        <v>522</v>
      </c>
      <c r="AX64">
        <v>0</v>
      </c>
      <c r="AY64">
        <v>-71</v>
      </c>
      <c r="AZ64">
        <f t="shared" si="14"/>
        <v>451</v>
      </c>
      <c r="BA64">
        <v>0</v>
      </c>
      <c r="BB64">
        <f t="shared" si="15"/>
        <v>451</v>
      </c>
      <c r="BC64">
        <v>87</v>
      </c>
      <c r="BD64">
        <f t="shared" si="16"/>
        <v>7</v>
      </c>
      <c r="BE64">
        <f t="shared" si="17"/>
        <v>5.1839080459770113</v>
      </c>
      <c r="BG64">
        <v>460</v>
      </c>
      <c r="BH64">
        <v>0</v>
      </c>
      <c r="BI64">
        <v>0</v>
      </c>
      <c r="BJ64">
        <f t="shared" si="18"/>
        <v>460</v>
      </c>
      <c r="BK64">
        <v>0</v>
      </c>
      <c r="BL64">
        <f t="shared" si="19"/>
        <v>460</v>
      </c>
      <c r="BM64">
        <v>26</v>
      </c>
      <c r="BN64">
        <f t="shared" si="20"/>
        <v>5</v>
      </c>
      <c r="BO64">
        <f t="shared" si="21"/>
        <v>17.692307692307693</v>
      </c>
      <c r="BQ64">
        <v>155</v>
      </c>
      <c r="BR64">
        <v>0</v>
      </c>
      <c r="BS64">
        <v>0</v>
      </c>
      <c r="BT64">
        <f t="shared" si="22"/>
        <v>155</v>
      </c>
      <c r="BU64">
        <v>0</v>
      </c>
      <c r="BV64">
        <f t="shared" si="23"/>
        <v>155</v>
      </c>
      <c r="BW64">
        <v>23</v>
      </c>
      <c r="BX64">
        <f t="shared" si="24"/>
        <v>5</v>
      </c>
      <c r="BY64">
        <f t="shared" si="25"/>
        <v>6.7391304347826084</v>
      </c>
      <c r="CA64">
        <v>0</v>
      </c>
    </row>
    <row r="65" spans="1:79" ht="17.25" customHeight="1" x14ac:dyDescent="0.3">
      <c r="A65" s="2">
        <v>44565</v>
      </c>
      <c r="B65" t="s">
        <v>152</v>
      </c>
      <c r="C65" t="s">
        <v>153</v>
      </c>
      <c r="D65" t="s">
        <v>27</v>
      </c>
      <c r="F65">
        <v>222</v>
      </c>
      <c r="G65">
        <v>4</v>
      </c>
      <c r="I65">
        <v>-14</v>
      </c>
      <c r="J65">
        <f t="shared" si="26"/>
        <v>212</v>
      </c>
      <c r="K65">
        <v>0</v>
      </c>
      <c r="L65">
        <f t="shared" si="28"/>
        <v>212</v>
      </c>
      <c r="M65">
        <v>27</v>
      </c>
      <c r="N65">
        <v>1</v>
      </c>
      <c r="O65">
        <f t="shared" si="2"/>
        <v>7.8518518518518521</v>
      </c>
      <c r="Q65">
        <v>163</v>
      </c>
      <c r="R65">
        <v>0</v>
      </c>
      <c r="T65">
        <v>0</v>
      </c>
      <c r="U65">
        <f t="shared" si="27"/>
        <v>163</v>
      </c>
      <c r="V65">
        <v>0</v>
      </c>
      <c r="W65">
        <f t="shared" si="29"/>
        <v>163</v>
      </c>
      <c r="X65">
        <v>5</v>
      </c>
      <c r="Y65">
        <v>2</v>
      </c>
      <c r="Z65">
        <f t="shared" si="5"/>
        <v>32.6</v>
      </c>
      <c r="AB65">
        <v>4952</v>
      </c>
      <c r="AC65">
        <v>2400</v>
      </c>
      <c r="AE65">
        <v>-7</v>
      </c>
      <c r="AF65">
        <f t="shared" si="6"/>
        <v>7345</v>
      </c>
      <c r="AG65">
        <v>0</v>
      </c>
      <c r="AH65">
        <f t="shared" si="7"/>
        <v>7345</v>
      </c>
      <c r="AI65">
        <v>204</v>
      </c>
      <c r="AJ65">
        <f t="shared" si="8"/>
        <v>6</v>
      </c>
      <c r="AK65">
        <f t="shared" si="9"/>
        <v>36.004901960784316</v>
      </c>
      <c r="AM65">
        <v>3800</v>
      </c>
      <c r="AN65">
        <v>280</v>
      </c>
      <c r="AO65">
        <v>-12</v>
      </c>
      <c r="AP65">
        <f t="shared" si="30"/>
        <v>4068</v>
      </c>
      <c r="AQ65">
        <v>0</v>
      </c>
      <c r="AR65">
        <f t="shared" si="11"/>
        <v>4068</v>
      </c>
      <c r="AS65">
        <v>68</v>
      </c>
      <c r="AT65">
        <f t="shared" si="12"/>
        <v>6</v>
      </c>
      <c r="AU65">
        <f t="shared" si="13"/>
        <v>59.823529411764703</v>
      </c>
      <c r="AW65">
        <v>874</v>
      </c>
      <c r="AX65">
        <v>0</v>
      </c>
      <c r="AY65">
        <v>-46</v>
      </c>
      <c r="AZ65">
        <f t="shared" si="14"/>
        <v>828</v>
      </c>
      <c r="BA65">
        <v>960</v>
      </c>
      <c r="BB65">
        <f t="shared" ref="BB65:BB81" si="31">SUM(AZ65:BA65)</f>
        <v>1788</v>
      </c>
      <c r="BC65">
        <v>76</v>
      </c>
      <c r="BD65">
        <f t="shared" si="16"/>
        <v>7</v>
      </c>
      <c r="BE65">
        <f t="shared" si="17"/>
        <v>23.526315789473685</v>
      </c>
      <c r="BG65">
        <v>651</v>
      </c>
      <c r="BH65">
        <v>0</v>
      </c>
      <c r="BI65">
        <v>0</v>
      </c>
      <c r="BJ65">
        <f t="shared" si="18"/>
        <v>651</v>
      </c>
      <c r="BK65">
        <v>0</v>
      </c>
      <c r="BL65">
        <f t="shared" si="19"/>
        <v>651</v>
      </c>
      <c r="BM65">
        <v>21</v>
      </c>
      <c r="BN65">
        <f t="shared" si="20"/>
        <v>5</v>
      </c>
      <c r="BO65">
        <f t="shared" si="21"/>
        <v>31</v>
      </c>
      <c r="BQ65">
        <v>1056</v>
      </c>
      <c r="BR65">
        <v>0</v>
      </c>
      <c r="BS65">
        <v>0</v>
      </c>
      <c r="BT65">
        <f t="shared" si="22"/>
        <v>1056</v>
      </c>
      <c r="BU65">
        <v>0</v>
      </c>
      <c r="BV65">
        <f t="shared" si="23"/>
        <v>1056</v>
      </c>
      <c r="BW65">
        <v>15</v>
      </c>
      <c r="BX65">
        <f t="shared" si="24"/>
        <v>5</v>
      </c>
      <c r="BY65">
        <f t="shared" si="25"/>
        <v>70.400000000000006</v>
      </c>
      <c r="CA65">
        <v>990</v>
      </c>
    </row>
    <row r="66" spans="1:79" ht="17.25" customHeight="1" x14ac:dyDescent="0.3">
      <c r="A66" s="2">
        <v>44565</v>
      </c>
      <c r="B66" t="s">
        <v>154</v>
      </c>
      <c r="C66" t="s">
        <v>155</v>
      </c>
      <c r="D66" t="s">
        <v>27</v>
      </c>
      <c r="F66">
        <v>277</v>
      </c>
      <c r="G66">
        <v>0</v>
      </c>
      <c r="I66">
        <v>0</v>
      </c>
      <c r="J66">
        <f t="shared" si="26"/>
        <v>277</v>
      </c>
      <c r="K66">
        <v>0</v>
      </c>
      <c r="L66">
        <f t="shared" si="28"/>
        <v>277</v>
      </c>
      <c r="M66">
        <v>26</v>
      </c>
      <c r="N66">
        <v>1</v>
      </c>
      <c r="O66">
        <f t="shared" ref="O66:O81" si="32">IFERROR(L66/M66,0)</f>
        <v>10.653846153846153</v>
      </c>
      <c r="Q66">
        <v>202</v>
      </c>
      <c r="R66">
        <v>0</v>
      </c>
      <c r="T66">
        <v>0</v>
      </c>
      <c r="U66">
        <f t="shared" si="27"/>
        <v>202</v>
      </c>
      <c r="V66">
        <v>0</v>
      </c>
      <c r="W66">
        <f t="shared" si="29"/>
        <v>202</v>
      </c>
      <c r="X66">
        <v>1</v>
      </c>
      <c r="Y66">
        <v>2</v>
      </c>
      <c r="Z66">
        <f t="shared" ref="Z66:Z81" si="33">IFERROR(W66/X66,0)</f>
        <v>202</v>
      </c>
      <c r="AB66">
        <v>2040</v>
      </c>
      <c r="AC66">
        <v>0</v>
      </c>
      <c r="AE66">
        <v>0</v>
      </c>
      <c r="AF66">
        <f t="shared" ref="AF66:AF81" si="34">SUM(AB66:AE66)</f>
        <v>2040</v>
      </c>
      <c r="AG66">
        <v>0</v>
      </c>
      <c r="AH66">
        <f t="shared" ref="AH66:AH81" si="35">SUM(AF66:AG66)</f>
        <v>2040</v>
      </c>
      <c r="AI66">
        <v>66</v>
      </c>
      <c r="AJ66">
        <f t="shared" ref="AJ66:AJ81" si="36">4+2</f>
        <v>6</v>
      </c>
      <c r="AK66">
        <f t="shared" ref="AK66:AK81" si="37">IFERROR(AH66/AI66,0)</f>
        <v>30.90909090909091</v>
      </c>
      <c r="AM66">
        <v>987</v>
      </c>
      <c r="AN66">
        <v>0</v>
      </c>
      <c r="AO66">
        <v>0</v>
      </c>
      <c r="AP66">
        <f t="shared" si="30"/>
        <v>987</v>
      </c>
      <c r="AQ66">
        <v>400</v>
      </c>
      <c r="AR66">
        <f t="shared" ref="AR66:AR81" si="38">SUM(AP66:AQ66)</f>
        <v>1387</v>
      </c>
      <c r="AS66">
        <v>25</v>
      </c>
      <c r="AT66">
        <f t="shared" ref="AT66:AT81" si="39">4+2</f>
        <v>6</v>
      </c>
      <c r="AU66">
        <f t="shared" ref="AU66:AU79" si="40">IFERROR(AR66/AS66,0)</f>
        <v>55.48</v>
      </c>
      <c r="AW66">
        <v>1335</v>
      </c>
      <c r="AX66">
        <v>0</v>
      </c>
      <c r="AY66">
        <v>0</v>
      </c>
      <c r="AZ66">
        <f t="shared" ref="AZ66:AZ81" si="41">SUM(AW66:AY66)</f>
        <v>1335</v>
      </c>
      <c r="BA66">
        <v>0</v>
      </c>
      <c r="BB66">
        <f t="shared" si="31"/>
        <v>1335</v>
      </c>
      <c r="BC66">
        <v>40</v>
      </c>
      <c r="BD66">
        <f t="shared" ref="BD66:BD81" si="42">5+2</f>
        <v>7</v>
      </c>
      <c r="BE66">
        <f t="shared" ref="BE66:BE81" si="43">IFERROR(BB66/BC66,0)</f>
        <v>33.375</v>
      </c>
      <c r="BG66">
        <v>753</v>
      </c>
      <c r="BH66">
        <v>0</v>
      </c>
      <c r="BI66">
        <v>0</v>
      </c>
      <c r="BJ66">
        <f t="shared" ref="BJ66:BJ81" si="44">SUM(BG66:BI66)</f>
        <v>753</v>
      </c>
      <c r="BK66">
        <v>0</v>
      </c>
      <c r="BL66">
        <f t="shared" ref="BL66:BL81" si="45">SUM(BJ66:BK66)</f>
        <v>753</v>
      </c>
      <c r="BM66">
        <v>7</v>
      </c>
      <c r="BN66">
        <f t="shared" ref="BN66:BN81" si="46">3+2</f>
        <v>5</v>
      </c>
      <c r="BO66">
        <f t="shared" ref="BO66:BO81" si="47">IFERROR(BL66/BM66,0)</f>
        <v>107.57142857142857</v>
      </c>
      <c r="BQ66">
        <v>2686</v>
      </c>
      <c r="BR66">
        <v>0</v>
      </c>
      <c r="BS66">
        <v>0</v>
      </c>
      <c r="BT66">
        <f t="shared" ref="BT66:BT81" si="48">SUM(BQ66:BS66)</f>
        <v>2686</v>
      </c>
      <c r="BU66">
        <v>0</v>
      </c>
      <c r="BV66">
        <f t="shared" ref="BV66:BV81" si="49">SUM(BT66:BU66)</f>
        <v>2686</v>
      </c>
      <c r="BW66">
        <v>20</v>
      </c>
      <c r="BX66">
        <f t="shared" ref="BX66:BX81" si="50">3+2</f>
        <v>5</v>
      </c>
      <c r="BY66">
        <f t="shared" ref="BY66:BY81" si="51">IFERROR(BV66/BW66,0)</f>
        <v>134.30000000000001</v>
      </c>
      <c r="CA66">
        <v>1280</v>
      </c>
    </row>
    <row r="67" spans="1:79" ht="17.25" customHeight="1" x14ac:dyDescent="0.3">
      <c r="A67" s="2">
        <v>44565</v>
      </c>
      <c r="B67" t="s">
        <v>156</v>
      </c>
      <c r="C67" t="s">
        <v>157</v>
      </c>
      <c r="D67" t="s">
        <v>27</v>
      </c>
      <c r="F67">
        <v>129</v>
      </c>
      <c r="G67">
        <v>0</v>
      </c>
      <c r="I67">
        <v>0</v>
      </c>
      <c r="J67">
        <f t="shared" si="26"/>
        <v>129</v>
      </c>
      <c r="K67">
        <v>0</v>
      </c>
      <c r="L67">
        <f t="shared" si="28"/>
        <v>129</v>
      </c>
      <c r="M67">
        <v>2</v>
      </c>
      <c r="N67">
        <v>1</v>
      </c>
      <c r="O67">
        <f t="shared" si="32"/>
        <v>64.5</v>
      </c>
      <c r="Q67">
        <v>42</v>
      </c>
      <c r="R67">
        <v>200</v>
      </c>
      <c r="T67">
        <v>0</v>
      </c>
      <c r="U67">
        <f t="shared" si="27"/>
        <v>242</v>
      </c>
      <c r="V67">
        <v>0</v>
      </c>
      <c r="W67">
        <f t="shared" si="29"/>
        <v>242</v>
      </c>
      <c r="X67">
        <v>0</v>
      </c>
      <c r="Y67">
        <v>2</v>
      </c>
      <c r="Z67">
        <f t="shared" si="33"/>
        <v>0</v>
      </c>
      <c r="AB67">
        <v>1346</v>
      </c>
      <c r="AC67">
        <v>0</v>
      </c>
      <c r="AE67">
        <v>0</v>
      </c>
      <c r="AF67">
        <f t="shared" si="34"/>
        <v>1346</v>
      </c>
      <c r="AG67">
        <v>0</v>
      </c>
      <c r="AH67">
        <f t="shared" si="35"/>
        <v>1346</v>
      </c>
      <c r="AI67">
        <v>7</v>
      </c>
      <c r="AJ67">
        <f t="shared" si="36"/>
        <v>6</v>
      </c>
      <c r="AK67">
        <f t="shared" si="37"/>
        <v>192.28571428571428</v>
      </c>
      <c r="AM67">
        <v>574</v>
      </c>
      <c r="AN67">
        <v>1267</v>
      </c>
      <c r="AO67">
        <v>0</v>
      </c>
      <c r="AP67">
        <f t="shared" si="30"/>
        <v>1841</v>
      </c>
      <c r="AQ67">
        <v>0</v>
      </c>
      <c r="AR67">
        <f t="shared" si="38"/>
        <v>1841</v>
      </c>
      <c r="AS67">
        <v>1</v>
      </c>
      <c r="AT67">
        <f t="shared" si="39"/>
        <v>6</v>
      </c>
      <c r="AU67">
        <f t="shared" si="40"/>
        <v>1841</v>
      </c>
      <c r="AW67">
        <v>81</v>
      </c>
      <c r="AX67">
        <v>100</v>
      </c>
      <c r="AY67">
        <v>-5</v>
      </c>
      <c r="AZ67">
        <f t="shared" si="41"/>
        <v>176</v>
      </c>
      <c r="BA67">
        <v>0</v>
      </c>
      <c r="BB67">
        <f t="shared" si="31"/>
        <v>176</v>
      </c>
      <c r="BC67">
        <v>3</v>
      </c>
      <c r="BD67">
        <f t="shared" si="42"/>
        <v>7</v>
      </c>
      <c r="BE67">
        <f t="shared" si="43"/>
        <v>58.666666666666664</v>
      </c>
      <c r="BG67">
        <v>7</v>
      </c>
      <c r="BH67">
        <v>40</v>
      </c>
      <c r="BI67">
        <v>0</v>
      </c>
      <c r="BJ67">
        <f t="shared" si="44"/>
        <v>47</v>
      </c>
      <c r="BK67">
        <v>0</v>
      </c>
      <c r="BL67">
        <f t="shared" si="45"/>
        <v>47</v>
      </c>
      <c r="BM67">
        <v>0</v>
      </c>
      <c r="BN67">
        <f t="shared" si="46"/>
        <v>5</v>
      </c>
      <c r="BO67">
        <f t="shared" si="47"/>
        <v>0</v>
      </c>
      <c r="BQ67">
        <v>22</v>
      </c>
      <c r="BR67">
        <v>200</v>
      </c>
      <c r="BS67">
        <v>0</v>
      </c>
      <c r="BT67">
        <f t="shared" si="48"/>
        <v>222</v>
      </c>
      <c r="BU67">
        <v>0</v>
      </c>
      <c r="BV67">
        <f t="shared" si="49"/>
        <v>222</v>
      </c>
      <c r="BW67">
        <v>1</v>
      </c>
      <c r="BX67">
        <f t="shared" si="50"/>
        <v>5</v>
      </c>
      <c r="BY67">
        <f t="shared" si="51"/>
        <v>222</v>
      </c>
      <c r="CA67">
        <v>1400</v>
      </c>
    </row>
    <row r="68" spans="1:79" ht="17.25" customHeight="1" x14ac:dyDescent="0.3">
      <c r="A68" s="2">
        <v>44565</v>
      </c>
      <c r="B68" t="s">
        <v>158</v>
      </c>
      <c r="C68" t="s">
        <v>159</v>
      </c>
      <c r="D68" t="s">
        <v>27</v>
      </c>
      <c r="F68">
        <v>0</v>
      </c>
      <c r="G68">
        <v>0</v>
      </c>
      <c r="I68">
        <v>0</v>
      </c>
      <c r="J68">
        <f t="shared" si="26"/>
        <v>0</v>
      </c>
      <c r="K68">
        <v>0</v>
      </c>
      <c r="L68">
        <f t="shared" si="28"/>
        <v>0</v>
      </c>
      <c r="M68">
        <v>4</v>
      </c>
      <c r="N68">
        <v>1</v>
      </c>
      <c r="O68">
        <f t="shared" si="32"/>
        <v>0</v>
      </c>
      <c r="Q68">
        <v>2</v>
      </c>
      <c r="R68">
        <v>0</v>
      </c>
      <c r="T68">
        <v>0</v>
      </c>
      <c r="U68">
        <f t="shared" si="27"/>
        <v>2</v>
      </c>
      <c r="V68">
        <v>0</v>
      </c>
      <c r="W68">
        <f t="shared" si="29"/>
        <v>2</v>
      </c>
      <c r="X68">
        <v>1</v>
      </c>
      <c r="Y68">
        <v>2</v>
      </c>
      <c r="Z68">
        <f t="shared" si="33"/>
        <v>2</v>
      </c>
      <c r="AB68">
        <v>5</v>
      </c>
      <c r="AC68">
        <v>0</v>
      </c>
      <c r="AE68">
        <v>0</v>
      </c>
      <c r="AF68">
        <f t="shared" si="34"/>
        <v>5</v>
      </c>
      <c r="AG68">
        <v>0</v>
      </c>
      <c r="AH68">
        <f t="shared" si="35"/>
        <v>5</v>
      </c>
      <c r="AI68">
        <v>3</v>
      </c>
      <c r="AJ68">
        <f>4+2</f>
        <v>6</v>
      </c>
      <c r="AK68">
        <f t="shared" si="37"/>
        <v>1.6666666666666667</v>
      </c>
      <c r="AM68">
        <v>8</v>
      </c>
      <c r="AN68">
        <v>0</v>
      </c>
      <c r="AO68">
        <v>0</v>
      </c>
      <c r="AP68">
        <f t="shared" si="30"/>
        <v>8</v>
      </c>
      <c r="AQ68">
        <v>0</v>
      </c>
      <c r="AR68">
        <f t="shared" si="38"/>
        <v>8</v>
      </c>
      <c r="AS68">
        <v>3</v>
      </c>
      <c r="AT68">
        <f t="shared" si="39"/>
        <v>6</v>
      </c>
      <c r="AU68">
        <f t="shared" si="40"/>
        <v>2.6666666666666665</v>
      </c>
      <c r="AW68">
        <v>0</v>
      </c>
      <c r="AX68">
        <v>0</v>
      </c>
      <c r="AY68">
        <v>0</v>
      </c>
      <c r="AZ68">
        <f t="shared" si="41"/>
        <v>0</v>
      </c>
      <c r="BA68">
        <v>0</v>
      </c>
      <c r="BB68">
        <f t="shared" si="31"/>
        <v>0</v>
      </c>
      <c r="BC68">
        <v>7</v>
      </c>
      <c r="BD68">
        <f t="shared" si="42"/>
        <v>7</v>
      </c>
      <c r="BE68">
        <f t="shared" si="43"/>
        <v>0</v>
      </c>
      <c r="BG68">
        <v>0</v>
      </c>
      <c r="BH68">
        <v>0</v>
      </c>
      <c r="BI68">
        <v>0</v>
      </c>
      <c r="BJ68">
        <f t="shared" si="44"/>
        <v>0</v>
      </c>
      <c r="BK68">
        <v>0</v>
      </c>
      <c r="BL68">
        <f t="shared" si="45"/>
        <v>0</v>
      </c>
      <c r="BM68">
        <v>3</v>
      </c>
      <c r="BN68">
        <f t="shared" si="46"/>
        <v>5</v>
      </c>
      <c r="BO68">
        <f t="shared" si="47"/>
        <v>0</v>
      </c>
      <c r="BQ68">
        <v>6</v>
      </c>
      <c r="BR68">
        <v>0</v>
      </c>
      <c r="BS68">
        <v>0</v>
      </c>
      <c r="BT68">
        <f t="shared" si="48"/>
        <v>6</v>
      </c>
      <c r="BU68">
        <v>0</v>
      </c>
      <c r="BV68">
        <f t="shared" si="49"/>
        <v>6</v>
      </c>
      <c r="BW68">
        <v>8</v>
      </c>
      <c r="BX68">
        <f t="shared" si="50"/>
        <v>5</v>
      </c>
      <c r="BY68">
        <f t="shared" si="51"/>
        <v>0.75</v>
      </c>
      <c r="CA68">
        <v>0</v>
      </c>
    </row>
    <row r="69" spans="1:79" ht="17.25" customHeight="1" x14ac:dyDescent="0.3">
      <c r="A69" s="2">
        <v>44565</v>
      </c>
      <c r="B69" t="s">
        <v>160</v>
      </c>
      <c r="C69" t="s">
        <v>161</v>
      </c>
      <c r="D69" t="s">
        <v>27</v>
      </c>
      <c r="F69">
        <v>200</v>
      </c>
      <c r="G69">
        <v>0</v>
      </c>
      <c r="I69">
        <v>0</v>
      </c>
      <c r="J69">
        <f t="shared" si="26"/>
        <v>200</v>
      </c>
      <c r="K69">
        <v>0</v>
      </c>
      <c r="L69">
        <f t="shared" si="28"/>
        <v>200</v>
      </c>
      <c r="M69">
        <v>4</v>
      </c>
      <c r="N69">
        <v>1</v>
      </c>
      <c r="O69">
        <f t="shared" si="32"/>
        <v>50</v>
      </c>
      <c r="Q69">
        <v>90</v>
      </c>
      <c r="R69">
        <v>0</v>
      </c>
      <c r="T69">
        <v>0</v>
      </c>
      <c r="U69">
        <f t="shared" si="27"/>
        <v>90</v>
      </c>
      <c r="V69">
        <v>0</v>
      </c>
      <c r="W69">
        <f t="shared" si="29"/>
        <v>90</v>
      </c>
      <c r="X69">
        <v>1</v>
      </c>
      <c r="Y69">
        <v>2</v>
      </c>
      <c r="Z69">
        <f t="shared" si="33"/>
        <v>90</v>
      </c>
      <c r="AB69">
        <v>315</v>
      </c>
      <c r="AC69">
        <v>0</v>
      </c>
      <c r="AE69">
        <v>0</v>
      </c>
      <c r="AF69">
        <f t="shared" si="34"/>
        <v>315</v>
      </c>
      <c r="AG69">
        <v>356</v>
      </c>
      <c r="AH69">
        <f t="shared" si="35"/>
        <v>671</v>
      </c>
      <c r="AI69">
        <v>24</v>
      </c>
      <c r="AJ69">
        <f t="shared" si="36"/>
        <v>6</v>
      </c>
      <c r="AK69">
        <f t="shared" si="37"/>
        <v>27.958333333333332</v>
      </c>
      <c r="AM69">
        <v>88</v>
      </c>
      <c r="AN69">
        <v>0</v>
      </c>
      <c r="AO69">
        <v>0</v>
      </c>
      <c r="AP69">
        <f t="shared" si="30"/>
        <v>88</v>
      </c>
      <c r="AQ69">
        <v>0</v>
      </c>
      <c r="AR69">
        <f t="shared" si="38"/>
        <v>88</v>
      </c>
      <c r="AS69">
        <v>4</v>
      </c>
      <c r="AT69">
        <f t="shared" si="39"/>
        <v>6</v>
      </c>
      <c r="AU69">
        <f t="shared" si="40"/>
        <v>22</v>
      </c>
      <c r="AW69">
        <v>0</v>
      </c>
      <c r="AX69">
        <v>0</v>
      </c>
      <c r="AY69">
        <v>0</v>
      </c>
      <c r="AZ69">
        <f t="shared" si="41"/>
        <v>0</v>
      </c>
      <c r="BA69">
        <v>720</v>
      </c>
      <c r="BB69">
        <f t="shared" si="31"/>
        <v>720</v>
      </c>
      <c r="BC69">
        <v>6</v>
      </c>
      <c r="BD69">
        <f t="shared" si="42"/>
        <v>7</v>
      </c>
      <c r="BE69">
        <f t="shared" si="43"/>
        <v>120</v>
      </c>
      <c r="BG69">
        <v>168</v>
      </c>
      <c r="BH69">
        <v>0</v>
      </c>
      <c r="BI69">
        <v>0</v>
      </c>
      <c r="BJ69">
        <f t="shared" si="44"/>
        <v>168</v>
      </c>
      <c r="BK69">
        <v>0</v>
      </c>
      <c r="BL69">
        <f t="shared" si="45"/>
        <v>168</v>
      </c>
      <c r="BM69">
        <v>0</v>
      </c>
      <c r="BN69">
        <f t="shared" si="46"/>
        <v>5</v>
      </c>
      <c r="BO69">
        <f t="shared" si="47"/>
        <v>0</v>
      </c>
      <c r="BQ69">
        <v>694</v>
      </c>
      <c r="BR69">
        <v>0</v>
      </c>
      <c r="BS69">
        <v>0</v>
      </c>
      <c r="BT69">
        <f t="shared" si="48"/>
        <v>694</v>
      </c>
      <c r="BU69">
        <v>0</v>
      </c>
      <c r="BV69">
        <f t="shared" si="49"/>
        <v>694</v>
      </c>
      <c r="BW69">
        <v>3</v>
      </c>
      <c r="BX69">
        <f t="shared" si="50"/>
        <v>5</v>
      </c>
      <c r="BY69">
        <f t="shared" si="51"/>
        <v>231.33333333333334</v>
      </c>
      <c r="CA69">
        <v>-1020</v>
      </c>
    </row>
    <row r="70" spans="1:79" ht="17.25" customHeight="1" x14ac:dyDescent="0.3">
      <c r="A70" s="2">
        <v>44565</v>
      </c>
      <c r="B70" t="s">
        <v>162</v>
      </c>
      <c r="C70" t="s">
        <v>163</v>
      </c>
      <c r="D70" t="s">
        <v>27</v>
      </c>
      <c r="F70">
        <v>213</v>
      </c>
      <c r="G70">
        <v>0</v>
      </c>
      <c r="I70">
        <v>0</v>
      </c>
      <c r="J70">
        <f t="shared" si="26"/>
        <v>213</v>
      </c>
      <c r="K70">
        <v>0</v>
      </c>
      <c r="L70">
        <f t="shared" si="28"/>
        <v>213</v>
      </c>
      <c r="M70">
        <v>6</v>
      </c>
      <c r="N70">
        <v>1</v>
      </c>
      <c r="O70">
        <f t="shared" si="32"/>
        <v>35.5</v>
      </c>
      <c r="Q70">
        <v>109</v>
      </c>
      <c r="R70">
        <v>0</v>
      </c>
      <c r="T70">
        <v>0</v>
      </c>
      <c r="U70">
        <f t="shared" si="27"/>
        <v>109</v>
      </c>
      <c r="V70">
        <v>0</v>
      </c>
      <c r="W70">
        <f t="shared" si="29"/>
        <v>109</v>
      </c>
      <c r="X70">
        <v>3</v>
      </c>
      <c r="Y70">
        <v>2</v>
      </c>
      <c r="Z70">
        <f t="shared" si="33"/>
        <v>36.333333333333336</v>
      </c>
      <c r="AB70">
        <v>491</v>
      </c>
      <c r="AC70">
        <v>0</v>
      </c>
      <c r="AE70">
        <v>0</v>
      </c>
      <c r="AF70">
        <f t="shared" si="34"/>
        <v>491</v>
      </c>
      <c r="AG70">
        <v>0</v>
      </c>
      <c r="AH70">
        <f t="shared" si="35"/>
        <v>491</v>
      </c>
      <c r="AI70">
        <v>2</v>
      </c>
      <c r="AJ70">
        <f t="shared" si="36"/>
        <v>6</v>
      </c>
      <c r="AK70">
        <f t="shared" si="37"/>
        <v>245.5</v>
      </c>
      <c r="AM70">
        <v>147</v>
      </c>
      <c r="AN70">
        <v>0</v>
      </c>
      <c r="AO70">
        <v>0</v>
      </c>
      <c r="AP70">
        <f t="shared" si="30"/>
        <v>147</v>
      </c>
      <c r="AQ70">
        <v>0</v>
      </c>
      <c r="AR70">
        <f t="shared" si="38"/>
        <v>147</v>
      </c>
      <c r="AS70">
        <v>3</v>
      </c>
      <c r="AT70">
        <f t="shared" si="39"/>
        <v>6</v>
      </c>
      <c r="AU70">
        <f t="shared" si="40"/>
        <v>49</v>
      </c>
      <c r="AW70">
        <v>1666</v>
      </c>
      <c r="AX70">
        <v>0</v>
      </c>
      <c r="AY70">
        <v>0</v>
      </c>
      <c r="AZ70">
        <f t="shared" si="41"/>
        <v>1666</v>
      </c>
      <c r="BA70">
        <v>0</v>
      </c>
      <c r="BB70">
        <f t="shared" si="31"/>
        <v>1666</v>
      </c>
      <c r="BC70">
        <v>2</v>
      </c>
      <c r="BD70">
        <f t="shared" si="42"/>
        <v>7</v>
      </c>
      <c r="BE70">
        <f t="shared" si="43"/>
        <v>833</v>
      </c>
      <c r="BG70">
        <v>233</v>
      </c>
      <c r="BH70">
        <v>0</v>
      </c>
      <c r="BI70">
        <v>0</v>
      </c>
      <c r="BJ70">
        <f t="shared" si="44"/>
        <v>233</v>
      </c>
      <c r="BK70">
        <v>0</v>
      </c>
      <c r="BL70">
        <f t="shared" si="45"/>
        <v>233</v>
      </c>
      <c r="BM70">
        <v>1</v>
      </c>
      <c r="BN70">
        <f t="shared" si="46"/>
        <v>5</v>
      </c>
      <c r="BO70">
        <f t="shared" si="47"/>
        <v>233</v>
      </c>
      <c r="BQ70">
        <v>308</v>
      </c>
      <c r="BR70">
        <v>0</v>
      </c>
      <c r="BS70">
        <v>0</v>
      </c>
      <c r="BT70">
        <f t="shared" si="48"/>
        <v>308</v>
      </c>
      <c r="BU70">
        <v>0</v>
      </c>
      <c r="BV70">
        <f t="shared" si="49"/>
        <v>308</v>
      </c>
      <c r="BW70">
        <v>6</v>
      </c>
      <c r="BX70">
        <f t="shared" si="50"/>
        <v>5</v>
      </c>
      <c r="BY70">
        <f t="shared" si="51"/>
        <v>51.333333333333336</v>
      </c>
      <c r="CA70">
        <v>-2384</v>
      </c>
    </row>
    <row r="71" spans="1:79" ht="17.25" customHeight="1" x14ac:dyDescent="0.3">
      <c r="A71" s="2">
        <v>44565</v>
      </c>
      <c r="B71" t="s">
        <v>164</v>
      </c>
      <c r="C71" t="s">
        <v>165</v>
      </c>
      <c r="D71" t="s">
        <v>27</v>
      </c>
      <c r="F71">
        <v>471</v>
      </c>
      <c r="G71">
        <v>720</v>
      </c>
      <c r="I71">
        <v>0</v>
      </c>
      <c r="J71">
        <f t="shared" si="26"/>
        <v>1191</v>
      </c>
      <c r="K71">
        <v>0</v>
      </c>
      <c r="L71">
        <f t="shared" si="28"/>
        <v>1191</v>
      </c>
      <c r="M71">
        <v>46</v>
      </c>
      <c r="N71">
        <v>1</v>
      </c>
      <c r="O71">
        <f t="shared" si="32"/>
        <v>25.891304347826086</v>
      </c>
      <c r="Q71">
        <v>30</v>
      </c>
      <c r="R71">
        <v>0</v>
      </c>
      <c r="T71">
        <v>0</v>
      </c>
      <c r="U71">
        <f t="shared" si="27"/>
        <v>30</v>
      </c>
      <c r="V71">
        <v>0</v>
      </c>
      <c r="W71">
        <f t="shared" si="29"/>
        <v>30</v>
      </c>
      <c r="X71">
        <v>1</v>
      </c>
      <c r="Y71">
        <v>2</v>
      </c>
      <c r="Z71">
        <f t="shared" si="33"/>
        <v>30</v>
      </c>
      <c r="AB71">
        <v>5210</v>
      </c>
      <c r="AC71">
        <v>0</v>
      </c>
      <c r="AE71">
        <v>0</v>
      </c>
      <c r="AF71">
        <f t="shared" si="34"/>
        <v>5210</v>
      </c>
      <c r="AG71">
        <v>0</v>
      </c>
      <c r="AH71">
        <f t="shared" si="35"/>
        <v>5210</v>
      </c>
      <c r="AI71">
        <v>48</v>
      </c>
      <c r="AJ71">
        <f t="shared" si="36"/>
        <v>6</v>
      </c>
      <c r="AK71">
        <f t="shared" si="37"/>
        <v>108.54166666666667</v>
      </c>
      <c r="AM71">
        <v>396</v>
      </c>
      <c r="AN71">
        <v>320</v>
      </c>
      <c r="AO71">
        <v>0</v>
      </c>
      <c r="AP71">
        <f t="shared" si="30"/>
        <v>716</v>
      </c>
      <c r="AQ71">
        <v>0</v>
      </c>
      <c r="AR71">
        <f t="shared" si="38"/>
        <v>716</v>
      </c>
      <c r="AS71">
        <v>43</v>
      </c>
      <c r="AT71">
        <f t="shared" si="39"/>
        <v>6</v>
      </c>
      <c r="AU71">
        <f t="shared" si="40"/>
        <v>16.651162790697676</v>
      </c>
      <c r="AW71">
        <v>0</v>
      </c>
      <c r="AX71">
        <v>220</v>
      </c>
      <c r="AY71">
        <v>0</v>
      </c>
      <c r="AZ71">
        <f t="shared" si="41"/>
        <v>220</v>
      </c>
      <c r="BA71">
        <v>0</v>
      </c>
      <c r="BB71">
        <f t="shared" si="31"/>
        <v>220</v>
      </c>
      <c r="BC71">
        <v>2</v>
      </c>
      <c r="BD71">
        <f t="shared" si="42"/>
        <v>7</v>
      </c>
      <c r="BE71">
        <f t="shared" si="43"/>
        <v>110</v>
      </c>
      <c r="BG71">
        <v>315</v>
      </c>
      <c r="BH71">
        <v>1200</v>
      </c>
      <c r="BI71">
        <v>0</v>
      </c>
      <c r="BJ71">
        <f t="shared" si="44"/>
        <v>1515</v>
      </c>
      <c r="BK71">
        <v>0</v>
      </c>
      <c r="BL71">
        <f t="shared" si="45"/>
        <v>1515</v>
      </c>
      <c r="BM71">
        <v>22</v>
      </c>
      <c r="BN71">
        <f t="shared" si="46"/>
        <v>5</v>
      </c>
      <c r="BO71">
        <f t="shared" si="47"/>
        <v>68.86363636363636</v>
      </c>
      <c r="BQ71">
        <v>138</v>
      </c>
      <c r="BR71">
        <v>250</v>
      </c>
      <c r="BS71">
        <v>0</v>
      </c>
      <c r="BT71">
        <f t="shared" si="48"/>
        <v>388</v>
      </c>
      <c r="BU71">
        <v>200</v>
      </c>
      <c r="BV71">
        <f t="shared" si="49"/>
        <v>588</v>
      </c>
      <c r="BW71">
        <v>31</v>
      </c>
      <c r="BX71">
        <f t="shared" si="50"/>
        <v>5</v>
      </c>
      <c r="BY71">
        <f t="shared" si="51"/>
        <v>18.967741935483872</v>
      </c>
      <c r="CA71">
        <v>1351</v>
      </c>
    </row>
    <row r="72" spans="1:79" ht="17.25" customHeight="1" x14ac:dyDescent="0.3">
      <c r="A72" s="2">
        <v>44565</v>
      </c>
      <c r="B72" t="s">
        <v>166</v>
      </c>
      <c r="C72" t="s">
        <v>167</v>
      </c>
      <c r="D72" t="s">
        <v>27</v>
      </c>
      <c r="F72">
        <v>384</v>
      </c>
      <c r="G72">
        <v>0</v>
      </c>
      <c r="I72">
        <v>0</v>
      </c>
      <c r="J72">
        <f t="shared" si="26"/>
        <v>384</v>
      </c>
      <c r="K72">
        <v>0</v>
      </c>
      <c r="L72">
        <f t="shared" si="28"/>
        <v>384</v>
      </c>
      <c r="M72">
        <v>3</v>
      </c>
      <c r="N72">
        <v>1</v>
      </c>
      <c r="O72">
        <f t="shared" si="32"/>
        <v>128</v>
      </c>
      <c r="Q72">
        <v>237</v>
      </c>
      <c r="R72">
        <v>0</v>
      </c>
      <c r="T72">
        <v>0</v>
      </c>
      <c r="U72">
        <f t="shared" si="27"/>
        <v>237</v>
      </c>
      <c r="V72">
        <v>0</v>
      </c>
      <c r="W72">
        <f t="shared" si="29"/>
        <v>237</v>
      </c>
      <c r="X72">
        <v>1</v>
      </c>
      <c r="Y72">
        <v>2</v>
      </c>
      <c r="Z72">
        <f t="shared" si="33"/>
        <v>237</v>
      </c>
      <c r="AB72">
        <v>528</v>
      </c>
      <c r="AC72">
        <v>0</v>
      </c>
      <c r="AE72">
        <v>0</v>
      </c>
      <c r="AF72">
        <f t="shared" si="34"/>
        <v>528</v>
      </c>
      <c r="AG72">
        <v>0</v>
      </c>
      <c r="AH72">
        <f t="shared" si="35"/>
        <v>528</v>
      </c>
      <c r="AI72">
        <v>4</v>
      </c>
      <c r="AJ72">
        <f t="shared" si="36"/>
        <v>6</v>
      </c>
      <c r="AK72">
        <f t="shared" si="37"/>
        <v>132</v>
      </c>
      <c r="AM72">
        <v>144</v>
      </c>
      <c r="AN72">
        <v>210</v>
      </c>
      <c r="AO72">
        <v>0</v>
      </c>
      <c r="AP72">
        <f t="shared" si="30"/>
        <v>354</v>
      </c>
      <c r="AQ72">
        <v>0</v>
      </c>
      <c r="AR72">
        <f t="shared" si="38"/>
        <v>354</v>
      </c>
      <c r="AS72">
        <v>5</v>
      </c>
      <c r="AT72">
        <f t="shared" si="39"/>
        <v>6</v>
      </c>
      <c r="AU72">
        <f t="shared" si="40"/>
        <v>70.8</v>
      </c>
      <c r="AW72">
        <v>171</v>
      </c>
      <c r="AX72">
        <v>30</v>
      </c>
      <c r="AY72">
        <v>0</v>
      </c>
      <c r="AZ72">
        <f t="shared" si="41"/>
        <v>201</v>
      </c>
      <c r="BA72">
        <v>0</v>
      </c>
      <c r="BB72">
        <f t="shared" si="31"/>
        <v>201</v>
      </c>
      <c r="BC72">
        <v>2</v>
      </c>
      <c r="BD72">
        <f t="shared" si="42"/>
        <v>7</v>
      </c>
      <c r="BE72">
        <f t="shared" si="43"/>
        <v>100.5</v>
      </c>
      <c r="BG72">
        <v>565</v>
      </c>
      <c r="BH72">
        <v>380</v>
      </c>
      <c r="BI72">
        <v>0</v>
      </c>
      <c r="BJ72">
        <f t="shared" si="44"/>
        <v>945</v>
      </c>
      <c r="BK72">
        <v>0</v>
      </c>
      <c r="BL72">
        <f t="shared" si="45"/>
        <v>945</v>
      </c>
      <c r="BM72">
        <v>0</v>
      </c>
      <c r="BN72">
        <f t="shared" si="46"/>
        <v>5</v>
      </c>
      <c r="BO72">
        <f t="shared" si="47"/>
        <v>0</v>
      </c>
      <c r="BQ72">
        <v>118</v>
      </c>
      <c r="BR72">
        <v>250</v>
      </c>
      <c r="BS72">
        <v>0</v>
      </c>
      <c r="BT72">
        <f t="shared" si="48"/>
        <v>368</v>
      </c>
      <c r="BU72">
        <v>0</v>
      </c>
      <c r="BV72">
        <f t="shared" si="49"/>
        <v>368</v>
      </c>
      <c r="BW72">
        <v>2</v>
      </c>
      <c r="BX72">
        <f t="shared" si="50"/>
        <v>5</v>
      </c>
      <c r="BY72">
        <f t="shared" si="51"/>
        <v>184</v>
      </c>
      <c r="CA72">
        <v>1500</v>
      </c>
    </row>
    <row r="73" spans="1:79" ht="17.25" customHeight="1" x14ac:dyDescent="0.3">
      <c r="A73" s="2">
        <v>44565</v>
      </c>
      <c r="B73" t="s">
        <v>168</v>
      </c>
      <c r="C73" t="s">
        <v>169</v>
      </c>
      <c r="D73" t="s">
        <v>27</v>
      </c>
      <c r="F73">
        <v>75</v>
      </c>
      <c r="G73">
        <v>0</v>
      </c>
      <c r="I73">
        <v>0</v>
      </c>
      <c r="J73">
        <f t="shared" si="26"/>
        <v>75</v>
      </c>
      <c r="K73">
        <v>0</v>
      </c>
      <c r="L73">
        <f t="shared" si="28"/>
        <v>75</v>
      </c>
      <c r="M73">
        <v>3</v>
      </c>
      <c r="N73">
        <v>1</v>
      </c>
      <c r="O73">
        <f t="shared" si="32"/>
        <v>25</v>
      </c>
      <c r="Q73">
        <v>117</v>
      </c>
      <c r="R73">
        <v>0</v>
      </c>
      <c r="T73">
        <v>0</v>
      </c>
      <c r="U73">
        <f t="shared" si="27"/>
        <v>117</v>
      </c>
      <c r="V73">
        <v>0</v>
      </c>
      <c r="W73">
        <f t="shared" si="29"/>
        <v>117</v>
      </c>
      <c r="X73">
        <v>1</v>
      </c>
      <c r="Y73">
        <v>2</v>
      </c>
      <c r="Z73">
        <f t="shared" si="33"/>
        <v>117</v>
      </c>
      <c r="AB73">
        <v>177</v>
      </c>
      <c r="AC73">
        <v>0</v>
      </c>
      <c r="AE73">
        <v>0</v>
      </c>
      <c r="AF73">
        <f t="shared" si="34"/>
        <v>177</v>
      </c>
      <c r="AG73">
        <v>300</v>
      </c>
      <c r="AH73">
        <f t="shared" si="35"/>
        <v>477</v>
      </c>
      <c r="AI73">
        <v>5</v>
      </c>
      <c r="AJ73">
        <f t="shared" si="36"/>
        <v>6</v>
      </c>
      <c r="AK73">
        <f t="shared" si="37"/>
        <v>95.4</v>
      </c>
      <c r="AM73">
        <v>916</v>
      </c>
      <c r="AN73">
        <v>0</v>
      </c>
      <c r="AO73">
        <v>0</v>
      </c>
      <c r="AP73">
        <f t="shared" si="30"/>
        <v>916</v>
      </c>
      <c r="AQ73">
        <v>0</v>
      </c>
      <c r="AR73">
        <f t="shared" si="38"/>
        <v>916</v>
      </c>
      <c r="AS73">
        <v>2</v>
      </c>
      <c r="AT73">
        <f t="shared" si="39"/>
        <v>6</v>
      </c>
      <c r="AU73">
        <f t="shared" si="40"/>
        <v>458</v>
      </c>
      <c r="AW73">
        <v>91</v>
      </c>
      <c r="AX73">
        <v>0</v>
      </c>
      <c r="AY73">
        <v>0</v>
      </c>
      <c r="AZ73">
        <f t="shared" si="41"/>
        <v>91</v>
      </c>
      <c r="BA73">
        <v>100</v>
      </c>
      <c r="BB73">
        <f t="shared" si="31"/>
        <v>191</v>
      </c>
      <c r="BC73">
        <v>4</v>
      </c>
      <c r="BD73">
        <f t="shared" si="42"/>
        <v>7</v>
      </c>
      <c r="BE73">
        <f t="shared" si="43"/>
        <v>47.75</v>
      </c>
      <c r="BG73">
        <v>401</v>
      </c>
      <c r="BH73">
        <v>0</v>
      </c>
      <c r="BI73">
        <v>0</v>
      </c>
      <c r="BJ73">
        <f t="shared" si="44"/>
        <v>401</v>
      </c>
      <c r="BK73">
        <v>0</v>
      </c>
      <c r="BL73">
        <f t="shared" si="45"/>
        <v>401</v>
      </c>
      <c r="BM73">
        <v>1</v>
      </c>
      <c r="BN73">
        <f t="shared" si="46"/>
        <v>5</v>
      </c>
      <c r="BO73">
        <f t="shared" si="47"/>
        <v>401</v>
      </c>
      <c r="BQ73">
        <v>769</v>
      </c>
      <c r="BR73">
        <v>0</v>
      </c>
      <c r="BS73">
        <v>0</v>
      </c>
      <c r="BT73">
        <f t="shared" si="48"/>
        <v>769</v>
      </c>
      <c r="BU73">
        <v>0</v>
      </c>
      <c r="BV73">
        <f t="shared" si="49"/>
        <v>769</v>
      </c>
      <c r="BW73">
        <v>2</v>
      </c>
      <c r="BX73">
        <f t="shared" si="50"/>
        <v>5</v>
      </c>
      <c r="BY73">
        <f t="shared" si="51"/>
        <v>384.5</v>
      </c>
      <c r="CA73">
        <v>3800</v>
      </c>
    </row>
    <row r="74" spans="1:79" ht="17.25" customHeight="1" x14ac:dyDescent="0.3">
      <c r="A74" s="2">
        <v>44565</v>
      </c>
      <c r="B74" t="s">
        <v>170</v>
      </c>
      <c r="C74" t="s">
        <v>171</v>
      </c>
      <c r="D74" t="s">
        <v>27</v>
      </c>
      <c r="F74">
        <v>330</v>
      </c>
      <c r="G74">
        <v>0</v>
      </c>
      <c r="I74">
        <v>0</v>
      </c>
      <c r="J74">
        <f t="shared" si="26"/>
        <v>330</v>
      </c>
      <c r="K74">
        <v>0</v>
      </c>
      <c r="L74">
        <f t="shared" si="28"/>
        <v>330</v>
      </c>
      <c r="M74">
        <v>5</v>
      </c>
      <c r="N74">
        <v>1</v>
      </c>
      <c r="O74">
        <f t="shared" si="32"/>
        <v>66</v>
      </c>
      <c r="Q74">
        <v>196</v>
      </c>
      <c r="R74">
        <v>0</v>
      </c>
      <c r="T74">
        <v>0</v>
      </c>
      <c r="U74">
        <f t="shared" si="27"/>
        <v>196</v>
      </c>
      <c r="V74">
        <v>0</v>
      </c>
      <c r="W74">
        <f t="shared" si="29"/>
        <v>196</v>
      </c>
      <c r="X74">
        <v>1</v>
      </c>
      <c r="Y74">
        <v>2</v>
      </c>
      <c r="Z74">
        <f t="shared" si="33"/>
        <v>196</v>
      </c>
      <c r="AB74">
        <v>1482</v>
      </c>
      <c r="AC74">
        <v>0</v>
      </c>
      <c r="AE74">
        <v>0</v>
      </c>
      <c r="AF74">
        <f t="shared" si="34"/>
        <v>1482</v>
      </c>
      <c r="AG74">
        <v>0</v>
      </c>
      <c r="AH74">
        <f t="shared" si="35"/>
        <v>1482</v>
      </c>
      <c r="AI74">
        <v>2</v>
      </c>
      <c r="AJ74">
        <f t="shared" si="36"/>
        <v>6</v>
      </c>
      <c r="AK74">
        <f t="shared" si="37"/>
        <v>741</v>
      </c>
      <c r="AM74">
        <v>874</v>
      </c>
      <c r="AN74">
        <v>0</v>
      </c>
      <c r="AO74">
        <v>0</v>
      </c>
      <c r="AP74">
        <f t="shared" si="30"/>
        <v>874</v>
      </c>
      <c r="AQ74">
        <v>0</v>
      </c>
      <c r="AR74">
        <f t="shared" si="38"/>
        <v>874</v>
      </c>
      <c r="AS74">
        <v>7</v>
      </c>
      <c r="AT74">
        <f t="shared" si="39"/>
        <v>6</v>
      </c>
      <c r="AU74">
        <f t="shared" si="40"/>
        <v>124.85714285714286</v>
      </c>
      <c r="AW74">
        <v>113</v>
      </c>
      <c r="AX74">
        <v>15</v>
      </c>
      <c r="AY74">
        <v>0</v>
      </c>
      <c r="AZ74">
        <f t="shared" si="41"/>
        <v>128</v>
      </c>
      <c r="BA74">
        <v>0</v>
      </c>
      <c r="BB74">
        <f t="shared" si="31"/>
        <v>128</v>
      </c>
      <c r="BC74">
        <v>1</v>
      </c>
      <c r="BD74">
        <f t="shared" si="42"/>
        <v>7</v>
      </c>
      <c r="BE74">
        <f t="shared" si="43"/>
        <v>128</v>
      </c>
      <c r="BG74">
        <v>511</v>
      </c>
      <c r="BH74">
        <v>0</v>
      </c>
      <c r="BI74">
        <v>0</v>
      </c>
      <c r="BJ74">
        <f t="shared" si="44"/>
        <v>511</v>
      </c>
      <c r="BK74">
        <v>0</v>
      </c>
      <c r="BL74">
        <f t="shared" si="45"/>
        <v>511</v>
      </c>
      <c r="BM74">
        <v>3</v>
      </c>
      <c r="BN74">
        <f t="shared" si="46"/>
        <v>5</v>
      </c>
      <c r="BO74">
        <f t="shared" si="47"/>
        <v>170.33333333333334</v>
      </c>
      <c r="BQ74">
        <v>1803</v>
      </c>
      <c r="BR74">
        <v>0</v>
      </c>
      <c r="BS74">
        <v>0</v>
      </c>
      <c r="BT74">
        <f t="shared" si="48"/>
        <v>1803</v>
      </c>
      <c r="BU74">
        <v>0</v>
      </c>
      <c r="BV74">
        <f t="shared" si="49"/>
        <v>1803</v>
      </c>
      <c r="BW74">
        <v>12</v>
      </c>
      <c r="BX74">
        <f t="shared" si="50"/>
        <v>5</v>
      </c>
      <c r="BY74">
        <f t="shared" si="51"/>
        <v>150.25</v>
      </c>
      <c r="CA74">
        <v>570</v>
      </c>
    </row>
    <row r="75" spans="1:79" ht="17.25" customHeight="1" x14ac:dyDescent="0.3">
      <c r="A75" s="2">
        <v>44565</v>
      </c>
      <c r="B75" t="s">
        <v>172</v>
      </c>
      <c r="C75" t="s">
        <v>173</v>
      </c>
      <c r="D75" t="s">
        <v>27</v>
      </c>
      <c r="F75">
        <v>251</v>
      </c>
      <c r="G75">
        <v>0</v>
      </c>
      <c r="I75">
        <v>0</v>
      </c>
      <c r="J75">
        <f t="shared" si="26"/>
        <v>251</v>
      </c>
      <c r="K75">
        <v>0</v>
      </c>
      <c r="L75">
        <f t="shared" si="28"/>
        <v>251</v>
      </c>
      <c r="M75">
        <v>1</v>
      </c>
      <c r="N75">
        <v>1</v>
      </c>
      <c r="O75">
        <f t="shared" si="32"/>
        <v>251</v>
      </c>
      <c r="Q75">
        <v>63</v>
      </c>
      <c r="R75">
        <v>0</v>
      </c>
      <c r="T75">
        <v>0</v>
      </c>
      <c r="U75">
        <f t="shared" si="27"/>
        <v>63</v>
      </c>
      <c r="V75">
        <v>0</v>
      </c>
      <c r="W75">
        <f t="shared" si="29"/>
        <v>63</v>
      </c>
      <c r="X75">
        <v>1</v>
      </c>
      <c r="Y75">
        <v>2</v>
      </c>
      <c r="Z75">
        <f t="shared" si="33"/>
        <v>63</v>
      </c>
      <c r="AB75">
        <v>1529</v>
      </c>
      <c r="AC75">
        <v>0</v>
      </c>
      <c r="AE75">
        <v>0</v>
      </c>
      <c r="AF75">
        <f t="shared" si="34"/>
        <v>1529</v>
      </c>
      <c r="AG75">
        <v>0</v>
      </c>
      <c r="AH75">
        <f t="shared" si="35"/>
        <v>1529</v>
      </c>
      <c r="AI75">
        <v>4</v>
      </c>
      <c r="AJ75">
        <f t="shared" si="36"/>
        <v>6</v>
      </c>
      <c r="AK75">
        <f t="shared" si="37"/>
        <v>382.25</v>
      </c>
      <c r="AM75">
        <v>750</v>
      </c>
      <c r="AN75">
        <v>710</v>
      </c>
      <c r="AO75">
        <v>0</v>
      </c>
      <c r="AP75">
        <f t="shared" si="30"/>
        <v>1460</v>
      </c>
      <c r="AQ75">
        <v>0</v>
      </c>
      <c r="AR75">
        <f t="shared" si="38"/>
        <v>1460</v>
      </c>
      <c r="AS75">
        <v>8</v>
      </c>
      <c r="AT75">
        <f t="shared" si="39"/>
        <v>6</v>
      </c>
      <c r="AU75">
        <f t="shared" si="40"/>
        <v>182.5</v>
      </c>
      <c r="AW75">
        <v>122</v>
      </c>
      <c r="AX75">
        <v>235</v>
      </c>
      <c r="AY75">
        <v>0</v>
      </c>
      <c r="AZ75">
        <f t="shared" si="41"/>
        <v>357</v>
      </c>
      <c r="BA75">
        <v>0</v>
      </c>
      <c r="BB75">
        <f t="shared" si="31"/>
        <v>357</v>
      </c>
      <c r="BC75">
        <v>2</v>
      </c>
      <c r="BD75">
        <f t="shared" si="42"/>
        <v>7</v>
      </c>
      <c r="BE75">
        <f t="shared" si="43"/>
        <v>178.5</v>
      </c>
      <c r="BG75">
        <v>218</v>
      </c>
      <c r="BH75">
        <v>240</v>
      </c>
      <c r="BI75">
        <v>0</v>
      </c>
      <c r="BJ75">
        <f t="shared" si="44"/>
        <v>458</v>
      </c>
      <c r="BK75">
        <v>0</v>
      </c>
      <c r="BL75">
        <f t="shared" si="45"/>
        <v>458</v>
      </c>
      <c r="BM75">
        <v>0</v>
      </c>
      <c r="BN75">
        <f t="shared" si="46"/>
        <v>5</v>
      </c>
      <c r="BO75">
        <f t="shared" si="47"/>
        <v>0</v>
      </c>
      <c r="BQ75">
        <v>51</v>
      </c>
      <c r="BR75">
        <v>240</v>
      </c>
      <c r="BS75">
        <v>0</v>
      </c>
      <c r="BT75">
        <f t="shared" si="48"/>
        <v>291</v>
      </c>
      <c r="BU75">
        <v>0</v>
      </c>
      <c r="BV75">
        <f t="shared" si="49"/>
        <v>291</v>
      </c>
      <c r="BW75">
        <v>2</v>
      </c>
      <c r="BX75">
        <f t="shared" si="50"/>
        <v>5</v>
      </c>
      <c r="BY75">
        <f t="shared" si="51"/>
        <v>145.5</v>
      </c>
      <c r="CA75">
        <v>367</v>
      </c>
    </row>
    <row r="76" spans="1:79" ht="17.25" customHeight="1" x14ac:dyDescent="0.3">
      <c r="A76" s="2">
        <v>44565</v>
      </c>
      <c r="B76" t="s">
        <v>174</v>
      </c>
      <c r="C76" t="s">
        <v>175</v>
      </c>
      <c r="D76" t="s">
        <v>27</v>
      </c>
      <c r="F76">
        <v>844</v>
      </c>
      <c r="G76">
        <v>0</v>
      </c>
      <c r="I76">
        <v>-44</v>
      </c>
      <c r="J76">
        <f t="shared" si="26"/>
        <v>800</v>
      </c>
      <c r="K76">
        <v>0</v>
      </c>
      <c r="L76">
        <f t="shared" si="28"/>
        <v>800</v>
      </c>
      <c r="M76">
        <v>53</v>
      </c>
      <c r="N76">
        <v>1</v>
      </c>
      <c r="O76">
        <f t="shared" si="32"/>
        <v>15.09433962264151</v>
      </c>
      <c r="Q76">
        <v>573</v>
      </c>
      <c r="R76">
        <v>0</v>
      </c>
      <c r="T76">
        <v>0</v>
      </c>
      <c r="U76">
        <f t="shared" si="27"/>
        <v>573</v>
      </c>
      <c r="V76">
        <v>0</v>
      </c>
      <c r="W76">
        <f t="shared" si="29"/>
        <v>573</v>
      </c>
      <c r="X76">
        <v>22</v>
      </c>
      <c r="Y76">
        <v>2</v>
      </c>
      <c r="Z76">
        <f t="shared" si="33"/>
        <v>26.045454545454547</v>
      </c>
      <c r="AB76">
        <v>2069</v>
      </c>
      <c r="AC76">
        <v>0</v>
      </c>
      <c r="AE76">
        <v>-201</v>
      </c>
      <c r="AF76">
        <f t="shared" si="34"/>
        <v>1868</v>
      </c>
      <c r="AG76">
        <v>400</v>
      </c>
      <c r="AH76">
        <f t="shared" si="35"/>
        <v>2268</v>
      </c>
      <c r="AI76">
        <v>128</v>
      </c>
      <c r="AJ76">
        <f t="shared" si="36"/>
        <v>6</v>
      </c>
      <c r="AK76">
        <f t="shared" si="37"/>
        <v>17.71875</v>
      </c>
      <c r="AM76">
        <v>2277</v>
      </c>
      <c r="AN76">
        <v>0</v>
      </c>
      <c r="AO76">
        <v>0</v>
      </c>
      <c r="AP76">
        <f t="shared" si="30"/>
        <v>2277</v>
      </c>
      <c r="AQ76">
        <v>0</v>
      </c>
      <c r="AR76">
        <f t="shared" si="38"/>
        <v>2277</v>
      </c>
      <c r="AS76">
        <v>86</v>
      </c>
      <c r="AT76">
        <f t="shared" si="39"/>
        <v>6</v>
      </c>
      <c r="AU76">
        <f t="shared" si="40"/>
        <v>26.476744186046513</v>
      </c>
      <c r="AW76">
        <v>711</v>
      </c>
      <c r="AX76">
        <v>0</v>
      </c>
      <c r="AY76">
        <v>-215</v>
      </c>
      <c r="AZ76">
        <f t="shared" si="41"/>
        <v>496</v>
      </c>
      <c r="BA76">
        <v>400</v>
      </c>
      <c r="BB76">
        <f t="shared" si="31"/>
        <v>896</v>
      </c>
      <c r="BC76">
        <v>105</v>
      </c>
      <c r="BD76">
        <f t="shared" si="42"/>
        <v>7</v>
      </c>
      <c r="BE76">
        <f t="shared" si="43"/>
        <v>8.5333333333333332</v>
      </c>
      <c r="BG76">
        <v>811</v>
      </c>
      <c r="BH76">
        <v>0</v>
      </c>
      <c r="BI76">
        <v>-11</v>
      </c>
      <c r="BJ76">
        <f t="shared" si="44"/>
        <v>800</v>
      </c>
      <c r="BK76">
        <v>0</v>
      </c>
      <c r="BL76">
        <f t="shared" si="45"/>
        <v>800</v>
      </c>
      <c r="BM76">
        <v>38</v>
      </c>
      <c r="BN76">
        <f t="shared" si="46"/>
        <v>5</v>
      </c>
      <c r="BO76">
        <f t="shared" si="47"/>
        <v>21.05263157894737</v>
      </c>
      <c r="BQ76">
        <v>849</v>
      </c>
      <c r="BR76">
        <v>0</v>
      </c>
      <c r="BS76">
        <v>0</v>
      </c>
      <c r="BT76">
        <f t="shared" si="48"/>
        <v>849</v>
      </c>
      <c r="BU76">
        <v>0</v>
      </c>
      <c r="BV76">
        <f t="shared" si="49"/>
        <v>849</v>
      </c>
      <c r="BW76">
        <v>33</v>
      </c>
      <c r="BX76">
        <f t="shared" si="50"/>
        <v>5</v>
      </c>
      <c r="BY76">
        <f t="shared" si="51"/>
        <v>25.727272727272727</v>
      </c>
      <c r="CA76">
        <v>0</v>
      </c>
    </row>
    <row r="77" spans="1:79" ht="17.25" customHeight="1" x14ac:dyDescent="0.3">
      <c r="A77" s="2">
        <v>44565</v>
      </c>
      <c r="B77" t="s">
        <v>176</v>
      </c>
      <c r="C77" t="s">
        <v>177</v>
      </c>
      <c r="D77" t="s">
        <v>27</v>
      </c>
      <c r="F77">
        <v>0</v>
      </c>
      <c r="G77">
        <v>0</v>
      </c>
      <c r="I77">
        <v>0</v>
      </c>
      <c r="J77">
        <f t="shared" si="26"/>
        <v>0</v>
      </c>
      <c r="K77">
        <v>0</v>
      </c>
      <c r="L77">
        <f t="shared" si="28"/>
        <v>0</v>
      </c>
      <c r="M77">
        <v>0</v>
      </c>
      <c r="N77">
        <v>1</v>
      </c>
      <c r="O77">
        <f t="shared" si="32"/>
        <v>0</v>
      </c>
      <c r="Q77">
        <v>0</v>
      </c>
      <c r="R77">
        <v>0</v>
      </c>
      <c r="T77">
        <v>0</v>
      </c>
      <c r="U77">
        <f t="shared" si="27"/>
        <v>0</v>
      </c>
      <c r="V77">
        <v>0</v>
      </c>
      <c r="W77">
        <f t="shared" si="29"/>
        <v>0</v>
      </c>
      <c r="X77">
        <v>0</v>
      </c>
      <c r="Y77">
        <v>2</v>
      </c>
      <c r="Z77">
        <f t="shared" si="33"/>
        <v>0</v>
      </c>
      <c r="AB77">
        <v>0</v>
      </c>
      <c r="AC77">
        <v>0</v>
      </c>
      <c r="AE77">
        <v>0</v>
      </c>
      <c r="AF77">
        <f t="shared" si="34"/>
        <v>0</v>
      </c>
      <c r="AG77">
        <v>0</v>
      </c>
      <c r="AH77">
        <f t="shared" si="35"/>
        <v>0</v>
      </c>
      <c r="AI77">
        <v>0</v>
      </c>
      <c r="AJ77">
        <f t="shared" si="36"/>
        <v>6</v>
      </c>
      <c r="AK77">
        <f t="shared" si="37"/>
        <v>0</v>
      </c>
      <c r="AM77">
        <v>0</v>
      </c>
      <c r="AN77">
        <v>0</v>
      </c>
      <c r="AO77">
        <v>0</v>
      </c>
      <c r="AP77">
        <f t="shared" si="30"/>
        <v>0</v>
      </c>
      <c r="AQ77">
        <v>0</v>
      </c>
      <c r="AR77">
        <f t="shared" si="38"/>
        <v>0</v>
      </c>
      <c r="AS77">
        <v>0</v>
      </c>
      <c r="AT77">
        <f t="shared" si="39"/>
        <v>6</v>
      </c>
      <c r="AU77">
        <f t="shared" si="40"/>
        <v>0</v>
      </c>
      <c r="AW77">
        <v>0</v>
      </c>
      <c r="AX77">
        <v>0</v>
      </c>
      <c r="AY77">
        <v>0</v>
      </c>
      <c r="AZ77">
        <f t="shared" si="41"/>
        <v>0</v>
      </c>
      <c r="BA77">
        <v>0</v>
      </c>
      <c r="BB77">
        <f t="shared" si="31"/>
        <v>0</v>
      </c>
      <c r="BC77">
        <v>0</v>
      </c>
      <c r="BD77">
        <f t="shared" si="42"/>
        <v>7</v>
      </c>
      <c r="BE77">
        <f t="shared" si="43"/>
        <v>0</v>
      </c>
      <c r="BG77">
        <v>0</v>
      </c>
      <c r="BH77">
        <v>0</v>
      </c>
      <c r="BI77">
        <v>0</v>
      </c>
      <c r="BJ77">
        <f t="shared" si="44"/>
        <v>0</v>
      </c>
      <c r="BK77">
        <v>0</v>
      </c>
      <c r="BL77">
        <f t="shared" si="45"/>
        <v>0</v>
      </c>
      <c r="BM77">
        <v>0</v>
      </c>
      <c r="BN77">
        <f t="shared" si="46"/>
        <v>5</v>
      </c>
      <c r="BO77">
        <f t="shared" si="47"/>
        <v>0</v>
      </c>
      <c r="BQ77">
        <v>0</v>
      </c>
      <c r="BR77">
        <v>0</v>
      </c>
      <c r="BS77">
        <v>0</v>
      </c>
      <c r="BT77">
        <f t="shared" si="48"/>
        <v>0</v>
      </c>
      <c r="BU77">
        <v>0</v>
      </c>
      <c r="BV77">
        <f t="shared" si="49"/>
        <v>0</v>
      </c>
      <c r="BW77">
        <v>0</v>
      </c>
      <c r="BX77">
        <f t="shared" si="50"/>
        <v>5</v>
      </c>
      <c r="BY77">
        <f t="shared" si="51"/>
        <v>0</v>
      </c>
      <c r="CA77">
        <v>0</v>
      </c>
    </row>
    <row r="78" spans="1:79" ht="17.25" customHeight="1" x14ac:dyDescent="0.3">
      <c r="A78" s="2">
        <v>44565</v>
      </c>
      <c r="B78" t="s">
        <v>178</v>
      </c>
      <c r="C78" t="s">
        <v>179</v>
      </c>
      <c r="D78" t="s">
        <v>27</v>
      </c>
      <c r="F78">
        <v>0</v>
      </c>
      <c r="G78">
        <v>0</v>
      </c>
      <c r="I78">
        <v>0</v>
      </c>
      <c r="J78">
        <f t="shared" si="26"/>
        <v>0</v>
      </c>
      <c r="K78">
        <v>0</v>
      </c>
      <c r="L78">
        <f t="shared" si="28"/>
        <v>0</v>
      </c>
      <c r="M78">
        <v>0</v>
      </c>
      <c r="N78">
        <v>1</v>
      </c>
      <c r="O78">
        <f t="shared" si="32"/>
        <v>0</v>
      </c>
      <c r="Q78">
        <v>0</v>
      </c>
      <c r="R78">
        <v>0</v>
      </c>
      <c r="T78">
        <v>0</v>
      </c>
      <c r="U78">
        <f t="shared" si="27"/>
        <v>0</v>
      </c>
      <c r="V78">
        <v>0</v>
      </c>
      <c r="W78">
        <f t="shared" si="29"/>
        <v>0</v>
      </c>
      <c r="X78">
        <v>0</v>
      </c>
      <c r="Y78">
        <v>2</v>
      </c>
      <c r="Z78">
        <f t="shared" si="33"/>
        <v>0</v>
      </c>
      <c r="AB78">
        <v>0</v>
      </c>
      <c r="AC78">
        <v>0</v>
      </c>
      <c r="AE78">
        <v>0</v>
      </c>
      <c r="AF78">
        <f t="shared" si="34"/>
        <v>0</v>
      </c>
      <c r="AG78">
        <v>0</v>
      </c>
      <c r="AH78">
        <f t="shared" si="35"/>
        <v>0</v>
      </c>
      <c r="AI78">
        <v>0</v>
      </c>
      <c r="AJ78">
        <f t="shared" si="36"/>
        <v>6</v>
      </c>
      <c r="AK78">
        <f t="shared" si="37"/>
        <v>0</v>
      </c>
      <c r="AM78">
        <v>0</v>
      </c>
      <c r="AN78">
        <v>0</v>
      </c>
      <c r="AO78">
        <v>0</v>
      </c>
      <c r="AP78">
        <f t="shared" si="30"/>
        <v>0</v>
      </c>
      <c r="AQ78">
        <v>0</v>
      </c>
      <c r="AR78">
        <f t="shared" si="38"/>
        <v>0</v>
      </c>
      <c r="AS78">
        <v>0</v>
      </c>
      <c r="AT78">
        <f t="shared" si="39"/>
        <v>6</v>
      </c>
      <c r="AU78">
        <f t="shared" si="40"/>
        <v>0</v>
      </c>
      <c r="AW78">
        <v>0</v>
      </c>
      <c r="AX78">
        <v>0</v>
      </c>
      <c r="AY78">
        <v>0</v>
      </c>
      <c r="AZ78">
        <f t="shared" si="41"/>
        <v>0</v>
      </c>
      <c r="BA78">
        <v>0</v>
      </c>
      <c r="BB78">
        <f t="shared" si="31"/>
        <v>0</v>
      </c>
      <c r="BC78">
        <v>0</v>
      </c>
      <c r="BD78">
        <f t="shared" si="42"/>
        <v>7</v>
      </c>
      <c r="BE78">
        <f t="shared" si="43"/>
        <v>0</v>
      </c>
      <c r="BG78">
        <v>0</v>
      </c>
      <c r="BH78">
        <v>0</v>
      </c>
      <c r="BI78">
        <v>0</v>
      </c>
      <c r="BJ78">
        <f t="shared" si="44"/>
        <v>0</v>
      </c>
      <c r="BK78">
        <v>0</v>
      </c>
      <c r="BL78">
        <f t="shared" si="45"/>
        <v>0</v>
      </c>
      <c r="BM78">
        <v>0</v>
      </c>
      <c r="BN78">
        <f t="shared" si="46"/>
        <v>5</v>
      </c>
      <c r="BO78">
        <f t="shared" si="47"/>
        <v>0</v>
      </c>
      <c r="BQ78">
        <v>0</v>
      </c>
      <c r="BR78">
        <v>0</v>
      </c>
      <c r="BS78">
        <v>0</v>
      </c>
      <c r="BT78">
        <f t="shared" si="48"/>
        <v>0</v>
      </c>
      <c r="BU78">
        <v>0</v>
      </c>
      <c r="BV78">
        <f t="shared" si="49"/>
        <v>0</v>
      </c>
      <c r="BW78">
        <v>0</v>
      </c>
      <c r="BX78">
        <f t="shared" si="50"/>
        <v>5</v>
      </c>
      <c r="BY78">
        <f t="shared" si="51"/>
        <v>0</v>
      </c>
      <c r="CA78">
        <v>0</v>
      </c>
    </row>
    <row r="79" spans="1:79" ht="17.25" customHeight="1" x14ac:dyDescent="0.3">
      <c r="A79" s="2">
        <v>44565</v>
      </c>
      <c r="B79" t="s">
        <v>180</v>
      </c>
      <c r="C79" t="s">
        <v>181</v>
      </c>
      <c r="D79" t="s">
        <v>27</v>
      </c>
      <c r="F79">
        <v>835</v>
      </c>
      <c r="G79">
        <v>0</v>
      </c>
      <c r="I79">
        <v>0</v>
      </c>
      <c r="J79">
        <f t="shared" si="26"/>
        <v>835</v>
      </c>
      <c r="K79">
        <v>0</v>
      </c>
      <c r="L79">
        <f t="shared" si="28"/>
        <v>835</v>
      </c>
      <c r="M79">
        <v>9</v>
      </c>
      <c r="N79">
        <v>1</v>
      </c>
      <c r="O79">
        <f t="shared" si="32"/>
        <v>92.777777777777771</v>
      </c>
      <c r="Q79">
        <v>229</v>
      </c>
      <c r="R79">
        <v>0</v>
      </c>
      <c r="T79">
        <v>0</v>
      </c>
      <c r="U79">
        <f t="shared" si="27"/>
        <v>229</v>
      </c>
      <c r="V79">
        <v>0</v>
      </c>
      <c r="W79">
        <f t="shared" si="29"/>
        <v>229</v>
      </c>
      <c r="X79">
        <v>5</v>
      </c>
      <c r="Y79">
        <v>2</v>
      </c>
      <c r="Z79">
        <f t="shared" si="33"/>
        <v>45.8</v>
      </c>
      <c r="AB79">
        <v>6138</v>
      </c>
      <c r="AC79">
        <v>0</v>
      </c>
      <c r="AE79">
        <v>0</v>
      </c>
      <c r="AF79">
        <f t="shared" si="34"/>
        <v>6138</v>
      </c>
      <c r="AG79">
        <v>0</v>
      </c>
      <c r="AH79">
        <f t="shared" si="35"/>
        <v>6138</v>
      </c>
      <c r="AI79">
        <v>73</v>
      </c>
      <c r="AJ79">
        <f t="shared" si="36"/>
        <v>6</v>
      </c>
      <c r="AK79">
        <f t="shared" si="37"/>
        <v>84.082191780821915</v>
      </c>
      <c r="AM79">
        <v>1431</v>
      </c>
      <c r="AN79">
        <v>0</v>
      </c>
      <c r="AO79">
        <v>0</v>
      </c>
      <c r="AP79">
        <f t="shared" si="30"/>
        <v>1431</v>
      </c>
      <c r="AQ79">
        <v>0</v>
      </c>
      <c r="AR79">
        <f t="shared" si="38"/>
        <v>1431</v>
      </c>
      <c r="AS79">
        <v>20</v>
      </c>
      <c r="AT79">
        <f t="shared" si="39"/>
        <v>6</v>
      </c>
      <c r="AU79">
        <f t="shared" si="40"/>
        <v>71.55</v>
      </c>
      <c r="AW79">
        <v>694</v>
      </c>
      <c r="AX79">
        <v>0</v>
      </c>
      <c r="AY79">
        <v>0</v>
      </c>
      <c r="AZ79">
        <f t="shared" si="41"/>
        <v>694</v>
      </c>
      <c r="BA79">
        <v>0</v>
      </c>
      <c r="BB79">
        <f t="shared" si="31"/>
        <v>694</v>
      </c>
      <c r="BC79">
        <v>8</v>
      </c>
      <c r="BD79">
        <f t="shared" si="42"/>
        <v>7</v>
      </c>
      <c r="BE79">
        <f t="shared" si="43"/>
        <v>86.75</v>
      </c>
      <c r="BG79">
        <v>813</v>
      </c>
      <c r="BH79">
        <v>0</v>
      </c>
      <c r="BI79">
        <v>0</v>
      </c>
      <c r="BJ79">
        <f t="shared" si="44"/>
        <v>813</v>
      </c>
      <c r="BK79">
        <v>0</v>
      </c>
      <c r="BL79">
        <f t="shared" si="45"/>
        <v>813</v>
      </c>
      <c r="BM79">
        <v>16</v>
      </c>
      <c r="BN79">
        <v>71</v>
      </c>
      <c r="BO79">
        <f t="shared" si="47"/>
        <v>50.8125</v>
      </c>
      <c r="BQ79">
        <v>364</v>
      </c>
      <c r="BR79">
        <v>0</v>
      </c>
      <c r="BS79">
        <v>0</v>
      </c>
      <c r="BT79">
        <f t="shared" si="48"/>
        <v>364</v>
      </c>
      <c r="BU79">
        <v>0</v>
      </c>
      <c r="BV79">
        <f t="shared" si="49"/>
        <v>364</v>
      </c>
      <c r="BW79">
        <v>4</v>
      </c>
      <c r="BX79">
        <f t="shared" si="50"/>
        <v>5</v>
      </c>
      <c r="BY79">
        <f t="shared" si="51"/>
        <v>91</v>
      </c>
      <c r="CA79">
        <v>0</v>
      </c>
    </row>
    <row r="80" spans="1:79" ht="17.25" customHeight="1" x14ac:dyDescent="0.3">
      <c r="A80" s="2">
        <v>44565</v>
      </c>
      <c r="B80" t="s">
        <v>182</v>
      </c>
      <c r="C80" t="s">
        <v>183</v>
      </c>
      <c r="D80" t="s">
        <v>27</v>
      </c>
      <c r="F80">
        <v>606</v>
      </c>
      <c r="G80">
        <v>0</v>
      </c>
      <c r="I80">
        <v>0</v>
      </c>
      <c r="J80">
        <f t="shared" si="26"/>
        <v>606</v>
      </c>
      <c r="K80">
        <v>0</v>
      </c>
      <c r="L80">
        <f t="shared" si="28"/>
        <v>606</v>
      </c>
      <c r="M80">
        <v>35</v>
      </c>
      <c r="N80">
        <v>1</v>
      </c>
      <c r="O80">
        <f t="shared" si="32"/>
        <v>17.314285714285713</v>
      </c>
      <c r="Q80">
        <v>322</v>
      </c>
      <c r="R80">
        <v>0</v>
      </c>
      <c r="T80">
        <v>0</v>
      </c>
      <c r="U80">
        <f t="shared" si="27"/>
        <v>322</v>
      </c>
      <c r="V80">
        <v>0</v>
      </c>
      <c r="W80">
        <f t="shared" si="29"/>
        <v>322</v>
      </c>
      <c r="X80">
        <v>10</v>
      </c>
      <c r="Y80">
        <v>2</v>
      </c>
      <c r="Z80">
        <f t="shared" si="33"/>
        <v>32.200000000000003</v>
      </c>
      <c r="AB80">
        <v>601</v>
      </c>
      <c r="AC80">
        <v>0</v>
      </c>
      <c r="AE80">
        <v>-20</v>
      </c>
      <c r="AF80">
        <f t="shared" si="34"/>
        <v>581</v>
      </c>
      <c r="AG80">
        <v>0</v>
      </c>
      <c r="AH80">
        <f t="shared" si="35"/>
        <v>581</v>
      </c>
      <c r="AI80">
        <v>22</v>
      </c>
      <c r="AJ80">
        <f t="shared" si="36"/>
        <v>6</v>
      </c>
      <c r="AK80">
        <f t="shared" si="37"/>
        <v>26.40909090909091</v>
      </c>
      <c r="AM80">
        <v>163</v>
      </c>
      <c r="AN80">
        <v>0</v>
      </c>
      <c r="AO80">
        <v>0</v>
      </c>
      <c r="AP80">
        <f t="shared" si="30"/>
        <v>163</v>
      </c>
      <c r="AQ80">
        <v>0</v>
      </c>
      <c r="AR80">
        <f t="shared" si="38"/>
        <v>163</v>
      </c>
      <c r="AS80">
        <v>6</v>
      </c>
      <c r="AT80">
        <f t="shared" si="39"/>
        <v>6</v>
      </c>
      <c r="AU80">
        <f>IFERROR(AR80/AS80,0)</f>
        <v>27.166666666666668</v>
      </c>
      <c r="AW80">
        <v>212</v>
      </c>
      <c r="AX80">
        <v>0</v>
      </c>
      <c r="AY80">
        <v>0</v>
      </c>
      <c r="AZ80">
        <f t="shared" si="41"/>
        <v>212</v>
      </c>
      <c r="BA80">
        <v>0</v>
      </c>
      <c r="BB80">
        <f t="shared" si="31"/>
        <v>212</v>
      </c>
      <c r="BC80">
        <v>5</v>
      </c>
      <c r="BD80">
        <f t="shared" si="42"/>
        <v>7</v>
      </c>
      <c r="BE80">
        <f t="shared" si="43"/>
        <v>42.4</v>
      </c>
      <c r="BG80">
        <v>557</v>
      </c>
      <c r="BH80">
        <v>0</v>
      </c>
      <c r="BI80">
        <v>0</v>
      </c>
      <c r="BJ80">
        <f t="shared" si="44"/>
        <v>557</v>
      </c>
      <c r="BK80">
        <v>500</v>
      </c>
      <c r="BL80">
        <f t="shared" si="45"/>
        <v>1057</v>
      </c>
      <c r="BM80">
        <v>7</v>
      </c>
      <c r="BN80">
        <f t="shared" si="46"/>
        <v>5</v>
      </c>
      <c r="BO80">
        <f t="shared" si="47"/>
        <v>151</v>
      </c>
      <c r="BQ80">
        <v>276</v>
      </c>
      <c r="BR80">
        <v>0</v>
      </c>
      <c r="BS80">
        <v>0</v>
      </c>
      <c r="BT80">
        <f t="shared" si="48"/>
        <v>276</v>
      </c>
      <c r="BU80">
        <v>0</v>
      </c>
      <c r="BV80">
        <f t="shared" si="49"/>
        <v>276</v>
      </c>
      <c r="BW80">
        <v>3</v>
      </c>
      <c r="BX80">
        <f t="shared" si="50"/>
        <v>5</v>
      </c>
      <c r="BY80">
        <f t="shared" si="51"/>
        <v>92</v>
      </c>
      <c r="CA80">
        <v>0</v>
      </c>
    </row>
    <row r="81" spans="1:79" ht="18.600000000000001" customHeight="1" x14ac:dyDescent="0.3">
      <c r="A81" s="2">
        <v>44565</v>
      </c>
      <c r="B81" t="s">
        <v>184</v>
      </c>
      <c r="C81" t="s">
        <v>185</v>
      </c>
      <c r="D81" t="s">
        <v>27</v>
      </c>
      <c r="F81">
        <v>792</v>
      </c>
      <c r="G81">
        <v>0</v>
      </c>
      <c r="I81">
        <v>0</v>
      </c>
      <c r="J81">
        <f t="shared" si="26"/>
        <v>792</v>
      </c>
      <c r="K81">
        <v>0</v>
      </c>
      <c r="L81">
        <f t="shared" si="28"/>
        <v>792</v>
      </c>
      <c r="M81">
        <v>11</v>
      </c>
      <c r="N81">
        <v>1</v>
      </c>
      <c r="O81">
        <f t="shared" si="32"/>
        <v>72</v>
      </c>
      <c r="Q81">
        <v>297</v>
      </c>
      <c r="R81">
        <v>0</v>
      </c>
      <c r="T81">
        <v>0</v>
      </c>
      <c r="U81">
        <f t="shared" si="27"/>
        <v>297</v>
      </c>
      <c r="V81">
        <v>0</v>
      </c>
      <c r="W81">
        <f t="shared" si="29"/>
        <v>297</v>
      </c>
      <c r="X81">
        <v>0</v>
      </c>
      <c r="Y81">
        <v>2</v>
      </c>
      <c r="Z81">
        <f t="shared" si="33"/>
        <v>0</v>
      </c>
      <c r="AB81">
        <v>52</v>
      </c>
      <c r="AC81">
        <v>0</v>
      </c>
      <c r="AE81">
        <v>0</v>
      </c>
      <c r="AF81">
        <f t="shared" si="34"/>
        <v>52</v>
      </c>
      <c r="AG81">
        <v>180</v>
      </c>
      <c r="AH81">
        <f t="shared" si="35"/>
        <v>232</v>
      </c>
      <c r="AI81">
        <v>13</v>
      </c>
      <c r="AJ81">
        <f t="shared" si="36"/>
        <v>6</v>
      </c>
      <c r="AK81">
        <f t="shared" si="37"/>
        <v>17.846153846153847</v>
      </c>
      <c r="AM81">
        <v>0</v>
      </c>
      <c r="AN81">
        <v>0</v>
      </c>
      <c r="AO81">
        <v>0</v>
      </c>
      <c r="AP81">
        <f t="shared" si="30"/>
        <v>0</v>
      </c>
      <c r="AQ81">
        <v>0</v>
      </c>
      <c r="AR81">
        <f t="shared" si="38"/>
        <v>0</v>
      </c>
      <c r="AS81">
        <v>9</v>
      </c>
      <c r="AT81">
        <f t="shared" si="39"/>
        <v>6</v>
      </c>
      <c r="AU81">
        <f>IFERROR(AR81/AS81,0)</f>
        <v>0</v>
      </c>
      <c r="AW81">
        <v>18</v>
      </c>
      <c r="AX81">
        <v>0</v>
      </c>
      <c r="AY81">
        <v>0</v>
      </c>
      <c r="AZ81">
        <f t="shared" si="41"/>
        <v>18</v>
      </c>
      <c r="BA81">
        <v>0</v>
      </c>
      <c r="BB81">
        <f t="shared" si="31"/>
        <v>18</v>
      </c>
      <c r="BC81">
        <v>12</v>
      </c>
      <c r="BD81">
        <f t="shared" si="42"/>
        <v>7</v>
      </c>
      <c r="BE81">
        <f t="shared" si="43"/>
        <v>1.5</v>
      </c>
      <c r="BG81">
        <v>379</v>
      </c>
      <c r="BH81">
        <v>0</v>
      </c>
      <c r="BI81">
        <v>0</v>
      </c>
      <c r="BJ81">
        <f t="shared" si="44"/>
        <v>379</v>
      </c>
      <c r="BK81">
        <v>0</v>
      </c>
      <c r="BL81">
        <f t="shared" si="45"/>
        <v>379</v>
      </c>
      <c r="BM81">
        <v>1</v>
      </c>
      <c r="BN81">
        <f t="shared" si="46"/>
        <v>5</v>
      </c>
      <c r="BO81">
        <f t="shared" si="47"/>
        <v>379</v>
      </c>
      <c r="BQ81">
        <v>253</v>
      </c>
      <c r="BR81">
        <v>0</v>
      </c>
      <c r="BS81">
        <v>0</v>
      </c>
      <c r="BT81">
        <f t="shared" si="48"/>
        <v>253</v>
      </c>
      <c r="BU81">
        <v>0</v>
      </c>
      <c r="BV81">
        <f t="shared" si="49"/>
        <v>253</v>
      </c>
      <c r="BW81">
        <v>7</v>
      </c>
      <c r="BX81">
        <f t="shared" si="50"/>
        <v>5</v>
      </c>
      <c r="BY81">
        <f t="shared" si="51"/>
        <v>36.142857142857146</v>
      </c>
      <c r="CA81">
        <v>0</v>
      </c>
    </row>
  </sheetData>
  <dataConsolidate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5A6D-BBD3-486E-AC55-66226D32E88C}">
  <dimension ref="A1:CA90"/>
  <sheetViews>
    <sheetView zoomScale="85" zoomScaleNormal="85" workbookViewId="0">
      <selection sqref="A1:XFD1"/>
    </sheetView>
  </sheetViews>
  <sheetFormatPr defaultColWidth="9.6640625" defaultRowHeight="17.25" customHeight="1" x14ac:dyDescent="0.3"/>
  <cols>
    <col min="1" max="1" width="11.5546875" customWidth="1"/>
    <col min="2" max="2" width="7.88671875" customWidth="1"/>
    <col min="3" max="3" width="25.5546875" bestFit="1" customWidth="1"/>
    <col min="4" max="4" width="4.88671875" bestFit="1" customWidth="1"/>
    <col min="5" max="5" width="4.88671875" customWidth="1"/>
    <col min="6" max="28" width="11.33203125" customWidth="1"/>
    <col min="29" max="30" width="11.44140625" customWidth="1"/>
    <col min="31" max="78" width="11.33203125" customWidth="1"/>
    <col min="79" max="79" width="16.33203125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44575</v>
      </c>
      <c r="B2" t="s">
        <v>25</v>
      </c>
      <c r="C2" t="s">
        <v>26</v>
      </c>
      <c r="D2" t="s">
        <v>27</v>
      </c>
      <c r="F2">
        <v>20</v>
      </c>
      <c r="G2">
        <v>0</v>
      </c>
      <c r="I2">
        <v>0</v>
      </c>
      <c r="J2">
        <f t="shared" ref="J2:J33" si="0">SUM(F2:I2)</f>
        <v>20</v>
      </c>
      <c r="K2">
        <v>0</v>
      </c>
      <c r="L2">
        <f t="shared" ref="L2:L65" si="1">SUM(J2:K2)</f>
        <v>20</v>
      </c>
      <c r="M2">
        <v>2</v>
      </c>
      <c r="N2">
        <v>1</v>
      </c>
      <c r="O2">
        <f t="shared" ref="O2:O65" si="2">IFERROR(L2/M2,0)</f>
        <v>10</v>
      </c>
      <c r="Q2">
        <v>0</v>
      </c>
      <c r="R2">
        <v>0</v>
      </c>
      <c r="T2">
        <v>0</v>
      </c>
      <c r="U2">
        <f t="shared" ref="U2:U33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E2">
        <v>0</v>
      </c>
      <c r="AF2">
        <f t="shared" ref="AF2:AF33" si="6">SUM(AB2:AE2)</f>
        <v>0</v>
      </c>
      <c r="AG2">
        <v>0</v>
      </c>
      <c r="AH2">
        <f t="shared" ref="AH2:AH65" si="7">SUM(AF2:AG2)</f>
        <v>0</v>
      </c>
      <c r="AI2">
        <v>9</v>
      </c>
      <c r="AJ2">
        <f t="shared" ref="AJ2:AJ65" si="8">4+2</f>
        <v>6</v>
      </c>
      <c r="AK2">
        <f t="shared" ref="AK2:AK65" si="9">IFERROR(AH2/AI2,0)</f>
        <v>0</v>
      </c>
      <c r="AM2">
        <v>0</v>
      </c>
      <c r="AN2">
        <v>0</v>
      </c>
      <c r="AO2">
        <v>0</v>
      </c>
      <c r="AP2">
        <f t="shared" ref="AP2:AP65" si="10">SUM(AM2:AO2)</f>
        <v>0</v>
      </c>
      <c r="AQ2">
        <v>0</v>
      </c>
      <c r="AR2">
        <f t="shared" ref="AR2:AR65" si="11">SUM(AP2:AQ2)</f>
        <v>0</v>
      </c>
      <c r="AS2">
        <v>2</v>
      </c>
      <c r="AT2">
        <f t="shared" ref="AT2:AT65" si="12">4+2</f>
        <v>6</v>
      </c>
      <c r="AU2">
        <f t="shared" ref="AU2:AU65" si="13">IFERROR(AR2/AS2,0)</f>
        <v>0</v>
      </c>
      <c r="AW2">
        <v>0</v>
      </c>
      <c r="AX2">
        <v>0</v>
      </c>
      <c r="AY2">
        <v>0</v>
      </c>
      <c r="AZ2">
        <f t="shared" ref="AZ2:AZ65" si="14">SUM(AW2:AY2)</f>
        <v>0</v>
      </c>
      <c r="BA2">
        <v>0</v>
      </c>
      <c r="BB2">
        <f t="shared" ref="BB2:BB65" si="15">SUM(AZ2:BA2)</f>
        <v>0</v>
      </c>
      <c r="BC2">
        <v>3</v>
      </c>
      <c r="BD2">
        <f t="shared" ref="BD2:BD65" si="16">5+2</f>
        <v>7</v>
      </c>
      <c r="BE2">
        <f t="shared" ref="BE2:BE65" si="17">IFERROR(BB2/BC2,0)</f>
        <v>0</v>
      </c>
      <c r="BG2">
        <v>57</v>
      </c>
      <c r="BH2">
        <v>0</v>
      </c>
      <c r="BI2">
        <v>0</v>
      </c>
      <c r="BJ2">
        <f t="shared" ref="BJ2:BJ65" si="18">SUM(BG2:BI2)</f>
        <v>57</v>
      </c>
      <c r="BK2">
        <v>0</v>
      </c>
      <c r="BL2">
        <f t="shared" ref="BL2:BL65" si="19">SUM(BJ2:BK2)</f>
        <v>57</v>
      </c>
      <c r="BM2">
        <v>2</v>
      </c>
      <c r="BN2">
        <f t="shared" ref="BN2:BN65" si="20">3+2</f>
        <v>5</v>
      </c>
      <c r="BO2">
        <f t="shared" ref="BO2:BO65" si="21">IFERROR(BL2/BM2,0)</f>
        <v>28.5</v>
      </c>
      <c r="BQ2">
        <v>0</v>
      </c>
      <c r="BR2">
        <v>0</v>
      </c>
      <c r="BS2">
        <v>0</v>
      </c>
      <c r="BT2">
        <f t="shared" ref="BT2:BT65" si="22">SUM(BQ2:BS2)</f>
        <v>0</v>
      </c>
      <c r="BU2">
        <v>0</v>
      </c>
      <c r="BV2">
        <f t="shared" ref="BV2:BV65" si="23">SUM(BT2:BU2)</f>
        <v>0</v>
      </c>
      <c r="BW2">
        <v>6</v>
      </c>
      <c r="BX2">
        <f t="shared" ref="BX2:BX65" si="24">3+2</f>
        <v>5</v>
      </c>
      <c r="BY2">
        <f t="shared" ref="BY2:BY65" si="25">IFERROR(BV2/BW2,0)</f>
        <v>0</v>
      </c>
      <c r="BZ2">
        <f t="shared" ref="BZ2:BZ33" si="26">BV2+BL2+BB2+AR2+AH2+W2+L2</f>
        <v>77</v>
      </c>
      <c r="CA2">
        <v>0</v>
      </c>
    </row>
    <row r="3" spans="1:79" ht="18" customHeight="1" x14ac:dyDescent="0.3">
      <c r="A3" s="2">
        <v>44575</v>
      </c>
      <c r="B3" t="s">
        <v>28</v>
      </c>
      <c r="C3" t="s">
        <v>29</v>
      </c>
      <c r="D3" t="s">
        <v>27</v>
      </c>
      <c r="F3">
        <v>326</v>
      </c>
      <c r="G3">
        <v>0</v>
      </c>
      <c r="I3">
        <v>0</v>
      </c>
      <c r="J3">
        <f t="shared" si="0"/>
        <v>326</v>
      </c>
      <c r="K3">
        <v>0</v>
      </c>
      <c r="L3">
        <f t="shared" si="1"/>
        <v>326</v>
      </c>
      <c r="M3">
        <v>10</v>
      </c>
      <c r="N3">
        <v>1</v>
      </c>
      <c r="O3">
        <f t="shared" si="2"/>
        <v>32.6</v>
      </c>
      <c r="Q3">
        <v>193</v>
      </c>
      <c r="R3">
        <v>0</v>
      </c>
      <c r="T3">
        <v>0</v>
      </c>
      <c r="U3">
        <f t="shared" si="3"/>
        <v>193</v>
      </c>
      <c r="V3">
        <v>0</v>
      </c>
      <c r="W3">
        <f t="shared" si="4"/>
        <v>193</v>
      </c>
      <c r="X3">
        <v>5</v>
      </c>
      <c r="Y3">
        <v>2</v>
      </c>
      <c r="Z3">
        <f t="shared" si="5"/>
        <v>38.6</v>
      </c>
      <c r="AB3">
        <v>1024</v>
      </c>
      <c r="AC3">
        <v>0</v>
      </c>
      <c r="AE3">
        <v>0</v>
      </c>
      <c r="AF3">
        <f t="shared" si="6"/>
        <v>1024</v>
      </c>
      <c r="AG3">
        <v>0</v>
      </c>
      <c r="AH3">
        <f t="shared" si="7"/>
        <v>1024</v>
      </c>
      <c r="AI3">
        <v>26</v>
      </c>
      <c r="AJ3">
        <f t="shared" si="8"/>
        <v>6</v>
      </c>
      <c r="AK3">
        <f t="shared" si="9"/>
        <v>39.384615384615387</v>
      </c>
      <c r="AM3">
        <v>1227</v>
      </c>
      <c r="AN3">
        <v>0</v>
      </c>
      <c r="AO3">
        <v>-30</v>
      </c>
      <c r="AP3">
        <f t="shared" si="10"/>
        <v>1197</v>
      </c>
      <c r="AQ3">
        <v>0</v>
      </c>
      <c r="AR3">
        <f t="shared" si="11"/>
        <v>1197</v>
      </c>
      <c r="AS3">
        <v>22</v>
      </c>
      <c r="AT3">
        <f t="shared" si="12"/>
        <v>6</v>
      </c>
      <c r="AU3">
        <f t="shared" si="13"/>
        <v>54.409090909090907</v>
      </c>
      <c r="AW3">
        <v>239</v>
      </c>
      <c r="AX3">
        <v>0</v>
      </c>
      <c r="AY3">
        <v>0</v>
      </c>
      <c r="AZ3">
        <f t="shared" si="14"/>
        <v>239</v>
      </c>
      <c r="BA3">
        <v>0</v>
      </c>
      <c r="BB3">
        <f t="shared" si="15"/>
        <v>239</v>
      </c>
      <c r="BC3">
        <v>5</v>
      </c>
      <c r="BD3">
        <f t="shared" si="16"/>
        <v>7</v>
      </c>
      <c r="BE3">
        <f t="shared" si="17"/>
        <v>47.8</v>
      </c>
      <c r="BG3">
        <v>290</v>
      </c>
      <c r="BH3">
        <v>0</v>
      </c>
      <c r="BI3">
        <v>0</v>
      </c>
      <c r="BJ3">
        <f t="shared" si="18"/>
        <v>290</v>
      </c>
      <c r="BK3">
        <v>0</v>
      </c>
      <c r="BL3">
        <f t="shared" si="19"/>
        <v>290</v>
      </c>
      <c r="BM3">
        <v>5</v>
      </c>
      <c r="BN3">
        <f t="shared" si="20"/>
        <v>5</v>
      </c>
      <c r="BO3">
        <f t="shared" si="21"/>
        <v>58</v>
      </c>
      <c r="BQ3">
        <v>1241</v>
      </c>
      <c r="BR3">
        <v>0</v>
      </c>
      <c r="BS3">
        <v>0</v>
      </c>
      <c r="BT3">
        <f t="shared" si="22"/>
        <v>1241</v>
      </c>
      <c r="BU3">
        <v>0</v>
      </c>
      <c r="BV3">
        <f t="shared" si="23"/>
        <v>1241</v>
      </c>
      <c r="BW3">
        <v>17</v>
      </c>
      <c r="BX3">
        <f t="shared" si="24"/>
        <v>5</v>
      </c>
      <c r="BY3">
        <f t="shared" si="25"/>
        <v>73</v>
      </c>
      <c r="BZ3">
        <f t="shared" si="26"/>
        <v>4510</v>
      </c>
      <c r="CA3">
        <v>0</v>
      </c>
    </row>
    <row r="4" spans="1:79" ht="17.25" customHeight="1" x14ac:dyDescent="0.3">
      <c r="A4" s="2">
        <v>44575</v>
      </c>
      <c r="B4" t="s">
        <v>30</v>
      </c>
      <c r="C4" t="s">
        <v>31</v>
      </c>
      <c r="D4" t="s">
        <v>27</v>
      </c>
      <c r="F4">
        <v>334</v>
      </c>
      <c r="G4">
        <v>0</v>
      </c>
      <c r="I4">
        <v>0</v>
      </c>
      <c r="J4">
        <f t="shared" si="0"/>
        <v>334</v>
      </c>
      <c r="K4">
        <v>0</v>
      </c>
      <c r="L4">
        <f t="shared" si="1"/>
        <v>334</v>
      </c>
      <c r="M4">
        <v>7</v>
      </c>
      <c r="N4">
        <v>1</v>
      </c>
      <c r="O4">
        <f t="shared" si="2"/>
        <v>47.714285714285715</v>
      </c>
      <c r="Q4">
        <v>226</v>
      </c>
      <c r="R4">
        <v>0</v>
      </c>
      <c r="T4">
        <v>0</v>
      </c>
      <c r="U4">
        <f t="shared" si="3"/>
        <v>226</v>
      </c>
      <c r="V4">
        <v>0</v>
      </c>
      <c r="W4">
        <f t="shared" si="4"/>
        <v>226</v>
      </c>
      <c r="X4">
        <v>2</v>
      </c>
      <c r="Y4">
        <v>2</v>
      </c>
      <c r="Z4">
        <f t="shared" si="5"/>
        <v>113</v>
      </c>
      <c r="AB4">
        <v>364</v>
      </c>
      <c r="AC4">
        <v>0</v>
      </c>
      <c r="AE4">
        <v>0</v>
      </c>
      <c r="AF4">
        <f t="shared" si="6"/>
        <v>364</v>
      </c>
      <c r="AG4">
        <v>0</v>
      </c>
      <c r="AH4">
        <f t="shared" si="7"/>
        <v>364</v>
      </c>
      <c r="AI4">
        <v>3</v>
      </c>
      <c r="AJ4">
        <f t="shared" si="8"/>
        <v>6</v>
      </c>
      <c r="AK4">
        <f t="shared" si="9"/>
        <v>121.33333333333333</v>
      </c>
      <c r="AM4">
        <v>359</v>
      </c>
      <c r="AN4">
        <v>0</v>
      </c>
      <c r="AO4">
        <v>0</v>
      </c>
      <c r="AP4">
        <f t="shared" si="10"/>
        <v>359</v>
      </c>
      <c r="AQ4">
        <v>0</v>
      </c>
      <c r="AR4">
        <f t="shared" si="11"/>
        <v>359</v>
      </c>
      <c r="AS4">
        <v>1</v>
      </c>
      <c r="AT4">
        <f t="shared" si="12"/>
        <v>6</v>
      </c>
      <c r="AU4">
        <f t="shared" si="13"/>
        <v>359</v>
      </c>
      <c r="AW4">
        <v>231</v>
      </c>
      <c r="AX4">
        <v>0</v>
      </c>
      <c r="AY4">
        <v>0</v>
      </c>
      <c r="AZ4">
        <f t="shared" si="14"/>
        <v>231</v>
      </c>
      <c r="BA4">
        <v>0</v>
      </c>
      <c r="BB4">
        <f t="shared" si="15"/>
        <v>231</v>
      </c>
      <c r="BC4">
        <v>0</v>
      </c>
      <c r="BD4">
        <f t="shared" si="16"/>
        <v>7</v>
      </c>
      <c r="BE4">
        <f t="shared" si="17"/>
        <v>0</v>
      </c>
      <c r="BG4">
        <v>228</v>
      </c>
      <c r="BH4">
        <v>0</v>
      </c>
      <c r="BI4">
        <v>0</v>
      </c>
      <c r="BJ4">
        <f t="shared" si="18"/>
        <v>228</v>
      </c>
      <c r="BK4">
        <v>0</v>
      </c>
      <c r="BL4">
        <f t="shared" si="19"/>
        <v>228</v>
      </c>
      <c r="BM4">
        <v>2</v>
      </c>
      <c r="BN4">
        <f t="shared" si="20"/>
        <v>5</v>
      </c>
      <c r="BO4">
        <f t="shared" si="21"/>
        <v>114</v>
      </c>
      <c r="BQ4">
        <v>346</v>
      </c>
      <c r="BR4">
        <v>0</v>
      </c>
      <c r="BS4">
        <v>0</v>
      </c>
      <c r="BT4">
        <f t="shared" si="22"/>
        <v>346</v>
      </c>
      <c r="BU4">
        <v>0</v>
      </c>
      <c r="BV4">
        <f t="shared" si="23"/>
        <v>346</v>
      </c>
      <c r="BW4">
        <v>2</v>
      </c>
      <c r="BX4">
        <f t="shared" si="24"/>
        <v>5</v>
      </c>
      <c r="BY4">
        <f t="shared" si="25"/>
        <v>173</v>
      </c>
      <c r="BZ4">
        <f t="shared" si="26"/>
        <v>2088</v>
      </c>
      <c r="CA4">
        <v>2116</v>
      </c>
    </row>
    <row r="5" spans="1:79" ht="15.75" customHeight="1" x14ac:dyDescent="0.3">
      <c r="A5" s="2">
        <v>44575</v>
      </c>
      <c r="B5" t="s">
        <v>32</v>
      </c>
      <c r="C5" t="s">
        <v>33</v>
      </c>
      <c r="D5" t="s">
        <v>27</v>
      </c>
      <c r="F5">
        <v>125</v>
      </c>
      <c r="G5">
        <v>0</v>
      </c>
      <c r="I5">
        <v>-5</v>
      </c>
      <c r="J5">
        <f t="shared" si="0"/>
        <v>120</v>
      </c>
      <c r="K5">
        <v>0</v>
      </c>
      <c r="L5">
        <f t="shared" si="1"/>
        <v>120</v>
      </c>
      <c r="M5">
        <v>9</v>
      </c>
      <c r="N5">
        <v>1</v>
      </c>
      <c r="O5">
        <f t="shared" si="2"/>
        <v>13.333333333333334</v>
      </c>
      <c r="Q5">
        <v>183</v>
      </c>
      <c r="R5">
        <v>0</v>
      </c>
      <c r="T5">
        <v>0</v>
      </c>
      <c r="U5">
        <f t="shared" si="3"/>
        <v>183</v>
      </c>
      <c r="V5">
        <v>0</v>
      </c>
      <c r="W5">
        <f t="shared" si="4"/>
        <v>183</v>
      </c>
      <c r="X5">
        <v>3</v>
      </c>
      <c r="Y5">
        <v>2</v>
      </c>
      <c r="Z5">
        <f t="shared" si="5"/>
        <v>61</v>
      </c>
      <c r="AB5">
        <v>407</v>
      </c>
      <c r="AC5">
        <v>0</v>
      </c>
      <c r="AE5">
        <v>0</v>
      </c>
      <c r="AF5">
        <f t="shared" si="6"/>
        <v>407</v>
      </c>
      <c r="AG5">
        <v>0</v>
      </c>
      <c r="AH5">
        <f t="shared" si="7"/>
        <v>407</v>
      </c>
      <c r="AI5">
        <v>2</v>
      </c>
      <c r="AJ5">
        <f t="shared" si="8"/>
        <v>6</v>
      </c>
      <c r="AK5">
        <f t="shared" si="9"/>
        <v>203.5</v>
      </c>
      <c r="AM5">
        <v>393</v>
      </c>
      <c r="AN5">
        <v>0</v>
      </c>
      <c r="AO5">
        <v>0</v>
      </c>
      <c r="AP5">
        <f t="shared" si="10"/>
        <v>393</v>
      </c>
      <c r="AQ5">
        <v>0</v>
      </c>
      <c r="AR5">
        <f t="shared" si="11"/>
        <v>393</v>
      </c>
      <c r="AS5">
        <v>4</v>
      </c>
      <c r="AT5">
        <f t="shared" si="12"/>
        <v>6</v>
      </c>
      <c r="AU5">
        <f t="shared" si="13"/>
        <v>98.25</v>
      </c>
      <c r="AW5">
        <v>542</v>
      </c>
      <c r="AX5">
        <v>0</v>
      </c>
      <c r="AY5">
        <v>0</v>
      </c>
      <c r="AZ5">
        <f t="shared" si="14"/>
        <v>542</v>
      </c>
      <c r="BA5">
        <v>0</v>
      </c>
      <c r="BB5">
        <f t="shared" si="15"/>
        <v>542</v>
      </c>
      <c r="BC5">
        <v>1</v>
      </c>
      <c r="BD5">
        <f t="shared" si="16"/>
        <v>7</v>
      </c>
      <c r="BE5">
        <f t="shared" si="17"/>
        <v>542</v>
      </c>
      <c r="BG5">
        <v>219</v>
      </c>
      <c r="BH5">
        <v>96</v>
      </c>
      <c r="BI5">
        <v>0</v>
      </c>
      <c r="BJ5">
        <f t="shared" si="18"/>
        <v>315</v>
      </c>
      <c r="BK5">
        <v>0</v>
      </c>
      <c r="BL5">
        <f t="shared" si="19"/>
        <v>315</v>
      </c>
      <c r="BM5">
        <v>2</v>
      </c>
      <c r="BN5">
        <f t="shared" si="20"/>
        <v>5</v>
      </c>
      <c r="BO5">
        <f t="shared" si="21"/>
        <v>157.5</v>
      </c>
      <c r="BQ5">
        <v>352</v>
      </c>
      <c r="BR5">
        <v>0</v>
      </c>
      <c r="BS5">
        <v>0</v>
      </c>
      <c r="BT5">
        <f t="shared" si="22"/>
        <v>352</v>
      </c>
      <c r="BU5">
        <v>0</v>
      </c>
      <c r="BV5">
        <f t="shared" si="23"/>
        <v>352</v>
      </c>
      <c r="BW5">
        <v>4</v>
      </c>
      <c r="BX5">
        <f t="shared" si="24"/>
        <v>5</v>
      </c>
      <c r="BY5">
        <f t="shared" si="25"/>
        <v>88</v>
      </c>
      <c r="BZ5">
        <f t="shared" si="26"/>
        <v>2312</v>
      </c>
      <c r="CA5">
        <v>639</v>
      </c>
    </row>
    <row r="6" spans="1:79" ht="17.25" customHeight="1" x14ac:dyDescent="0.3">
      <c r="A6" s="2">
        <v>44575</v>
      </c>
      <c r="B6" t="s">
        <v>34</v>
      </c>
      <c r="C6" t="s">
        <v>35</v>
      </c>
      <c r="D6" t="s">
        <v>27</v>
      </c>
      <c r="F6">
        <v>396</v>
      </c>
      <c r="G6">
        <v>160</v>
      </c>
      <c r="I6">
        <v>0</v>
      </c>
      <c r="J6">
        <f t="shared" si="0"/>
        <v>556</v>
      </c>
      <c r="K6">
        <v>0</v>
      </c>
      <c r="L6">
        <f t="shared" si="1"/>
        <v>556</v>
      </c>
      <c r="M6">
        <v>11</v>
      </c>
      <c r="N6">
        <v>1</v>
      </c>
      <c r="O6">
        <f t="shared" si="2"/>
        <v>50.545454545454547</v>
      </c>
      <c r="Q6">
        <v>348</v>
      </c>
      <c r="R6">
        <v>0</v>
      </c>
      <c r="T6">
        <v>0</v>
      </c>
      <c r="U6">
        <f t="shared" si="3"/>
        <v>348</v>
      </c>
      <c r="V6">
        <v>0</v>
      </c>
      <c r="W6">
        <f t="shared" si="4"/>
        <v>348</v>
      </c>
      <c r="X6">
        <v>2</v>
      </c>
      <c r="Y6">
        <v>2</v>
      </c>
      <c r="Z6">
        <f t="shared" si="5"/>
        <v>174</v>
      </c>
      <c r="AB6">
        <v>2710</v>
      </c>
      <c r="AC6">
        <v>0</v>
      </c>
      <c r="AE6">
        <v>0</v>
      </c>
      <c r="AF6">
        <f t="shared" si="6"/>
        <v>2710</v>
      </c>
      <c r="AG6">
        <v>0</v>
      </c>
      <c r="AH6">
        <f t="shared" si="7"/>
        <v>2710</v>
      </c>
      <c r="AI6">
        <v>56</v>
      </c>
      <c r="AJ6">
        <f t="shared" si="8"/>
        <v>6</v>
      </c>
      <c r="AK6">
        <f t="shared" si="9"/>
        <v>48.392857142857146</v>
      </c>
      <c r="AM6">
        <v>454</v>
      </c>
      <c r="AN6">
        <v>320</v>
      </c>
      <c r="AO6">
        <v>0</v>
      </c>
      <c r="AP6">
        <f t="shared" si="10"/>
        <v>774</v>
      </c>
      <c r="AQ6">
        <v>0</v>
      </c>
      <c r="AR6">
        <f t="shared" si="11"/>
        <v>774</v>
      </c>
      <c r="AS6">
        <v>7</v>
      </c>
      <c r="AT6">
        <f t="shared" si="12"/>
        <v>6</v>
      </c>
      <c r="AU6">
        <f t="shared" si="13"/>
        <v>110.57142857142857</v>
      </c>
      <c r="AW6">
        <v>217</v>
      </c>
      <c r="AX6">
        <v>0</v>
      </c>
      <c r="AY6">
        <v>0</v>
      </c>
      <c r="AZ6">
        <f t="shared" si="14"/>
        <v>217</v>
      </c>
      <c r="BA6">
        <v>0</v>
      </c>
      <c r="BB6">
        <f t="shared" si="15"/>
        <v>217</v>
      </c>
      <c r="BC6">
        <v>5</v>
      </c>
      <c r="BD6">
        <f t="shared" si="16"/>
        <v>7</v>
      </c>
      <c r="BE6">
        <f t="shared" si="17"/>
        <v>43.4</v>
      </c>
      <c r="BG6">
        <v>110</v>
      </c>
      <c r="BH6">
        <v>310</v>
      </c>
      <c r="BI6">
        <v>0</v>
      </c>
      <c r="BJ6">
        <f t="shared" si="18"/>
        <v>420</v>
      </c>
      <c r="BK6">
        <v>0</v>
      </c>
      <c r="BL6">
        <f t="shared" si="19"/>
        <v>420</v>
      </c>
      <c r="BM6">
        <v>2</v>
      </c>
      <c r="BN6">
        <f t="shared" si="20"/>
        <v>5</v>
      </c>
      <c r="BO6">
        <f t="shared" si="21"/>
        <v>210</v>
      </c>
      <c r="BQ6">
        <v>1471</v>
      </c>
      <c r="BR6">
        <v>480</v>
      </c>
      <c r="BS6">
        <v>0</v>
      </c>
      <c r="BT6">
        <f t="shared" si="22"/>
        <v>1951</v>
      </c>
      <c r="BU6">
        <v>0</v>
      </c>
      <c r="BV6">
        <f t="shared" si="23"/>
        <v>1951</v>
      </c>
      <c r="BW6">
        <v>49</v>
      </c>
      <c r="BX6">
        <f t="shared" si="24"/>
        <v>5</v>
      </c>
      <c r="BY6">
        <f t="shared" si="25"/>
        <v>39.816326530612244</v>
      </c>
      <c r="BZ6">
        <f t="shared" si="26"/>
        <v>6976</v>
      </c>
      <c r="CA6">
        <v>2842</v>
      </c>
    </row>
    <row r="7" spans="1:79" ht="17.25" customHeight="1" x14ac:dyDescent="0.3">
      <c r="A7" s="2">
        <v>44575</v>
      </c>
      <c r="B7" t="s">
        <v>36</v>
      </c>
      <c r="C7" t="s">
        <v>37</v>
      </c>
      <c r="D7" t="s">
        <v>27</v>
      </c>
      <c r="F7">
        <v>416</v>
      </c>
      <c r="G7">
        <v>339</v>
      </c>
      <c r="I7">
        <v>0</v>
      </c>
      <c r="J7">
        <f t="shared" si="0"/>
        <v>755</v>
      </c>
      <c r="K7">
        <v>0</v>
      </c>
      <c r="L7">
        <f t="shared" si="1"/>
        <v>755</v>
      </c>
      <c r="M7">
        <v>23</v>
      </c>
      <c r="N7">
        <v>1</v>
      </c>
      <c r="O7">
        <f t="shared" si="2"/>
        <v>32.826086956521742</v>
      </c>
      <c r="Q7">
        <v>220</v>
      </c>
      <c r="R7">
        <v>0</v>
      </c>
      <c r="T7">
        <v>0</v>
      </c>
      <c r="U7">
        <f t="shared" si="3"/>
        <v>220</v>
      </c>
      <c r="V7">
        <v>0</v>
      </c>
      <c r="W7">
        <f t="shared" si="4"/>
        <v>220</v>
      </c>
      <c r="X7">
        <v>0</v>
      </c>
      <c r="Y7">
        <v>2</v>
      </c>
      <c r="Z7">
        <f t="shared" si="5"/>
        <v>0</v>
      </c>
      <c r="AB7">
        <v>302</v>
      </c>
      <c r="AC7">
        <v>0</v>
      </c>
      <c r="AE7">
        <v>0</v>
      </c>
      <c r="AF7">
        <f t="shared" si="6"/>
        <v>302</v>
      </c>
      <c r="AG7">
        <v>0</v>
      </c>
      <c r="AH7">
        <f t="shared" si="7"/>
        <v>302</v>
      </c>
      <c r="AI7">
        <v>3</v>
      </c>
      <c r="AJ7">
        <f t="shared" si="8"/>
        <v>6</v>
      </c>
      <c r="AK7">
        <f t="shared" si="9"/>
        <v>100.66666666666667</v>
      </c>
      <c r="AM7">
        <v>260</v>
      </c>
      <c r="AN7">
        <v>0</v>
      </c>
      <c r="AO7">
        <v>0</v>
      </c>
      <c r="AP7">
        <f t="shared" si="10"/>
        <v>260</v>
      </c>
      <c r="AQ7">
        <v>0</v>
      </c>
      <c r="AR7">
        <f t="shared" si="11"/>
        <v>260</v>
      </c>
      <c r="AS7">
        <v>1</v>
      </c>
      <c r="AT7">
        <f t="shared" si="12"/>
        <v>6</v>
      </c>
      <c r="AU7">
        <f t="shared" si="13"/>
        <v>260</v>
      </c>
      <c r="AW7">
        <v>261</v>
      </c>
      <c r="AX7">
        <v>0</v>
      </c>
      <c r="AY7">
        <v>0</v>
      </c>
      <c r="AZ7">
        <f t="shared" si="14"/>
        <v>261</v>
      </c>
      <c r="BA7">
        <v>0</v>
      </c>
      <c r="BB7">
        <f t="shared" si="15"/>
        <v>261</v>
      </c>
      <c r="BC7">
        <v>2</v>
      </c>
      <c r="BD7">
        <f t="shared" si="16"/>
        <v>7</v>
      </c>
      <c r="BE7">
        <f t="shared" si="17"/>
        <v>130.5</v>
      </c>
      <c r="BG7">
        <v>282</v>
      </c>
      <c r="BH7">
        <v>290</v>
      </c>
      <c r="BI7">
        <v>0</v>
      </c>
      <c r="BJ7">
        <f t="shared" si="18"/>
        <v>572</v>
      </c>
      <c r="BK7">
        <v>0</v>
      </c>
      <c r="BL7">
        <f t="shared" si="19"/>
        <v>572</v>
      </c>
      <c r="BM7">
        <v>1</v>
      </c>
      <c r="BN7">
        <f t="shared" si="20"/>
        <v>5</v>
      </c>
      <c r="BO7">
        <f t="shared" si="21"/>
        <v>572</v>
      </c>
      <c r="BQ7">
        <v>141</v>
      </c>
      <c r="BR7">
        <v>1500</v>
      </c>
      <c r="BS7">
        <v>0</v>
      </c>
      <c r="BT7">
        <f t="shared" si="22"/>
        <v>1641</v>
      </c>
      <c r="BU7">
        <v>0</v>
      </c>
      <c r="BV7">
        <f t="shared" si="23"/>
        <v>1641</v>
      </c>
      <c r="BW7">
        <v>3</v>
      </c>
      <c r="BX7">
        <f t="shared" si="24"/>
        <v>5</v>
      </c>
      <c r="BY7">
        <f t="shared" si="25"/>
        <v>547</v>
      </c>
      <c r="BZ7">
        <f t="shared" si="26"/>
        <v>4011</v>
      </c>
      <c r="CA7">
        <v>7000</v>
      </c>
    </row>
    <row r="8" spans="1:79" ht="17.25" customHeight="1" x14ac:dyDescent="0.3">
      <c r="A8" s="2">
        <v>44575</v>
      </c>
      <c r="B8" t="s">
        <v>38</v>
      </c>
      <c r="C8" t="s">
        <v>39</v>
      </c>
      <c r="D8" t="s">
        <v>27</v>
      </c>
      <c r="F8">
        <v>462</v>
      </c>
      <c r="G8">
        <v>0</v>
      </c>
      <c r="I8">
        <v>-5</v>
      </c>
      <c r="J8">
        <f t="shared" si="0"/>
        <v>457</v>
      </c>
      <c r="K8">
        <v>0</v>
      </c>
      <c r="L8">
        <f t="shared" si="1"/>
        <v>457</v>
      </c>
      <c r="M8">
        <v>38</v>
      </c>
      <c r="N8">
        <v>1</v>
      </c>
      <c r="O8">
        <v>360</v>
      </c>
      <c r="Q8">
        <v>142</v>
      </c>
      <c r="R8">
        <v>299</v>
      </c>
      <c r="T8">
        <v>0</v>
      </c>
      <c r="U8">
        <f t="shared" si="3"/>
        <v>441</v>
      </c>
      <c r="V8">
        <v>0</v>
      </c>
      <c r="W8">
        <f t="shared" si="4"/>
        <v>441</v>
      </c>
      <c r="X8">
        <v>7</v>
      </c>
      <c r="Y8">
        <v>2</v>
      </c>
      <c r="Z8">
        <f t="shared" si="5"/>
        <v>63</v>
      </c>
      <c r="AB8">
        <v>1936</v>
      </c>
      <c r="AC8">
        <v>0</v>
      </c>
      <c r="AE8">
        <v>0</v>
      </c>
      <c r="AF8">
        <f t="shared" si="6"/>
        <v>1936</v>
      </c>
      <c r="AG8">
        <v>0</v>
      </c>
      <c r="AH8">
        <f t="shared" si="7"/>
        <v>1936</v>
      </c>
      <c r="AI8">
        <v>8</v>
      </c>
      <c r="AJ8">
        <f t="shared" si="8"/>
        <v>6</v>
      </c>
      <c r="AK8">
        <f t="shared" si="9"/>
        <v>242</v>
      </c>
      <c r="AM8">
        <v>600</v>
      </c>
      <c r="AN8">
        <v>1760</v>
      </c>
      <c r="AO8">
        <v>-39</v>
      </c>
      <c r="AP8">
        <f t="shared" si="10"/>
        <v>2321</v>
      </c>
      <c r="AQ8">
        <v>0</v>
      </c>
      <c r="AR8">
        <f t="shared" si="11"/>
        <v>2321</v>
      </c>
      <c r="AS8">
        <v>5</v>
      </c>
      <c r="AT8">
        <f t="shared" si="12"/>
        <v>6</v>
      </c>
      <c r="AU8">
        <f t="shared" si="13"/>
        <v>464.2</v>
      </c>
      <c r="AW8">
        <v>245</v>
      </c>
      <c r="AX8">
        <v>200</v>
      </c>
      <c r="AY8">
        <v>0</v>
      </c>
      <c r="AZ8">
        <f t="shared" si="14"/>
        <v>445</v>
      </c>
      <c r="BA8">
        <v>0</v>
      </c>
      <c r="BB8">
        <f t="shared" si="15"/>
        <v>445</v>
      </c>
      <c r="BC8">
        <v>6</v>
      </c>
      <c r="BD8">
        <f t="shared" si="16"/>
        <v>7</v>
      </c>
      <c r="BE8">
        <f t="shared" si="17"/>
        <v>74.166666666666671</v>
      </c>
      <c r="BG8">
        <v>288</v>
      </c>
      <c r="BH8">
        <v>3446</v>
      </c>
      <c r="BI8">
        <v>0</v>
      </c>
      <c r="BJ8">
        <f t="shared" si="18"/>
        <v>3734</v>
      </c>
      <c r="BK8">
        <v>0</v>
      </c>
      <c r="BL8">
        <f t="shared" si="19"/>
        <v>3734</v>
      </c>
      <c r="BM8">
        <v>13</v>
      </c>
      <c r="BN8">
        <f t="shared" si="20"/>
        <v>5</v>
      </c>
      <c r="BO8">
        <f t="shared" si="21"/>
        <v>287.23076923076923</v>
      </c>
      <c r="BQ8">
        <v>456</v>
      </c>
      <c r="BR8">
        <v>177</v>
      </c>
      <c r="BS8">
        <v>0</v>
      </c>
      <c r="BT8">
        <f t="shared" si="22"/>
        <v>633</v>
      </c>
      <c r="BU8">
        <v>0</v>
      </c>
      <c r="BV8">
        <f t="shared" si="23"/>
        <v>633</v>
      </c>
      <c r="BW8">
        <v>11</v>
      </c>
      <c r="BX8">
        <f t="shared" si="24"/>
        <v>5</v>
      </c>
      <c r="BY8">
        <f t="shared" si="25"/>
        <v>57.545454545454547</v>
      </c>
      <c r="BZ8">
        <f t="shared" si="26"/>
        <v>9967</v>
      </c>
      <c r="CA8">
        <v>192</v>
      </c>
    </row>
    <row r="9" spans="1:79" ht="17.25" customHeight="1" x14ac:dyDescent="0.3">
      <c r="A9" s="2">
        <v>44575</v>
      </c>
      <c r="B9" t="s">
        <v>40</v>
      </c>
      <c r="C9" t="s">
        <v>41</v>
      </c>
      <c r="D9" t="s">
        <v>27</v>
      </c>
      <c r="F9">
        <v>1019</v>
      </c>
      <c r="G9">
        <v>455</v>
      </c>
      <c r="I9">
        <v>-5</v>
      </c>
      <c r="J9">
        <f t="shared" si="0"/>
        <v>1469</v>
      </c>
      <c r="K9">
        <v>0</v>
      </c>
      <c r="L9">
        <f t="shared" si="1"/>
        <v>1469</v>
      </c>
      <c r="M9">
        <v>71</v>
      </c>
      <c r="N9">
        <v>1</v>
      </c>
      <c r="O9">
        <f t="shared" si="2"/>
        <v>20.690140845070424</v>
      </c>
      <c r="Q9">
        <v>42</v>
      </c>
      <c r="R9">
        <v>372</v>
      </c>
      <c r="T9">
        <v>0</v>
      </c>
      <c r="U9">
        <f t="shared" si="3"/>
        <v>414</v>
      </c>
      <c r="V9">
        <v>0</v>
      </c>
      <c r="W9">
        <f t="shared" si="4"/>
        <v>414</v>
      </c>
      <c r="X9">
        <v>7</v>
      </c>
      <c r="Y9">
        <v>2</v>
      </c>
      <c r="Z9">
        <f t="shared" si="5"/>
        <v>59.142857142857146</v>
      </c>
      <c r="AB9">
        <v>3802</v>
      </c>
      <c r="AC9">
        <v>3060</v>
      </c>
      <c r="AE9">
        <v>0</v>
      </c>
      <c r="AF9">
        <f t="shared" si="6"/>
        <v>6862</v>
      </c>
      <c r="AG9">
        <v>0</v>
      </c>
      <c r="AH9">
        <f t="shared" si="7"/>
        <v>6862</v>
      </c>
      <c r="AI9">
        <v>10</v>
      </c>
      <c r="AJ9">
        <f t="shared" si="8"/>
        <v>6</v>
      </c>
      <c r="AK9">
        <f t="shared" si="9"/>
        <v>686.2</v>
      </c>
      <c r="AM9">
        <v>1274</v>
      </c>
      <c r="AN9">
        <v>1124</v>
      </c>
      <c r="AO9">
        <v>0</v>
      </c>
      <c r="AP9">
        <f t="shared" si="10"/>
        <v>2398</v>
      </c>
      <c r="AQ9">
        <v>0</v>
      </c>
      <c r="AR9">
        <f t="shared" si="11"/>
        <v>2398</v>
      </c>
      <c r="AS9">
        <v>7</v>
      </c>
      <c r="AT9">
        <f t="shared" si="12"/>
        <v>6</v>
      </c>
      <c r="AU9">
        <f t="shared" si="13"/>
        <v>342.57142857142856</v>
      </c>
      <c r="AW9">
        <v>71</v>
      </c>
      <c r="AX9">
        <v>100</v>
      </c>
      <c r="AY9">
        <v>0</v>
      </c>
      <c r="AZ9">
        <f t="shared" si="14"/>
        <v>171</v>
      </c>
      <c r="BA9">
        <v>0</v>
      </c>
      <c r="BB9">
        <f t="shared" si="15"/>
        <v>171</v>
      </c>
      <c r="BC9">
        <v>5</v>
      </c>
      <c r="BD9">
        <f t="shared" si="16"/>
        <v>7</v>
      </c>
      <c r="BE9">
        <f t="shared" si="17"/>
        <v>34.200000000000003</v>
      </c>
      <c r="BG9">
        <v>113</v>
      </c>
      <c r="BH9">
        <v>2144</v>
      </c>
      <c r="BI9">
        <v>0</v>
      </c>
      <c r="BJ9">
        <f t="shared" si="18"/>
        <v>2257</v>
      </c>
      <c r="BK9">
        <v>0</v>
      </c>
      <c r="BL9">
        <f t="shared" si="19"/>
        <v>2257</v>
      </c>
      <c r="BM9">
        <v>2</v>
      </c>
      <c r="BN9">
        <f t="shared" si="20"/>
        <v>5</v>
      </c>
      <c r="BO9">
        <f t="shared" si="21"/>
        <v>1128.5</v>
      </c>
      <c r="BQ9">
        <v>760</v>
      </c>
      <c r="BR9">
        <v>1951</v>
      </c>
      <c r="BS9">
        <v>0</v>
      </c>
      <c r="BT9">
        <f t="shared" si="22"/>
        <v>2711</v>
      </c>
      <c r="BU9">
        <v>0</v>
      </c>
      <c r="BV9">
        <f t="shared" si="23"/>
        <v>2711</v>
      </c>
      <c r="BW9">
        <v>22</v>
      </c>
      <c r="BX9">
        <f t="shared" si="24"/>
        <v>5</v>
      </c>
      <c r="BY9">
        <f t="shared" si="25"/>
        <v>123.22727272727273</v>
      </c>
      <c r="BZ9">
        <f t="shared" si="26"/>
        <v>16282</v>
      </c>
      <c r="CA9">
        <v>3892</v>
      </c>
    </row>
    <row r="10" spans="1:79" ht="17.25" customHeight="1" x14ac:dyDescent="0.3">
      <c r="A10" s="2">
        <v>44575</v>
      </c>
      <c r="B10" t="s">
        <v>42</v>
      </c>
      <c r="C10" t="s">
        <v>43</v>
      </c>
      <c r="D10" t="s">
        <v>27</v>
      </c>
      <c r="F10">
        <v>274</v>
      </c>
      <c r="G10">
        <v>0</v>
      </c>
      <c r="I10">
        <v>-8</v>
      </c>
      <c r="J10">
        <f t="shared" si="0"/>
        <v>266</v>
      </c>
      <c r="K10">
        <v>0</v>
      </c>
      <c r="L10">
        <f t="shared" si="1"/>
        <v>266</v>
      </c>
      <c r="M10">
        <v>21</v>
      </c>
      <c r="N10">
        <v>1</v>
      </c>
      <c r="O10">
        <f t="shared" si="2"/>
        <v>12.666666666666666</v>
      </c>
      <c r="Q10">
        <v>291</v>
      </c>
      <c r="R10">
        <v>0</v>
      </c>
      <c r="T10">
        <v>0</v>
      </c>
      <c r="U10">
        <f t="shared" si="3"/>
        <v>291</v>
      </c>
      <c r="V10">
        <v>0</v>
      </c>
      <c r="W10">
        <f t="shared" si="4"/>
        <v>291</v>
      </c>
      <c r="X10">
        <v>7</v>
      </c>
      <c r="Y10">
        <v>2</v>
      </c>
      <c r="Z10">
        <f t="shared" si="5"/>
        <v>41.571428571428569</v>
      </c>
      <c r="AB10">
        <v>1748</v>
      </c>
      <c r="AC10">
        <v>0</v>
      </c>
      <c r="AE10">
        <v>0</v>
      </c>
      <c r="AF10">
        <f t="shared" si="6"/>
        <v>1748</v>
      </c>
      <c r="AG10">
        <v>0</v>
      </c>
      <c r="AH10">
        <f t="shared" si="7"/>
        <v>1748</v>
      </c>
      <c r="AI10">
        <v>6</v>
      </c>
      <c r="AJ10">
        <f t="shared" si="8"/>
        <v>6</v>
      </c>
      <c r="AK10">
        <f t="shared" si="9"/>
        <v>291.33333333333331</v>
      </c>
      <c r="AM10">
        <v>2540</v>
      </c>
      <c r="AN10">
        <v>202</v>
      </c>
      <c r="AO10">
        <v>0</v>
      </c>
      <c r="AP10">
        <f t="shared" si="10"/>
        <v>2742</v>
      </c>
      <c r="AQ10">
        <v>0</v>
      </c>
      <c r="AR10">
        <f t="shared" si="11"/>
        <v>2742</v>
      </c>
      <c r="AS10">
        <v>5</v>
      </c>
      <c r="AT10">
        <f t="shared" si="12"/>
        <v>6</v>
      </c>
      <c r="AU10">
        <f t="shared" si="13"/>
        <v>548.4</v>
      </c>
      <c r="AW10">
        <v>208</v>
      </c>
      <c r="AX10">
        <v>0</v>
      </c>
      <c r="AY10">
        <v>0</v>
      </c>
      <c r="AZ10">
        <f t="shared" si="14"/>
        <v>208</v>
      </c>
      <c r="BA10">
        <v>0</v>
      </c>
      <c r="BB10">
        <f t="shared" si="15"/>
        <v>208</v>
      </c>
      <c r="BC10">
        <v>5</v>
      </c>
      <c r="BD10">
        <f t="shared" si="16"/>
        <v>7</v>
      </c>
      <c r="BE10">
        <f t="shared" si="17"/>
        <v>41.6</v>
      </c>
      <c r="BG10">
        <v>87</v>
      </c>
      <c r="BH10">
        <v>1326</v>
      </c>
      <c r="BI10">
        <v>0</v>
      </c>
      <c r="BJ10">
        <f t="shared" si="18"/>
        <v>1413</v>
      </c>
      <c r="BK10">
        <v>0</v>
      </c>
      <c r="BL10">
        <f t="shared" si="19"/>
        <v>1413</v>
      </c>
      <c r="BM10">
        <v>6</v>
      </c>
      <c r="BN10">
        <f t="shared" si="20"/>
        <v>5</v>
      </c>
      <c r="BO10">
        <f t="shared" si="21"/>
        <v>235.5</v>
      </c>
      <c r="BQ10">
        <v>456</v>
      </c>
      <c r="BR10">
        <v>0</v>
      </c>
      <c r="BS10">
        <v>0</v>
      </c>
      <c r="BT10">
        <f t="shared" si="22"/>
        <v>456</v>
      </c>
      <c r="BU10">
        <v>0</v>
      </c>
      <c r="BV10">
        <f t="shared" si="23"/>
        <v>456</v>
      </c>
      <c r="BW10">
        <v>9</v>
      </c>
      <c r="BX10">
        <f t="shared" si="24"/>
        <v>5</v>
      </c>
      <c r="BY10">
        <f t="shared" si="25"/>
        <v>50.666666666666664</v>
      </c>
      <c r="BZ10">
        <f t="shared" si="26"/>
        <v>7124</v>
      </c>
      <c r="CA10">
        <v>6528</v>
      </c>
    </row>
    <row r="11" spans="1:79" ht="17.25" customHeight="1" x14ac:dyDescent="0.3">
      <c r="A11" s="2">
        <v>44575</v>
      </c>
      <c r="B11" t="s">
        <v>44</v>
      </c>
      <c r="C11" t="s">
        <v>45</v>
      </c>
      <c r="D11" t="s">
        <v>27</v>
      </c>
      <c r="F11">
        <v>83</v>
      </c>
      <c r="G11">
        <v>0</v>
      </c>
      <c r="I11">
        <v>0</v>
      </c>
      <c r="J11">
        <f t="shared" si="0"/>
        <v>83</v>
      </c>
      <c r="K11">
        <v>0</v>
      </c>
      <c r="L11">
        <f t="shared" si="1"/>
        <v>83</v>
      </c>
      <c r="M11">
        <v>3</v>
      </c>
      <c r="N11">
        <v>1</v>
      </c>
      <c r="O11">
        <f t="shared" si="2"/>
        <v>27.666666666666668</v>
      </c>
      <c r="Q11">
        <v>240</v>
      </c>
      <c r="R11">
        <v>0</v>
      </c>
      <c r="T11">
        <v>0</v>
      </c>
      <c r="U11">
        <f t="shared" si="3"/>
        <v>240</v>
      </c>
      <c r="V11">
        <v>0</v>
      </c>
      <c r="W11">
        <f t="shared" si="4"/>
        <v>240</v>
      </c>
      <c r="X11">
        <v>0</v>
      </c>
      <c r="Y11">
        <v>2</v>
      </c>
      <c r="Z11">
        <f t="shared" si="5"/>
        <v>0</v>
      </c>
      <c r="AB11">
        <v>4442</v>
      </c>
      <c r="AC11">
        <v>0</v>
      </c>
      <c r="AE11">
        <v>0</v>
      </c>
      <c r="AF11">
        <f t="shared" si="6"/>
        <v>4442</v>
      </c>
      <c r="AG11">
        <v>0</v>
      </c>
      <c r="AH11">
        <f t="shared" si="7"/>
        <v>4442</v>
      </c>
      <c r="AI11">
        <v>116</v>
      </c>
      <c r="AJ11">
        <f t="shared" si="8"/>
        <v>6</v>
      </c>
      <c r="AK11">
        <f t="shared" si="9"/>
        <v>38.293103448275865</v>
      </c>
      <c r="AM11">
        <v>851</v>
      </c>
      <c r="AN11">
        <v>320</v>
      </c>
      <c r="AO11">
        <v>0</v>
      </c>
      <c r="AP11">
        <f t="shared" si="10"/>
        <v>1171</v>
      </c>
      <c r="AQ11">
        <v>0</v>
      </c>
      <c r="AR11">
        <f t="shared" si="11"/>
        <v>1171</v>
      </c>
      <c r="AS11">
        <v>24</v>
      </c>
      <c r="AT11">
        <f t="shared" si="12"/>
        <v>6</v>
      </c>
      <c r="AU11">
        <f t="shared" si="13"/>
        <v>48.791666666666664</v>
      </c>
      <c r="AW11">
        <v>165</v>
      </c>
      <c r="AX11">
        <v>100</v>
      </c>
      <c r="AY11">
        <v>0</v>
      </c>
      <c r="AZ11">
        <f t="shared" si="14"/>
        <v>265</v>
      </c>
      <c r="BA11">
        <v>480</v>
      </c>
      <c r="BB11">
        <f t="shared" si="15"/>
        <v>745</v>
      </c>
      <c r="BC11">
        <v>25</v>
      </c>
      <c r="BD11">
        <f t="shared" si="16"/>
        <v>7</v>
      </c>
      <c r="BE11">
        <f t="shared" si="17"/>
        <v>29.8</v>
      </c>
      <c r="BG11">
        <v>136</v>
      </c>
      <c r="BH11">
        <v>2840</v>
      </c>
      <c r="BI11">
        <v>0</v>
      </c>
      <c r="BJ11">
        <f t="shared" si="18"/>
        <v>2976</v>
      </c>
      <c r="BK11">
        <v>0</v>
      </c>
      <c r="BL11">
        <f t="shared" si="19"/>
        <v>2976</v>
      </c>
      <c r="BM11">
        <v>36</v>
      </c>
      <c r="BN11">
        <f t="shared" si="20"/>
        <v>5</v>
      </c>
      <c r="BO11">
        <f t="shared" si="21"/>
        <v>82.666666666666671</v>
      </c>
      <c r="BQ11">
        <v>1778</v>
      </c>
      <c r="BR11">
        <v>150</v>
      </c>
      <c r="BS11">
        <v>0</v>
      </c>
      <c r="BT11">
        <f t="shared" si="22"/>
        <v>1928</v>
      </c>
      <c r="BU11">
        <v>0</v>
      </c>
      <c r="BV11">
        <f t="shared" si="23"/>
        <v>1928</v>
      </c>
      <c r="BW11">
        <v>34</v>
      </c>
      <c r="BX11">
        <f t="shared" si="24"/>
        <v>5</v>
      </c>
      <c r="BY11">
        <f t="shared" si="25"/>
        <v>56.705882352941174</v>
      </c>
      <c r="BZ11">
        <f t="shared" si="26"/>
        <v>11585</v>
      </c>
      <c r="CA11">
        <v>4505</v>
      </c>
    </row>
    <row r="12" spans="1:79" ht="18" customHeight="1" x14ac:dyDescent="0.3">
      <c r="A12" s="2">
        <v>44575</v>
      </c>
      <c r="B12" t="s">
        <v>46</v>
      </c>
      <c r="C12" t="s">
        <v>47</v>
      </c>
      <c r="D12" t="s">
        <v>27</v>
      </c>
      <c r="F12">
        <v>75</v>
      </c>
      <c r="G12">
        <v>0</v>
      </c>
      <c r="I12">
        <v>0</v>
      </c>
      <c r="J12">
        <f t="shared" si="0"/>
        <v>75</v>
      </c>
      <c r="K12">
        <v>0</v>
      </c>
      <c r="L12">
        <f t="shared" si="1"/>
        <v>75</v>
      </c>
      <c r="M12">
        <v>6</v>
      </c>
      <c r="N12">
        <v>1</v>
      </c>
      <c r="O12">
        <f t="shared" si="2"/>
        <v>12.5</v>
      </c>
      <c r="Q12">
        <v>76</v>
      </c>
      <c r="R12">
        <v>0</v>
      </c>
      <c r="T12">
        <v>0</v>
      </c>
      <c r="U12">
        <f t="shared" si="3"/>
        <v>76</v>
      </c>
      <c r="V12">
        <v>0</v>
      </c>
      <c r="W12">
        <f t="shared" si="4"/>
        <v>76</v>
      </c>
      <c r="X12">
        <v>2</v>
      </c>
      <c r="Y12">
        <v>2</v>
      </c>
      <c r="Z12">
        <f t="shared" si="5"/>
        <v>38</v>
      </c>
      <c r="AB12">
        <v>1152</v>
      </c>
      <c r="AC12">
        <v>0</v>
      </c>
      <c r="AE12">
        <v>-2</v>
      </c>
      <c r="AF12">
        <f t="shared" si="6"/>
        <v>1150</v>
      </c>
      <c r="AG12">
        <v>0</v>
      </c>
      <c r="AH12">
        <f t="shared" si="7"/>
        <v>1150</v>
      </c>
      <c r="AI12">
        <v>10</v>
      </c>
      <c r="AJ12">
        <f t="shared" si="8"/>
        <v>6</v>
      </c>
      <c r="AK12">
        <f>IFERROR(AH12/AI12,0)</f>
        <v>115</v>
      </c>
      <c r="AM12">
        <v>594</v>
      </c>
      <c r="AN12">
        <v>160</v>
      </c>
      <c r="AO12">
        <v>0</v>
      </c>
      <c r="AP12">
        <f t="shared" si="10"/>
        <v>754</v>
      </c>
      <c r="AQ12">
        <v>0</v>
      </c>
      <c r="AR12">
        <f t="shared" si="11"/>
        <v>754</v>
      </c>
      <c r="AS12">
        <v>6</v>
      </c>
      <c r="AT12">
        <f t="shared" si="12"/>
        <v>6</v>
      </c>
      <c r="AU12">
        <f t="shared" si="13"/>
        <v>125.66666666666667</v>
      </c>
      <c r="AW12">
        <v>383</v>
      </c>
      <c r="AX12">
        <v>0</v>
      </c>
      <c r="AY12">
        <v>0</v>
      </c>
      <c r="AZ12">
        <f t="shared" si="14"/>
        <v>383</v>
      </c>
      <c r="BA12">
        <v>0</v>
      </c>
      <c r="BB12">
        <f t="shared" si="15"/>
        <v>383</v>
      </c>
      <c r="BC12">
        <v>1</v>
      </c>
      <c r="BD12">
        <f t="shared" si="16"/>
        <v>7</v>
      </c>
      <c r="BE12">
        <f t="shared" si="17"/>
        <v>383</v>
      </c>
      <c r="BG12">
        <v>25</v>
      </c>
      <c r="BH12">
        <v>310</v>
      </c>
      <c r="BI12">
        <v>0</v>
      </c>
      <c r="BJ12">
        <f t="shared" si="18"/>
        <v>335</v>
      </c>
      <c r="BK12">
        <v>0</v>
      </c>
      <c r="BL12">
        <f t="shared" si="19"/>
        <v>335</v>
      </c>
      <c r="BM12">
        <v>1</v>
      </c>
      <c r="BN12">
        <f t="shared" si="20"/>
        <v>5</v>
      </c>
      <c r="BO12">
        <f t="shared" si="21"/>
        <v>335</v>
      </c>
      <c r="BQ12">
        <v>438</v>
      </c>
      <c r="BR12">
        <v>1319</v>
      </c>
      <c r="BS12">
        <v>0</v>
      </c>
      <c r="BT12">
        <f t="shared" si="22"/>
        <v>1757</v>
      </c>
      <c r="BU12">
        <v>0</v>
      </c>
      <c r="BV12">
        <f t="shared" si="23"/>
        <v>1757</v>
      </c>
      <c r="BW12">
        <v>4</v>
      </c>
      <c r="BX12">
        <f t="shared" si="24"/>
        <v>5</v>
      </c>
      <c r="BY12">
        <f t="shared" si="25"/>
        <v>439.25</v>
      </c>
      <c r="BZ12">
        <f t="shared" si="26"/>
        <v>4530</v>
      </c>
      <c r="CA12">
        <v>3648</v>
      </c>
    </row>
    <row r="13" spans="1:79" ht="17.25" customHeight="1" x14ac:dyDescent="0.3">
      <c r="A13" s="2">
        <v>44575</v>
      </c>
      <c r="B13" t="s">
        <v>48</v>
      </c>
      <c r="C13" t="s">
        <v>49</v>
      </c>
      <c r="D13" t="s">
        <v>27</v>
      </c>
      <c r="F13">
        <v>241</v>
      </c>
      <c r="G13">
        <v>0</v>
      </c>
      <c r="I13">
        <v>0</v>
      </c>
      <c r="J13">
        <f t="shared" si="0"/>
        <v>241</v>
      </c>
      <c r="K13">
        <v>0</v>
      </c>
      <c r="L13">
        <f t="shared" si="1"/>
        <v>241</v>
      </c>
      <c r="M13">
        <v>8</v>
      </c>
      <c r="N13">
        <v>1</v>
      </c>
      <c r="O13">
        <f t="shared" si="2"/>
        <v>30.125</v>
      </c>
      <c r="Q13">
        <v>174</v>
      </c>
      <c r="R13">
        <v>0</v>
      </c>
      <c r="T13">
        <v>0</v>
      </c>
      <c r="U13">
        <f t="shared" si="3"/>
        <v>174</v>
      </c>
      <c r="V13">
        <v>0</v>
      </c>
      <c r="W13">
        <f t="shared" si="4"/>
        <v>174</v>
      </c>
      <c r="X13">
        <v>2</v>
      </c>
      <c r="Y13">
        <v>2</v>
      </c>
      <c r="Z13">
        <f t="shared" si="5"/>
        <v>87</v>
      </c>
      <c r="AB13">
        <v>896</v>
      </c>
      <c r="AC13">
        <v>0</v>
      </c>
      <c r="AE13">
        <v>0</v>
      </c>
      <c r="AF13">
        <f t="shared" si="6"/>
        <v>896</v>
      </c>
      <c r="AG13">
        <v>0</v>
      </c>
      <c r="AH13">
        <f t="shared" si="7"/>
        <v>896</v>
      </c>
      <c r="AI13">
        <v>10</v>
      </c>
      <c r="AJ13">
        <f t="shared" si="8"/>
        <v>6</v>
      </c>
      <c r="AK13">
        <f t="shared" si="9"/>
        <v>89.6</v>
      </c>
      <c r="AM13">
        <v>823</v>
      </c>
      <c r="AN13">
        <v>0</v>
      </c>
      <c r="AO13">
        <v>0</v>
      </c>
      <c r="AP13">
        <f t="shared" si="10"/>
        <v>823</v>
      </c>
      <c r="AQ13">
        <v>0</v>
      </c>
      <c r="AR13">
        <f t="shared" si="11"/>
        <v>823</v>
      </c>
      <c r="AS13">
        <v>13</v>
      </c>
      <c r="AT13">
        <f t="shared" si="12"/>
        <v>6</v>
      </c>
      <c r="AU13">
        <f t="shared" si="13"/>
        <v>63.307692307692307</v>
      </c>
      <c r="AW13">
        <v>248</v>
      </c>
      <c r="AX13">
        <v>0</v>
      </c>
      <c r="AY13">
        <v>-22</v>
      </c>
      <c r="AZ13">
        <f t="shared" si="14"/>
        <v>226</v>
      </c>
      <c r="BA13">
        <v>0</v>
      </c>
      <c r="BB13">
        <f t="shared" si="15"/>
        <v>226</v>
      </c>
      <c r="BC13">
        <v>16</v>
      </c>
      <c r="BD13">
        <f t="shared" si="16"/>
        <v>7</v>
      </c>
      <c r="BE13">
        <f t="shared" si="17"/>
        <v>14.125</v>
      </c>
      <c r="BG13">
        <v>123</v>
      </c>
      <c r="BH13">
        <v>0</v>
      </c>
      <c r="BI13">
        <v>0</v>
      </c>
      <c r="BJ13">
        <f t="shared" si="18"/>
        <v>123</v>
      </c>
      <c r="BK13">
        <v>0</v>
      </c>
      <c r="BL13">
        <f t="shared" si="19"/>
        <v>123</v>
      </c>
      <c r="BM13">
        <v>5</v>
      </c>
      <c r="BN13">
        <f t="shared" si="20"/>
        <v>5</v>
      </c>
      <c r="BO13">
        <f t="shared" si="21"/>
        <v>24.6</v>
      </c>
      <c r="BQ13">
        <v>577</v>
      </c>
      <c r="BR13">
        <v>0</v>
      </c>
      <c r="BS13">
        <v>0</v>
      </c>
      <c r="BT13">
        <f t="shared" si="22"/>
        <v>577</v>
      </c>
      <c r="BU13">
        <v>0</v>
      </c>
      <c r="BV13">
        <f t="shared" si="23"/>
        <v>577</v>
      </c>
      <c r="BW13">
        <v>7</v>
      </c>
      <c r="BX13">
        <f t="shared" si="24"/>
        <v>5</v>
      </c>
      <c r="BY13">
        <f t="shared" si="25"/>
        <v>82.428571428571431</v>
      </c>
      <c r="BZ13">
        <f t="shared" si="26"/>
        <v>3060</v>
      </c>
      <c r="CA13">
        <v>0</v>
      </c>
    </row>
    <row r="14" spans="1:79" ht="17.25" customHeight="1" x14ac:dyDescent="0.3">
      <c r="A14" s="2">
        <v>44575</v>
      </c>
      <c r="B14" t="s">
        <v>50</v>
      </c>
      <c r="C14" t="s">
        <v>51</v>
      </c>
      <c r="D14" t="s">
        <v>27</v>
      </c>
      <c r="F14">
        <v>112</v>
      </c>
      <c r="G14">
        <v>0</v>
      </c>
      <c r="I14">
        <v>0</v>
      </c>
      <c r="J14">
        <f t="shared" si="0"/>
        <v>112</v>
      </c>
      <c r="K14">
        <v>0</v>
      </c>
      <c r="L14">
        <f t="shared" si="1"/>
        <v>112</v>
      </c>
      <c r="M14">
        <v>4</v>
      </c>
      <c r="N14">
        <v>1</v>
      </c>
      <c r="O14">
        <f t="shared" si="2"/>
        <v>28</v>
      </c>
      <c r="Q14">
        <v>179</v>
      </c>
      <c r="R14">
        <v>0</v>
      </c>
      <c r="T14">
        <v>0</v>
      </c>
      <c r="U14">
        <f t="shared" si="3"/>
        <v>179</v>
      </c>
      <c r="V14">
        <v>0</v>
      </c>
      <c r="W14">
        <f t="shared" si="4"/>
        <v>179</v>
      </c>
      <c r="X14">
        <v>1</v>
      </c>
      <c r="Y14">
        <v>2</v>
      </c>
      <c r="Z14">
        <f t="shared" si="5"/>
        <v>179</v>
      </c>
      <c r="AB14">
        <v>869</v>
      </c>
      <c r="AC14">
        <v>0</v>
      </c>
      <c r="AE14">
        <v>0</v>
      </c>
      <c r="AF14">
        <f t="shared" si="6"/>
        <v>869</v>
      </c>
      <c r="AG14">
        <v>0</v>
      </c>
      <c r="AH14">
        <f t="shared" si="7"/>
        <v>869</v>
      </c>
      <c r="AI14">
        <v>33</v>
      </c>
      <c r="AJ14">
        <f t="shared" si="8"/>
        <v>6</v>
      </c>
      <c r="AK14">
        <f t="shared" si="9"/>
        <v>26.333333333333332</v>
      </c>
      <c r="AM14">
        <v>908</v>
      </c>
      <c r="AN14">
        <v>160</v>
      </c>
      <c r="AO14">
        <v>0</v>
      </c>
      <c r="AP14">
        <f t="shared" si="10"/>
        <v>1068</v>
      </c>
      <c r="AQ14">
        <v>0</v>
      </c>
      <c r="AR14">
        <f t="shared" si="11"/>
        <v>1068</v>
      </c>
      <c r="AS14">
        <v>6</v>
      </c>
      <c r="AT14">
        <f t="shared" si="12"/>
        <v>6</v>
      </c>
      <c r="AU14">
        <f t="shared" si="13"/>
        <v>178</v>
      </c>
      <c r="AW14">
        <v>244</v>
      </c>
      <c r="AX14">
        <v>0</v>
      </c>
      <c r="AY14">
        <v>0</v>
      </c>
      <c r="AZ14">
        <f t="shared" si="14"/>
        <v>244</v>
      </c>
      <c r="BA14">
        <v>0</v>
      </c>
      <c r="BB14">
        <f t="shared" si="15"/>
        <v>244</v>
      </c>
      <c r="BC14">
        <v>2</v>
      </c>
      <c r="BD14">
        <f t="shared" si="16"/>
        <v>7</v>
      </c>
      <c r="BE14">
        <f t="shared" si="17"/>
        <v>122</v>
      </c>
      <c r="BG14">
        <v>49</v>
      </c>
      <c r="BH14">
        <v>500</v>
      </c>
      <c r="BI14">
        <v>0</v>
      </c>
      <c r="BJ14">
        <f t="shared" si="18"/>
        <v>549</v>
      </c>
      <c r="BK14">
        <v>0</v>
      </c>
      <c r="BL14">
        <f t="shared" si="19"/>
        <v>549</v>
      </c>
      <c r="BM14">
        <v>4</v>
      </c>
      <c r="BN14">
        <f t="shared" si="20"/>
        <v>5</v>
      </c>
      <c r="BO14">
        <f t="shared" si="21"/>
        <v>137.25</v>
      </c>
      <c r="BQ14">
        <v>1269</v>
      </c>
      <c r="BR14">
        <v>1180</v>
      </c>
      <c r="BS14">
        <v>0</v>
      </c>
      <c r="BT14">
        <f t="shared" si="22"/>
        <v>2449</v>
      </c>
      <c r="BU14">
        <v>0</v>
      </c>
      <c r="BV14">
        <f t="shared" si="23"/>
        <v>2449</v>
      </c>
      <c r="BW14">
        <v>29</v>
      </c>
      <c r="BX14">
        <f t="shared" si="24"/>
        <v>5</v>
      </c>
      <c r="BY14">
        <f t="shared" si="25"/>
        <v>84.448275862068968</v>
      </c>
      <c r="BZ14">
        <f t="shared" si="26"/>
        <v>5470</v>
      </c>
      <c r="CA14">
        <v>4258</v>
      </c>
    </row>
    <row r="15" spans="1:79" ht="17.25" customHeight="1" x14ac:dyDescent="0.3">
      <c r="A15" s="2">
        <v>44575</v>
      </c>
      <c r="B15" t="s">
        <v>52</v>
      </c>
      <c r="C15" t="s">
        <v>53</v>
      </c>
      <c r="D15" t="s">
        <v>27</v>
      </c>
      <c r="F15">
        <v>358</v>
      </c>
      <c r="G15">
        <v>0</v>
      </c>
      <c r="I15">
        <v>0</v>
      </c>
      <c r="J15">
        <f t="shared" si="0"/>
        <v>358</v>
      </c>
      <c r="K15">
        <v>0</v>
      </c>
      <c r="L15">
        <f t="shared" si="1"/>
        <v>358</v>
      </c>
      <c r="M15">
        <v>22</v>
      </c>
      <c r="N15">
        <v>1</v>
      </c>
      <c r="O15">
        <f t="shared" si="2"/>
        <v>16.272727272727273</v>
      </c>
      <c r="Q15">
        <v>189</v>
      </c>
      <c r="R15">
        <v>0</v>
      </c>
      <c r="T15">
        <v>0</v>
      </c>
      <c r="U15">
        <f t="shared" si="3"/>
        <v>189</v>
      </c>
      <c r="V15">
        <v>0</v>
      </c>
      <c r="W15">
        <f t="shared" si="4"/>
        <v>189</v>
      </c>
      <c r="X15">
        <v>1</v>
      </c>
      <c r="Y15">
        <v>2</v>
      </c>
      <c r="Z15">
        <f t="shared" si="5"/>
        <v>189</v>
      </c>
      <c r="AB15">
        <v>1163</v>
      </c>
      <c r="AC15">
        <v>0</v>
      </c>
      <c r="AE15">
        <v>0</v>
      </c>
      <c r="AF15">
        <f t="shared" si="6"/>
        <v>1163</v>
      </c>
      <c r="AG15">
        <v>0</v>
      </c>
      <c r="AH15">
        <f t="shared" si="7"/>
        <v>1163</v>
      </c>
      <c r="AI15">
        <v>13</v>
      </c>
      <c r="AJ15">
        <f t="shared" si="8"/>
        <v>6</v>
      </c>
      <c r="AK15">
        <f t="shared" si="9"/>
        <v>89.461538461538467</v>
      </c>
      <c r="AM15">
        <v>1712</v>
      </c>
      <c r="AN15">
        <v>231</v>
      </c>
      <c r="AO15">
        <v>0</v>
      </c>
      <c r="AP15">
        <f t="shared" si="10"/>
        <v>1943</v>
      </c>
      <c r="AQ15">
        <v>0</v>
      </c>
      <c r="AR15">
        <f t="shared" si="11"/>
        <v>1943</v>
      </c>
      <c r="AS15">
        <v>15</v>
      </c>
      <c r="AT15">
        <f t="shared" si="12"/>
        <v>6</v>
      </c>
      <c r="AU15">
        <f t="shared" si="13"/>
        <v>129.53333333333333</v>
      </c>
      <c r="AW15">
        <v>217</v>
      </c>
      <c r="AX15">
        <v>0</v>
      </c>
      <c r="AY15">
        <v>0</v>
      </c>
      <c r="AZ15">
        <f t="shared" si="14"/>
        <v>217</v>
      </c>
      <c r="BA15">
        <v>0</v>
      </c>
      <c r="BB15">
        <f t="shared" si="15"/>
        <v>217</v>
      </c>
      <c r="BC15">
        <v>2</v>
      </c>
      <c r="BD15">
        <f t="shared" si="16"/>
        <v>7</v>
      </c>
      <c r="BE15">
        <f t="shared" si="17"/>
        <v>108.5</v>
      </c>
      <c r="BG15">
        <v>493</v>
      </c>
      <c r="BH15">
        <v>0</v>
      </c>
      <c r="BI15">
        <v>0</v>
      </c>
      <c r="BJ15">
        <f t="shared" si="18"/>
        <v>493</v>
      </c>
      <c r="BK15">
        <v>0</v>
      </c>
      <c r="BL15">
        <f t="shared" si="19"/>
        <v>493</v>
      </c>
      <c r="BM15">
        <v>5</v>
      </c>
      <c r="BN15">
        <f t="shared" si="20"/>
        <v>5</v>
      </c>
      <c r="BO15">
        <f t="shared" si="21"/>
        <v>98.6</v>
      </c>
      <c r="BQ15">
        <v>461</v>
      </c>
      <c r="BR15">
        <v>0</v>
      </c>
      <c r="BS15">
        <v>0</v>
      </c>
      <c r="BT15">
        <f t="shared" si="22"/>
        <v>461</v>
      </c>
      <c r="BU15">
        <v>0</v>
      </c>
      <c r="BV15">
        <f t="shared" si="23"/>
        <v>461</v>
      </c>
      <c r="BW15">
        <v>4</v>
      </c>
      <c r="BX15">
        <f t="shared" si="24"/>
        <v>5</v>
      </c>
      <c r="BY15">
        <f t="shared" si="25"/>
        <v>115.25</v>
      </c>
      <c r="BZ15">
        <f t="shared" si="26"/>
        <v>4824</v>
      </c>
      <c r="CA15">
        <v>16206</v>
      </c>
    </row>
    <row r="16" spans="1:79" ht="17.25" customHeight="1" x14ac:dyDescent="0.3">
      <c r="A16" s="2">
        <v>44575</v>
      </c>
      <c r="B16" t="s">
        <v>54</v>
      </c>
      <c r="C16" t="s">
        <v>55</v>
      </c>
      <c r="D16" t="s">
        <v>27</v>
      </c>
      <c r="F16">
        <v>178</v>
      </c>
      <c r="G16">
        <v>0</v>
      </c>
      <c r="I16">
        <v>-5</v>
      </c>
      <c r="J16">
        <f t="shared" si="0"/>
        <v>173</v>
      </c>
      <c r="K16">
        <v>0</v>
      </c>
      <c r="L16">
        <f t="shared" si="1"/>
        <v>173</v>
      </c>
      <c r="M16">
        <v>31</v>
      </c>
      <c r="N16">
        <v>1</v>
      </c>
      <c r="O16">
        <f t="shared" si="2"/>
        <v>5.580645161290323</v>
      </c>
      <c r="Q16">
        <v>120</v>
      </c>
      <c r="R16">
        <v>0</v>
      </c>
      <c r="T16">
        <v>0</v>
      </c>
      <c r="U16">
        <f t="shared" si="3"/>
        <v>120</v>
      </c>
      <c r="V16">
        <v>0</v>
      </c>
      <c r="W16">
        <f t="shared" si="4"/>
        <v>120</v>
      </c>
      <c r="X16">
        <v>4</v>
      </c>
      <c r="Y16">
        <v>2</v>
      </c>
      <c r="Z16">
        <f t="shared" si="5"/>
        <v>30</v>
      </c>
      <c r="AB16">
        <v>1710</v>
      </c>
      <c r="AC16">
        <v>1530</v>
      </c>
      <c r="AE16">
        <v>-2</v>
      </c>
      <c r="AF16">
        <f t="shared" si="6"/>
        <v>3238</v>
      </c>
      <c r="AG16">
        <v>0</v>
      </c>
      <c r="AH16">
        <f t="shared" si="7"/>
        <v>3238</v>
      </c>
      <c r="AI16">
        <v>21</v>
      </c>
      <c r="AJ16">
        <f t="shared" si="8"/>
        <v>6</v>
      </c>
      <c r="AK16">
        <f t="shared" si="9"/>
        <v>154.1904761904762</v>
      </c>
      <c r="AM16">
        <v>1951</v>
      </c>
      <c r="AN16">
        <v>0</v>
      </c>
      <c r="AO16">
        <v>-10</v>
      </c>
      <c r="AP16">
        <f t="shared" si="10"/>
        <v>1941</v>
      </c>
      <c r="AQ16">
        <v>0</v>
      </c>
      <c r="AR16">
        <f t="shared" si="11"/>
        <v>1941</v>
      </c>
      <c r="AS16">
        <v>16</v>
      </c>
      <c r="AT16">
        <f t="shared" si="12"/>
        <v>6</v>
      </c>
      <c r="AU16">
        <f t="shared" si="13"/>
        <v>121.3125</v>
      </c>
      <c r="AW16">
        <v>161</v>
      </c>
      <c r="AX16">
        <v>0</v>
      </c>
      <c r="AY16">
        <v>0</v>
      </c>
      <c r="AZ16">
        <f t="shared" si="14"/>
        <v>161</v>
      </c>
      <c r="BA16">
        <v>0</v>
      </c>
      <c r="BB16">
        <f t="shared" si="15"/>
        <v>161</v>
      </c>
      <c r="BC16">
        <v>3</v>
      </c>
      <c r="BD16">
        <f t="shared" si="16"/>
        <v>7</v>
      </c>
      <c r="BE16">
        <f t="shared" si="17"/>
        <v>53.666666666666664</v>
      </c>
      <c r="BG16">
        <v>972</v>
      </c>
      <c r="BH16">
        <v>0</v>
      </c>
      <c r="BI16">
        <v>0</v>
      </c>
      <c r="BJ16">
        <f t="shared" si="18"/>
        <v>972</v>
      </c>
      <c r="BK16">
        <v>0</v>
      </c>
      <c r="BL16">
        <f t="shared" si="19"/>
        <v>972</v>
      </c>
      <c r="BM16">
        <v>6</v>
      </c>
      <c r="BN16">
        <f t="shared" si="20"/>
        <v>5</v>
      </c>
      <c r="BO16">
        <f t="shared" si="21"/>
        <v>162</v>
      </c>
      <c r="BQ16">
        <v>498</v>
      </c>
      <c r="BR16">
        <v>204</v>
      </c>
      <c r="BS16">
        <v>-1</v>
      </c>
      <c r="BT16">
        <f t="shared" si="22"/>
        <v>701</v>
      </c>
      <c r="BU16">
        <v>0</v>
      </c>
      <c r="BV16">
        <f t="shared" si="23"/>
        <v>701</v>
      </c>
      <c r="BW16">
        <v>4</v>
      </c>
      <c r="BX16">
        <f t="shared" si="24"/>
        <v>5</v>
      </c>
      <c r="BY16">
        <f t="shared" si="25"/>
        <v>175.25</v>
      </c>
      <c r="BZ16">
        <f t="shared" si="26"/>
        <v>7306</v>
      </c>
      <c r="CA16">
        <v>7061</v>
      </c>
    </row>
    <row r="17" spans="1:79" ht="17.25" customHeight="1" x14ac:dyDescent="0.3">
      <c r="A17" s="2">
        <v>44575</v>
      </c>
      <c r="B17" t="s">
        <v>56</v>
      </c>
      <c r="C17" t="s">
        <v>57</v>
      </c>
      <c r="D17" t="s">
        <v>27</v>
      </c>
      <c r="F17">
        <v>115</v>
      </c>
      <c r="G17">
        <v>0</v>
      </c>
      <c r="I17">
        <v>-5</v>
      </c>
      <c r="J17">
        <f t="shared" si="0"/>
        <v>110</v>
      </c>
      <c r="K17">
        <v>0</v>
      </c>
      <c r="L17">
        <f t="shared" si="1"/>
        <v>110</v>
      </c>
      <c r="M17">
        <v>2</v>
      </c>
      <c r="N17">
        <v>1</v>
      </c>
      <c r="O17">
        <f t="shared" si="2"/>
        <v>55</v>
      </c>
      <c r="Q17">
        <v>17</v>
      </c>
      <c r="R17">
        <v>0</v>
      </c>
      <c r="T17">
        <v>0</v>
      </c>
      <c r="U17">
        <f t="shared" si="3"/>
        <v>17</v>
      </c>
      <c r="V17">
        <v>0</v>
      </c>
      <c r="W17">
        <f t="shared" si="4"/>
        <v>17</v>
      </c>
      <c r="X17">
        <v>0</v>
      </c>
      <c r="Y17">
        <v>2</v>
      </c>
      <c r="Z17">
        <f t="shared" si="5"/>
        <v>0</v>
      </c>
      <c r="AB17">
        <v>132</v>
      </c>
      <c r="AC17">
        <v>0</v>
      </c>
      <c r="AE17">
        <v>0</v>
      </c>
      <c r="AF17">
        <f t="shared" si="6"/>
        <v>132</v>
      </c>
      <c r="AG17">
        <v>0</v>
      </c>
      <c r="AH17">
        <f t="shared" si="7"/>
        <v>132</v>
      </c>
      <c r="AI17">
        <v>5</v>
      </c>
      <c r="AJ17">
        <f t="shared" si="8"/>
        <v>6</v>
      </c>
      <c r="AK17">
        <f t="shared" si="9"/>
        <v>26.4</v>
      </c>
      <c r="AM17">
        <v>16</v>
      </c>
      <c r="AN17">
        <v>0</v>
      </c>
      <c r="AO17">
        <v>0</v>
      </c>
      <c r="AP17">
        <f t="shared" si="10"/>
        <v>16</v>
      </c>
      <c r="AQ17">
        <v>0</v>
      </c>
      <c r="AR17">
        <f t="shared" si="11"/>
        <v>16</v>
      </c>
      <c r="AS17">
        <v>5</v>
      </c>
      <c r="AT17">
        <f t="shared" si="12"/>
        <v>6</v>
      </c>
      <c r="AU17">
        <f t="shared" si="13"/>
        <v>3.2</v>
      </c>
      <c r="AW17">
        <v>92</v>
      </c>
      <c r="AX17">
        <v>0</v>
      </c>
      <c r="AY17">
        <v>0</v>
      </c>
      <c r="AZ17">
        <f t="shared" si="14"/>
        <v>92</v>
      </c>
      <c r="BA17">
        <v>0</v>
      </c>
      <c r="BB17">
        <f t="shared" si="15"/>
        <v>92</v>
      </c>
      <c r="BC17">
        <v>2</v>
      </c>
      <c r="BD17">
        <f t="shared" si="16"/>
        <v>7</v>
      </c>
      <c r="BE17">
        <f t="shared" si="17"/>
        <v>46</v>
      </c>
      <c r="BG17">
        <v>53</v>
      </c>
      <c r="BH17">
        <v>30</v>
      </c>
      <c r="BI17">
        <v>0</v>
      </c>
      <c r="BJ17">
        <f t="shared" si="18"/>
        <v>83</v>
      </c>
      <c r="BK17">
        <v>0</v>
      </c>
      <c r="BL17">
        <f t="shared" si="19"/>
        <v>83</v>
      </c>
      <c r="BM17">
        <v>1</v>
      </c>
      <c r="BN17">
        <f t="shared" si="20"/>
        <v>5</v>
      </c>
      <c r="BO17">
        <f t="shared" si="21"/>
        <v>83</v>
      </c>
      <c r="BQ17">
        <v>93</v>
      </c>
      <c r="BR17">
        <v>0</v>
      </c>
      <c r="BS17">
        <v>0</v>
      </c>
      <c r="BT17">
        <f t="shared" si="22"/>
        <v>93</v>
      </c>
      <c r="BU17">
        <v>0</v>
      </c>
      <c r="BV17">
        <f t="shared" si="23"/>
        <v>93</v>
      </c>
      <c r="BW17">
        <v>0</v>
      </c>
      <c r="BX17">
        <f t="shared" si="24"/>
        <v>5</v>
      </c>
      <c r="BY17">
        <f t="shared" si="25"/>
        <v>0</v>
      </c>
      <c r="BZ17">
        <f t="shared" si="26"/>
        <v>543</v>
      </c>
      <c r="CA17">
        <v>0</v>
      </c>
    </row>
    <row r="18" spans="1:79" ht="17.25" customHeight="1" x14ac:dyDescent="0.3">
      <c r="A18" s="2">
        <v>44575</v>
      </c>
      <c r="B18" t="s">
        <v>58</v>
      </c>
      <c r="C18" t="s">
        <v>59</v>
      </c>
      <c r="D18" t="s">
        <v>27</v>
      </c>
      <c r="F18">
        <v>141</v>
      </c>
      <c r="G18">
        <v>0</v>
      </c>
      <c r="I18">
        <v>-20</v>
      </c>
      <c r="J18">
        <f t="shared" si="0"/>
        <v>121</v>
      </c>
      <c r="K18">
        <v>0</v>
      </c>
      <c r="L18">
        <f t="shared" si="1"/>
        <v>121</v>
      </c>
      <c r="M18">
        <v>3</v>
      </c>
      <c r="N18">
        <v>1</v>
      </c>
      <c r="O18">
        <f t="shared" si="2"/>
        <v>40.333333333333336</v>
      </c>
      <c r="Q18">
        <v>116</v>
      </c>
      <c r="R18">
        <v>0</v>
      </c>
      <c r="T18">
        <v>0</v>
      </c>
      <c r="U18">
        <f t="shared" si="3"/>
        <v>116</v>
      </c>
      <c r="V18">
        <v>0</v>
      </c>
      <c r="W18">
        <f t="shared" si="4"/>
        <v>116</v>
      </c>
      <c r="X18">
        <v>0</v>
      </c>
      <c r="Y18">
        <v>2</v>
      </c>
      <c r="Z18">
        <f t="shared" si="5"/>
        <v>0</v>
      </c>
      <c r="AB18">
        <v>769</v>
      </c>
      <c r="AC18">
        <v>0</v>
      </c>
      <c r="AE18">
        <v>0</v>
      </c>
      <c r="AF18">
        <f t="shared" si="6"/>
        <v>769</v>
      </c>
      <c r="AG18">
        <v>0</v>
      </c>
      <c r="AH18">
        <f t="shared" si="7"/>
        <v>769</v>
      </c>
      <c r="AI18">
        <v>16</v>
      </c>
      <c r="AJ18">
        <f t="shared" si="8"/>
        <v>6</v>
      </c>
      <c r="AK18">
        <f t="shared" si="9"/>
        <v>48.0625</v>
      </c>
      <c r="AM18">
        <v>604</v>
      </c>
      <c r="AN18">
        <v>0</v>
      </c>
      <c r="AO18">
        <v>0</v>
      </c>
      <c r="AP18">
        <f t="shared" si="10"/>
        <v>604</v>
      </c>
      <c r="AQ18">
        <v>0</v>
      </c>
      <c r="AR18">
        <f t="shared" si="11"/>
        <v>604</v>
      </c>
      <c r="AS18">
        <v>11</v>
      </c>
      <c r="AT18">
        <f t="shared" si="12"/>
        <v>6</v>
      </c>
      <c r="AU18">
        <f t="shared" si="13"/>
        <v>54.909090909090907</v>
      </c>
      <c r="AW18">
        <v>202</v>
      </c>
      <c r="AX18">
        <v>0</v>
      </c>
      <c r="AY18">
        <v>0</v>
      </c>
      <c r="AZ18">
        <f t="shared" si="14"/>
        <v>202</v>
      </c>
      <c r="BA18">
        <v>120</v>
      </c>
      <c r="BB18">
        <f t="shared" si="15"/>
        <v>322</v>
      </c>
      <c r="BC18">
        <v>13</v>
      </c>
      <c r="BD18">
        <f t="shared" si="16"/>
        <v>7</v>
      </c>
      <c r="BE18">
        <f t="shared" si="17"/>
        <v>24.76923076923077</v>
      </c>
      <c r="BG18">
        <v>320</v>
      </c>
      <c r="BH18">
        <v>0</v>
      </c>
      <c r="BI18">
        <v>0</v>
      </c>
      <c r="BJ18">
        <f t="shared" si="18"/>
        <v>320</v>
      </c>
      <c r="BK18">
        <v>0</v>
      </c>
      <c r="BL18">
        <f t="shared" si="19"/>
        <v>320</v>
      </c>
      <c r="BM18">
        <v>3</v>
      </c>
      <c r="BN18">
        <f t="shared" si="20"/>
        <v>5</v>
      </c>
      <c r="BO18">
        <f t="shared" si="21"/>
        <v>106.66666666666667</v>
      </c>
      <c r="BQ18">
        <v>251</v>
      </c>
      <c r="BR18">
        <v>0</v>
      </c>
      <c r="BS18">
        <v>-7</v>
      </c>
      <c r="BT18">
        <f t="shared" si="22"/>
        <v>244</v>
      </c>
      <c r="BU18">
        <v>0</v>
      </c>
      <c r="BV18">
        <f t="shared" si="23"/>
        <v>244</v>
      </c>
      <c r="BW18">
        <v>5</v>
      </c>
      <c r="BX18">
        <f t="shared" si="24"/>
        <v>5</v>
      </c>
      <c r="BY18">
        <f t="shared" si="25"/>
        <v>48.8</v>
      </c>
      <c r="BZ18">
        <f t="shared" si="26"/>
        <v>2496</v>
      </c>
      <c r="CA18">
        <v>277</v>
      </c>
    </row>
    <row r="19" spans="1:79" ht="17.25" customHeight="1" x14ac:dyDescent="0.3">
      <c r="A19" s="2">
        <v>44575</v>
      </c>
      <c r="B19" t="s">
        <v>60</v>
      </c>
      <c r="C19" t="s">
        <v>61</v>
      </c>
      <c r="D19" t="s">
        <v>27</v>
      </c>
      <c r="F19">
        <v>1379</v>
      </c>
      <c r="G19">
        <v>0</v>
      </c>
      <c r="I19">
        <v>-62</v>
      </c>
      <c r="J19">
        <f t="shared" si="0"/>
        <v>1317</v>
      </c>
      <c r="K19">
        <v>0</v>
      </c>
      <c r="L19">
        <f t="shared" si="1"/>
        <v>1317</v>
      </c>
      <c r="M19">
        <v>72</v>
      </c>
      <c r="N19">
        <v>1</v>
      </c>
      <c r="O19">
        <f t="shared" si="2"/>
        <v>18.291666666666668</v>
      </c>
      <c r="Q19">
        <v>756</v>
      </c>
      <c r="R19">
        <v>0</v>
      </c>
      <c r="T19">
        <v>0</v>
      </c>
      <c r="U19">
        <f t="shared" si="3"/>
        <v>756</v>
      </c>
      <c r="V19">
        <v>0</v>
      </c>
      <c r="W19">
        <f t="shared" si="4"/>
        <v>756</v>
      </c>
      <c r="X19">
        <v>18</v>
      </c>
      <c r="Y19">
        <v>2</v>
      </c>
      <c r="Z19">
        <f t="shared" si="5"/>
        <v>42</v>
      </c>
      <c r="AB19">
        <v>15201</v>
      </c>
      <c r="AC19">
        <v>0</v>
      </c>
      <c r="AE19">
        <v>-5</v>
      </c>
      <c r="AF19">
        <f t="shared" si="6"/>
        <v>15196</v>
      </c>
      <c r="AG19">
        <v>4800</v>
      </c>
      <c r="AH19">
        <f t="shared" si="7"/>
        <v>19996</v>
      </c>
      <c r="AI19">
        <v>300</v>
      </c>
      <c r="AJ19">
        <f t="shared" si="8"/>
        <v>6</v>
      </c>
      <c r="AK19">
        <f t="shared" si="9"/>
        <v>66.653333333333336</v>
      </c>
      <c r="AM19">
        <v>3088</v>
      </c>
      <c r="AN19">
        <v>70</v>
      </c>
      <c r="AO19">
        <v>-20</v>
      </c>
      <c r="AP19">
        <f t="shared" si="10"/>
        <v>3138</v>
      </c>
      <c r="AQ19">
        <v>0</v>
      </c>
      <c r="AR19">
        <f t="shared" si="11"/>
        <v>3138</v>
      </c>
      <c r="AS19">
        <v>59</v>
      </c>
      <c r="AT19">
        <f t="shared" si="12"/>
        <v>6</v>
      </c>
      <c r="AU19">
        <f t="shared" si="13"/>
        <v>53.186440677966104</v>
      </c>
      <c r="AW19">
        <v>2053</v>
      </c>
      <c r="AX19">
        <v>0</v>
      </c>
      <c r="AY19">
        <v>-61</v>
      </c>
      <c r="AZ19">
        <f t="shared" si="14"/>
        <v>1992</v>
      </c>
      <c r="BA19">
        <v>1200</v>
      </c>
      <c r="BB19">
        <f t="shared" si="15"/>
        <v>3192</v>
      </c>
      <c r="BC19">
        <v>81</v>
      </c>
      <c r="BD19">
        <f t="shared" si="16"/>
        <v>7</v>
      </c>
      <c r="BE19">
        <f t="shared" si="17"/>
        <v>39.407407407407405</v>
      </c>
      <c r="BG19">
        <v>1758</v>
      </c>
      <c r="BH19">
        <v>0</v>
      </c>
      <c r="BI19">
        <v>-93</v>
      </c>
      <c r="BJ19">
        <f t="shared" si="18"/>
        <v>1665</v>
      </c>
      <c r="BK19">
        <v>0</v>
      </c>
      <c r="BL19">
        <f t="shared" si="19"/>
        <v>1665</v>
      </c>
      <c r="BM19">
        <v>32</v>
      </c>
      <c r="BN19">
        <f t="shared" si="20"/>
        <v>5</v>
      </c>
      <c r="BO19">
        <f t="shared" si="21"/>
        <v>52.03125</v>
      </c>
      <c r="BQ19">
        <v>1895</v>
      </c>
      <c r="BR19">
        <v>0</v>
      </c>
      <c r="BS19">
        <v>0</v>
      </c>
      <c r="BT19">
        <f t="shared" si="22"/>
        <v>1895</v>
      </c>
      <c r="BU19">
        <v>0</v>
      </c>
      <c r="BV19">
        <f t="shared" si="23"/>
        <v>1895</v>
      </c>
      <c r="BW19">
        <v>18</v>
      </c>
      <c r="BX19">
        <f t="shared" si="24"/>
        <v>5</v>
      </c>
      <c r="BY19">
        <f t="shared" si="25"/>
        <v>105.27777777777777</v>
      </c>
      <c r="BZ19">
        <f t="shared" si="26"/>
        <v>31959</v>
      </c>
      <c r="CA19">
        <v>25557</v>
      </c>
    </row>
    <row r="20" spans="1:79" ht="17.25" customHeight="1" x14ac:dyDescent="0.3">
      <c r="A20" s="2">
        <v>44575</v>
      </c>
      <c r="B20" t="s">
        <v>62</v>
      </c>
      <c r="C20" t="s">
        <v>63</v>
      </c>
      <c r="D20" t="s">
        <v>27</v>
      </c>
      <c r="F20">
        <v>27440</v>
      </c>
      <c r="G20">
        <v>300</v>
      </c>
      <c r="I20">
        <v>-1131</v>
      </c>
      <c r="J20">
        <f t="shared" si="0"/>
        <v>26609</v>
      </c>
      <c r="K20">
        <v>0</v>
      </c>
      <c r="L20">
        <f t="shared" si="1"/>
        <v>26609</v>
      </c>
      <c r="M20">
        <v>4624</v>
      </c>
      <c r="N20">
        <v>1</v>
      </c>
      <c r="O20">
        <f t="shared" si="2"/>
        <v>5.7545415224913494</v>
      </c>
      <c r="Q20">
        <v>11941</v>
      </c>
      <c r="R20">
        <v>0</v>
      </c>
      <c r="T20">
        <v>-105</v>
      </c>
      <c r="U20">
        <f t="shared" si="3"/>
        <v>11836</v>
      </c>
      <c r="V20">
        <v>0</v>
      </c>
      <c r="W20">
        <f t="shared" si="4"/>
        <v>11836</v>
      </c>
      <c r="X20">
        <v>549</v>
      </c>
      <c r="Y20">
        <v>2</v>
      </c>
      <c r="Z20">
        <f t="shared" si="5"/>
        <v>21.559198542805099</v>
      </c>
      <c r="AB20">
        <v>148014</v>
      </c>
      <c r="AC20">
        <v>30146</v>
      </c>
      <c r="AE20">
        <v>-2651</v>
      </c>
      <c r="AF20">
        <f t="shared" si="6"/>
        <v>175509</v>
      </c>
      <c r="AG20">
        <v>0</v>
      </c>
      <c r="AH20">
        <f t="shared" si="7"/>
        <v>175509</v>
      </c>
      <c r="AI20">
        <v>5715</v>
      </c>
      <c r="AJ20">
        <f t="shared" si="8"/>
        <v>6</v>
      </c>
      <c r="AK20">
        <f t="shared" si="9"/>
        <v>30.710236220472442</v>
      </c>
      <c r="AM20">
        <v>57378</v>
      </c>
      <c r="AN20">
        <v>2930</v>
      </c>
      <c r="AO20">
        <v>-1445</v>
      </c>
      <c r="AP20">
        <f t="shared" si="10"/>
        <v>58863</v>
      </c>
      <c r="AQ20">
        <v>0</v>
      </c>
      <c r="AR20">
        <f t="shared" si="11"/>
        <v>58863</v>
      </c>
      <c r="AS20">
        <v>1259</v>
      </c>
      <c r="AT20">
        <f t="shared" si="12"/>
        <v>6</v>
      </c>
      <c r="AU20">
        <f t="shared" si="13"/>
        <v>46.753772835583796</v>
      </c>
      <c r="AW20">
        <v>77988</v>
      </c>
      <c r="AX20">
        <v>0</v>
      </c>
      <c r="AY20">
        <v>-1722</v>
      </c>
      <c r="AZ20">
        <f t="shared" si="14"/>
        <v>76266</v>
      </c>
      <c r="BA20">
        <v>9000</v>
      </c>
      <c r="BB20">
        <f t="shared" si="15"/>
        <v>85266</v>
      </c>
      <c r="BC20">
        <v>3392</v>
      </c>
      <c r="BD20">
        <f t="shared" si="16"/>
        <v>7</v>
      </c>
      <c r="BE20">
        <f t="shared" si="17"/>
        <v>25.137382075471699</v>
      </c>
      <c r="BG20">
        <v>15278</v>
      </c>
      <c r="BH20">
        <v>0</v>
      </c>
      <c r="BI20">
        <v>-569</v>
      </c>
      <c r="BJ20">
        <f t="shared" si="18"/>
        <v>14709</v>
      </c>
      <c r="BK20">
        <v>0</v>
      </c>
      <c r="BL20">
        <f t="shared" si="19"/>
        <v>14709</v>
      </c>
      <c r="BM20">
        <v>1299</v>
      </c>
      <c r="BN20">
        <f t="shared" si="20"/>
        <v>5</v>
      </c>
      <c r="BO20">
        <f>IFERROR(BL20/BM20,0)</f>
        <v>11.323325635103926</v>
      </c>
      <c r="BQ20">
        <v>46064</v>
      </c>
      <c r="BR20">
        <v>0</v>
      </c>
      <c r="BS20">
        <v>-13</v>
      </c>
      <c r="BT20">
        <f t="shared" si="22"/>
        <v>46051</v>
      </c>
      <c r="BU20">
        <v>0</v>
      </c>
      <c r="BV20">
        <f t="shared" si="23"/>
        <v>46051</v>
      </c>
      <c r="BW20">
        <v>1036</v>
      </c>
      <c r="BX20">
        <f t="shared" si="24"/>
        <v>5</v>
      </c>
      <c r="BY20">
        <f t="shared" si="25"/>
        <v>44.450772200772199</v>
      </c>
      <c r="BZ20">
        <f t="shared" si="26"/>
        <v>418843</v>
      </c>
      <c r="CA20">
        <v>173828</v>
      </c>
    </row>
    <row r="21" spans="1:79" ht="17.25" customHeight="1" x14ac:dyDescent="0.3">
      <c r="A21" s="2">
        <v>44575</v>
      </c>
      <c r="B21" t="s">
        <v>64</v>
      </c>
      <c r="C21" t="s">
        <v>65</v>
      </c>
      <c r="D21" t="s">
        <v>27</v>
      </c>
      <c r="F21">
        <v>390</v>
      </c>
      <c r="G21">
        <v>79</v>
      </c>
      <c r="I21">
        <v>0</v>
      </c>
      <c r="J21">
        <f t="shared" si="0"/>
        <v>469</v>
      </c>
      <c r="K21">
        <v>0</v>
      </c>
      <c r="L21">
        <f t="shared" si="1"/>
        <v>469</v>
      </c>
      <c r="M21">
        <v>17</v>
      </c>
      <c r="N21">
        <v>1</v>
      </c>
      <c r="O21">
        <f t="shared" si="2"/>
        <v>27.588235294117649</v>
      </c>
      <c r="Q21">
        <v>246</v>
      </c>
      <c r="R21">
        <v>450</v>
      </c>
      <c r="T21">
        <v>0</v>
      </c>
      <c r="U21">
        <f t="shared" si="3"/>
        <v>696</v>
      </c>
      <c r="V21">
        <v>0</v>
      </c>
      <c r="W21">
        <f t="shared" si="4"/>
        <v>696</v>
      </c>
      <c r="X21">
        <v>1</v>
      </c>
      <c r="Y21">
        <v>2</v>
      </c>
      <c r="Z21">
        <f t="shared" si="5"/>
        <v>696</v>
      </c>
      <c r="AB21">
        <v>728</v>
      </c>
      <c r="AC21">
        <v>0</v>
      </c>
      <c r="AE21">
        <v>0</v>
      </c>
      <c r="AF21">
        <f t="shared" si="6"/>
        <v>728</v>
      </c>
      <c r="AG21">
        <v>0</v>
      </c>
      <c r="AH21">
        <f t="shared" si="7"/>
        <v>728</v>
      </c>
      <c r="AI21">
        <v>26</v>
      </c>
      <c r="AJ21">
        <f t="shared" si="8"/>
        <v>6</v>
      </c>
      <c r="AK21">
        <f t="shared" si="9"/>
        <v>28</v>
      </c>
      <c r="AM21">
        <v>237</v>
      </c>
      <c r="AN21">
        <v>370</v>
      </c>
      <c r="AO21">
        <v>-20</v>
      </c>
      <c r="AP21">
        <f t="shared" si="10"/>
        <v>587</v>
      </c>
      <c r="AQ21">
        <v>0</v>
      </c>
      <c r="AR21">
        <f t="shared" si="11"/>
        <v>587</v>
      </c>
      <c r="AS21">
        <v>23</v>
      </c>
      <c r="AT21">
        <f t="shared" si="12"/>
        <v>6</v>
      </c>
      <c r="AU21">
        <f t="shared" si="13"/>
        <v>25.521739130434781</v>
      </c>
      <c r="AW21">
        <v>35</v>
      </c>
      <c r="AX21">
        <v>170</v>
      </c>
      <c r="AY21">
        <v>0</v>
      </c>
      <c r="AZ21">
        <f t="shared" si="14"/>
        <v>205</v>
      </c>
      <c r="BA21">
        <v>0</v>
      </c>
      <c r="BB21">
        <f t="shared" si="15"/>
        <v>205</v>
      </c>
      <c r="BC21">
        <v>7</v>
      </c>
      <c r="BD21">
        <f t="shared" si="16"/>
        <v>7</v>
      </c>
      <c r="BE21">
        <f t="shared" si="17"/>
        <v>29.285714285714285</v>
      </c>
      <c r="BG21">
        <v>271</v>
      </c>
      <c r="BH21">
        <v>2040</v>
      </c>
      <c r="BI21">
        <v>-3</v>
      </c>
      <c r="BJ21">
        <f t="shared" si="18"/>
        <v>2308</v>
      </c>
      <c r="BK21">
        <v>0</v>
      </c>
      <c r="BL21">
        <f t="shared" si="19"/>
        <v>2308</v>
      </c>
      <c r="BM21">
        <v>19</v>
      </c>
      <c r="BN21">
        <f t="shared" si="20"/>
        <v>5</v>
      </c>
      <c r="BO21">
        <f t="shared" si="21"/>
        <v>121.47368421052632</v>
      </c>
      <c r="BQ21">
        <v>956</v>
      </c>
      <c r="BR21">
        <v>5</v>
      </c>
      <c r="BS21">
        <v>0</v>
      </c>
      <c r="BT21">
        <f t="shared" si="22"/>
        <v>961</v>
      </c>
      <c r="BU21">
        <v>0</v>
      </c>
      <c r="BV21">
        <f t="shared" si="23"/>
        <v>961</v>
      </c>
      <c r="BW21">
        <v>11</v>
      </c>
      <c r="BX21">
        <f t="shared" si="24"/>
        <v>5</v>
      </c>
      <c r="BY21">
        <f t="shared" si="25"/>
        <v>87.36363636363636</v>
      </c>
      <c r="BZ21">
        <f t="shared" si="26"/>
        <v>5954</v>
      </c>
      <c r="CA21">
        <v>0</v>
      </c>
    </row>
    <row r="22" spans="1:79" ht="17.25" customHeight="1" x14ac:dyDescent="0.3">
      <c r="A22" s="2">
        <v>44575</v>
      </c>
      <c r="B22" t="s">
        <v>66</v>
      </c>
      <c r="C22" t="s">
        <v>67</v>
      </c>
      <c r="D22" t="s">
        <v>27</v>
      </c>
      <c r="F22">
        <v>319</v>
      </c>
      <c r="G22">
        <v>0</v>
      </c>
      <c r="I22">
        <v>-33</v>
      </c>
      <c r="J22">
        <f t="shared" si="0"/>
        <v>286</v>
      </c>
      <c r="K22">
        <v>0</v>
      </c>
      <c r="L22">
        <f t="shared" si="1"/>
        <v>286</v>
      </c>
      <c r="M22">
        <v>16</v>
      </c>
      <c r="N22">
        <v>1</v>
      </c>
      <c r="O22">
        <f t="shared" si="2"/>
        <v>17.875</v>
      </c>
      <c r="Q22">
        <v>218</v>
      </c>
      <c r="R22">
        <v>0</v>
      </c>
      <c r="T22">
        <v>0</v>
      </c>
      <c r="U22">
        <f t="shared" si="3"/>
        <v>218</v>
      </c>
      <c r="V22">
        <v>0</v>
      </c>
      <c r="W22">
        <f t="shared" si="4"/>
        <v>218</v>
      </c>
      <c r="X22">
        <v>4</v>
      </c>
      <c r="Y22">
        <v>2</v>
      </c>
      <c r="Z22">
        <f t="shared" si="5"/>
        <v>54.5</v>
      </c>
      <c r="AB22">
        <v>317</v>
      </c>
      <c r="AC22">
        <v>0</v>
      </c>
      <c r="AE22">
        <v>-5</v>
      </c>
      <c r="AF22">
        <f t="shared" si="6"/>
        <v>312</v>
      </c>
      <c r="AG22">
        <v>0</v>
      </c>
      <c r="AH22">
        <f t="shared" si="7"/>
        <v>312</v>
      </c>
      <c r="AI22">
        <v>8</v>
      </c>
      <c r="AJ22">
        <f t="shared" si="8"/>
        <v>6</v>
      </c>
      <c r="AK22">
        <f t="shared" si="9"/>
        <v>39</v>
      </c>
      <c r="AM22">
        <v>1047</v>
      </c>
      <c r="AN22">
        <v>600</v>
      </c>
      <c r="AO22">
        <v>0</v>
      </c>
      <c r="AP22">
        <f t="shared" si="10"/>
        <v>1647</v>
      </c>
      <c r="AQ22">
        <v>0</v>
      </c>
      <c r="AR22">
        <f t="shared" si="11"/>
        <v>1647</v>
      </c>
      <c r="AS22">
        <v>16</v>
      </c>
      <c r="AT22">
        <f t="shared" si="12"/>
        <v>6</v>
      </c>
      <c r="AU22">
        <f t="shared" si="13"/>
        <v>102.9375</v>
      </c>
      <c r="AW22">
        <v>596</v>
      </c>
      <c r="AX22">
        <v>0</v>
      </c>
      <c r="AY22">
        <v>0</v>
      </c>
      <c r="AZ22">
        <f t="shared" si="14"/>
        <v>596</v>
      </c>
      <c r="BA22">
        <v>0</v>
      </c>
      <c r="BB22">
        <f t="shared" si="15"/>
        <v>596</v>
      </c>
      <c r="BC22">
        <v>22</v>
      </c>
      <c r="BD22">
        <f t="shared" si="16"/>
        <v>7</v>
      </c>
      <c r="BE22">
        <f t="shared" si="17"/>
        <v>27.09090909090909</v>
      </c>
      <c r="BG22">
        <v>587</v>
      </c>
      <c r="BH22">
        <v>0</v>
      </c>
      <c r="BI22">
        <v>-2</v>
      </c>
      <c r="BJ22">
        <f t="shared" si="18"/>
        <v>585</v>
      </c>
      <c r="BK22">
        <v>0</v>
      </c>
      <c r="BL22">
        <f t="shared" si="19"/>
        <v>585</v>
      </c>
      <c r="BM22">
        <v>7</v>
      </c>
      <c r="BN22">
        <f t="shared" si="20"/>
        <v>5</v>
      </c>
      <c r="BO22">
        <f t="shared" si="21"/>
        <v>83.571428571428569</v>
      </c>
      <c r="BQ22">
        <v>653</v>
      </c>
      <c r="BR22">
        <v>0</v>
      </c>
      <c r="BS22">
        <v>0</v>
      </c>
      <c r="BT22">
        <f t="shared" si="22"/>
        <v>653</v>
      </c>
      <c r="BU22">
        <v>0</v>
      </c>
      <c r="BV22">
        <f t="shared" si="23"/>
        <v>653</v>
      </c>
      <c r="BW22">
        <v>11</v>
      </c>
      <c r="BX22">
        <f t="shared" si="24"/>
        <v>5</v>
      </c>
      <c r="BY22">
        <f t="shared" si="25"/>
        <v>59.363636363636367</v>
      </c>
      <c r="BZ22">
        <f t="shared" si="26"/>
        <v>4297</v>
      </c>
      <c r="CA22">
        <v>29443</v>
      </c>
    </row>
    <row r="23" spans="1:79" ht="17.25" customHeight="1" x14ac:dyDescent="0.3">
      <c r="A23" s="2">
        <v>44575</v>
      </c>
      <c r="B23" t="s">
        <v>68</v>
      </c>
      <c r="C23" t="s">
        <v>69</v>
      </c>
      <c r="D23" t="s">
        <v>27</v>
      </c>
      <c r="F23">
        <v>1344</v>
      </c>
      <c r="G23">
        <v>0</v>
      </c>
      <c r="I23">
        <v>-70</v>
      </c>
      <c r="J23">
        <f t="shared" si="0"/>
        <v>1274</v>
      </c>
      <c r="K23">
        <v>0</v>
      </c>
      <c r="L23">
        <f t="shared" si="1"/>
        <v>1274</v>
      </c>
      <c r="M23">
        <v>87</v>
      </c>
      <c r="N23">
        <v>1</v>
      </c>
      <c r="O23">
        <f t="shared" si="2"/>
        <v>14.64367816091954</v>
      </c>
      <c r="Q23">
        <v>847</v>
      </c>
      <c r="R23">
        <v>0</v>
      </c>
      <c r="T23">
        <v>0</v>
      </c>
      <c r="U23">
        <f t="shared" si="3"/>
        <v>847</v>
      </c>
      <c r="V23">
        <v>0</v>
      </c>
      <c r="W23">
        <f t="shared" si="4"/>
        <v>847</v>
      </c>
      <c r="X23">
        <v>16</v>
      </c>
      <c r="Y23">
        <v>2</v>
      </c>
      <c r="Z23">
        <f t="shared" si="5"/>
        <v>52.9375</v>
      </c>
      <c r="AB23">
        <v>2152</v>
      </c>
      <c r="AC23">
        <v>0</v>
      </c>
      <c r="AE23">
        <v>0</v>
      </c>
      <c r="AF23">
        <f t="shared" si="6"/>
        <v>2152</v>
      </c>
      <c r="AG23">
        <v>0</v>
      </c>
      <c r="AH23">
        <f t="shared" si="7"/>
        <v>2152</v>
      </c>
      <c r="AI23">
        <v>57</v>
      </c>
      <c r="AJ23">
        <f t="shared" si="8"/>
        <v>6</v>
      </c>
      <c r="AK23">
        <f t="shared" si="9"/>
        <v>37.754385964912281</v>
      </c>
      <c r="AM23">
        <v>3977</v>
      </c>
      <c r="AN23">
        <v>0</v>
      </c>
      <c r="AO23">
        <v>-24</v>
      </c>
      <c r="AP23">
        <f t="shared" si="10"/>
        <v>3953</v>
      </c>
      <c r="AQ23">
        <v>0</v>
      </c>
      <c r="AR23">
        <f t="shared" si="11"/>
        <v>3953</v>
      </c>
      <c r="AS23">
        <v>80</v>
      </c>
      <c r="AT23">
        <f t="shared" si="12"/>
        <v>6</v>
      </c>
      <c r="AU23">
        <f t="shared" si="13"/>
        <v>49.412500000000001</v>
      </c>
      <c r="AW23">
        <v>1889</v>
      </c>
      <c r="AX23">
        <v>0</v>
      </c>
      <c r="AY23">
        <v>-85</v>
      </c>
      <c r="AZ23">
        <f t="shared" si="14"/>
        <v>1804</v>
      </c>
      <c r="BA23">
        <v>0</v>
      </c>
      <c r="BB23">
        <f t="shared" si="15"/>
        <v>1804</v>
      </c>
      <c r="BC23">
        <v>73</v>
      </c>
      <c r="BD23">
        <f t="shared" si="16"/>
        <v>7</v>
      </c>
      <c r="BE23">
        <f t="shared" si="17"/>
        <v>24.712328767123289</v>
      </c>
      <c r="BG23">
        <v>1127</v>
      </c>
      <c r="BH23">
        <v>0</v>
      </c>
      <c r="BI23">
        <v>-56</v>
      </c>
      <c r="BJ23">
        <f t="shared" si="18"/>
        <v>1071</v>
      </c>
      <c r="BK23">
        <v>0</v>
      </c>
      <c r="BL23">
        <f t="shared" si="19"/>
        <v>1071</v>
      </c>
      <c r="BM23">
        <v>39</v>
      </c>
      <c r="BN23">
        <f t="shared" si="20"/>
        <v>5</v>
      </c>
      <c r="BO23">
        <f t="shared" si="21"/>
        <v>27.46153846153846</v>
      </c>
      <c r="BQ23">
        <v>3168</v>
      </c>
      <c r="BR23">
        <v>0</v>
      </c>
      <c r="BS23">
        <v>-20</v>
      </c>
      <c r="BT23">
        <f t="shared" si="22"/>
        <v>3148</v>
      </c>
      <c r="BU23">
        <v>0</v>
      </c>
      <c r="BV23">
        <f t="shared" si="23"/>
        <v>3148</v>
      </c>
      <c r="BW23">
        <v>40</v>
      </c>
      <c r="BX23">
        <f t="shared" si="24"/>
        <v>5</v>
      </c>
      <c r="BY23">
        <f t="shared" si="25"/>
        <v>78.7</v>
      </c>
      <c r="BZ23">
        <f t="shared" si="26"/>
        <v>14249</v>
      </c>
      <c r="CA23">
        <v>24000</v>
      </c>
    </row>
    <row r="24" spans="1:79" ht="17.25" customHeight="1" x14ac:dyDescent="0.3">
      <c r="A24" s="2">
        <v>44575</v>
      </c>
      <c r="B24" t="s">
        <v>70</v>
      </c>
      <c r="C24" t="s">
        <v>71</v>
      </c>
      <c r="D24" t="s">
        <v>27</v>
      </c>
      <c r="F24">
        <v>814</v>
      </c>
      <c r="G24">
        <v>0</v>
      </c>
      <c r="I24">
        <v>-20</v>
      </c>
      <c r="J24">
        <f t="shared" si="0"/>
        <v>794</v>
      </c>
      <c r="K24">
        <v>0</v>
      </c>
      <c r="L24">
        <f t="shared" si="1"/>
        <v>794</v>
      </c>
      <c r="M24">
        <v>34</v>
      </c>
      <c r="N24">
        <v>1</v>
      </c>
      <c r="O24">
        <f t="shared" si="2"/>
        <v>23.352941176470587</v>
      </c>
      <c r="Q24">
        <v>445</v>
      </c>
      <c r="R24">
        <v>0</v>
      </c>
      <c r="T24">
        <v>0</v>
      </c>
      <c r="U24">
        <f t="shared" si="3"/>
        <v>445</v>
      </c>
      <c r="V24">
        <v>0</v>
      </c>
      <c r="W24">
        <f t="shared" si="4"/>
        <v>445</v>
      </c>
      <c r="X24">
        <v>7</v>
      </c>
      <c r="Y24">
        <v>2</v>
      </c>
      <c r="Z24">
        <f t="shared" si="5"/>
        <v>63.571428571428569</v>
      </c>
      <c r="AB24">
        <v>1584</v>
      </c>
      <c r="AC24">
        <v>0</v>
      </c>
      <c r="AE24">
        <v>-15</v>
      </c>
      <c r="AF24">
        <f t="shared" si="6"/>
        <v>1569</v>
      </c>
      <c r="AG24">
        <v>0</v>
      </c>
      <c r="AH24">
        <f t="shared" si="7"/>
        <v>1569</v>
      </c>
      <c r="AI24">
        <v>28</v>
      </c>
      <c r="AJ24">
        <f t="shared" si="8"/>
        <v>6</v>
      </c>
      <c r="AK24">
        <f t="shared" si="9"/>
        <v>56.035714285714285</v>
      </c>
      <c r="AM24">
        <v>1291</v>
      </c>
      <c r="AN24">
        <v>1700</v>
      </c>
      <c r="AO24">
        <v>0</v>
      </c>
      <c r="AP24">
        <f t="shared" si="10"/>
        <v>2991</v>
      </c>
      <c r="AQ24">
        <v>0</v>
      </c>
      <c r="AR24">
        <f t="shared" si="11"/>
        <v>2991</v>
      </c>
      <c r="AS24">
        <v>35</v>
      </c>
      <c r="AT24">
        <f t="shared" si="12"/>
        <v>6</v>
      </c>
      <c r="AU24">
        <f t="shared" si="13"/>
        <v>85.457142857142856</v>
      </c>
      <c r="AW24">
        <v>487</v>
      </c>
      <c r="AX24">
        <v>0</v>
      </c>
      <c r="AY24">
        <v>-26</v>
      </c>
      <c r="AZ24">
        <f t="shared" si="14"/>
        <v>461</v>
      </c>
      <c r="BA24">
        <v>0</v>
      </c>
      <c r="BB24">
        <f t="shared" si="15"/>
        <v>461</v>
      </c>
      <c r="BC24">
        <v>17</v>
      </c>
      <c r="BD24">
        <f t="shared" si="16"/>
        <v>7</v>
      </c>
      <c r="BE24">
        <f t="shared" si="17"/>
        <v>27.117647058823529</v>
      </c>
      <c r="BG24">
        <v>951</v>
      </c>
      <c r="BH24">
        <v>0</v>
      </c>
      <c r="BI24">
        <v>0</v>
      </c>
      <c r="BJ24">
        <f t="shared" si="18"/>
        <v>951</v>
      </c>
      <c r="BK24">
        <v>0</v>
      </c>
      <c r="BL24">
        <f t="shared" si="19"/>
        <v>951</v>
      </c>
      <c r="BM24">
        <v>13</v>
      </c>
      <c r="BN24">
        <f t="shared" si="20"/>
        <v>5</v>
      </c>
      <c r="BO24">
        <f t="shared" si="21"/>
        <v>73.15384615384616</v>
      </c>
      <c r="BQ24">
        <v>943</v>
      </c>
      <c r="BR24">
        <v>975</v>
      </c>
      <c r="BS24">
        <v>0</v>
      </c>
      <c r="BT24">
        <f t="shared" si="22"/>
        <v>1918</v>
      </c>
      <c r="BU24">
        <v>0</v>
      </c>
      <c r="BV24">
        <f t="shared" si="23"/>
        <v>1918</v>
      </c>
      <c r="BW24">
        <v>31</v>
      </c>
      <c r="BX24">
        <f t="shared" si="24"/>
        <v>5</v>
      </c>
      <c r="BY24">
        <f t="shared" si="25"/>
        <v>61.87096774193548</v>
      </c>
      <c r="BZ24">
        <f t="shared" si="26"/>
        <v>9129</v>
      </c>
      <c r="CA24">
        <v>3600</v>
      </c>
    </row>
    <row r="25" spans="1:79" ht="17.25" customHeight="1" x14ac:dyDescent="0.3">
      <c r="A25" s="2">
        <v>44575</v>
      </c>
      <c r="B25" t="s">
        <v>72</v>
      </c>
      <c r="C25" t="s">
        <v>73</v>
      </c>
      <c r="D25" t="s">
        <v>27</v>
      </c>
      <c r="F25">
        <v>4486</v>
      </c>
      <c r="G25">
        <v>1582</v>
      </c>
      <c r="I25">
        <v>-93</v>
      </c>
      <c r="J25">
        <f t="shared" si="0"/>
        <v>5975</v>
      </c>
      <c r="K25">
        <v>0</v>
      </c>
      <c r="L25">
        <f t="shared" si="1"/>
        <v>5975</v>
      </c>
      <c r="M25">
        <v>1008</v>
      </c>
      <c r="N25">
        <v>1</v>
      </c>
      <c r="O25">
        <f t="shared" si="2"/>
        <v>5.9275793650793647</v>
      </c>
      <c r="Q25">
        <v>1319</v>
      </c>
      <c r="R25">
        <v>1256</v>
      </c>
      <c r="T25">
        <v>-10</v>
      </c>
      <c r="U25">
        <f t="shared" si="3"/>
        <v>2565</v>
      </c>
      <c r="V25">
        <v>0</v>
      </c>
      <c r="W25">
        <f t="shared" si="4"/>
        <v>2565</v>
      </c>
      <c r="X25">
        <v>198</v>
      </c>
      <c r="Y25">
        <v>2</v>
      </c>
      <c r="Z25">
        <f>IFERROR(W25/X25,0)</f>
        <v>12.954545454545455</v>
      </c>
      <c r="AB25">
        <v>12614</v>
      </c>
      <c r="AC25">
        <v>0</v>
      </c>
      <c r="AE25">
        <v>0</v>
      </c>
      <c r="AF25">
        <f t="shared" si="6"/>
        <v>12614</v>
      </c>
      <c r="AG25">
        <v>5100</v>
      </c>
      <c r="AH25">
        <f t="shared" si="7"/>
        <v>17714</v>
      </c>
      <c r="AI25">
        <v>294</v>
      </c>
      <c r="AJ25">
        <f t="shared" si="8"/>
        <v>6</v>
      </c>
      <c r="AK25">
        <f t="shared" si="9"/>
        <v>60.251700680272108</v>
      </c>
      <c r="AM25">
        <v>2688</v>
      </c>
      <c r="AN25">
        <v>1010</v>
      </c>
      <c r="AO25">
        <v>-70</v>
      </c>
      <c r="AP25">
        <f t="shared" si="10"/>
        <v>3628</v>
      </c>
      <c r="AQ25">
        <v>0</v>
      </c>
      <c r="AR25">
        <f t="shared" si="11"/>
        <v>3628</v>
      </c>
      <c r="AS25">
        <v>93</v>
      </c>
      <c r="AT25">
        <f t="shared" si="12"/>
        <v>6</v>
      </c>
      <c r="AU25">
        <f t="shared" si="13"/>
        <v>39.01075268817204</v>
      </c>
      <c r="AW25">
        <v>1674</v>
      </c>
      <c r="AX25">
        <v>1020</v>
      </c>
      <c r="AY25">
        <v>-66</v>
      </c>
      <c r="AZ25">
        <f t="shared" si="14"/>
        <v>2628</v>
      </c>
      <c r="BA25">
        <v>900</v>
      </c>
      <c r="BB25">
        <f t="shared" si="15"/>
        <v>3528</v>
      </c>
      <c r="BC25">
        <v>98</v>
      </c>
      <c r="BD25">
        <f t="shared" si="16"/>
        <v>7</v>
      </c>
      <c r="BE25">
        <f t="shared" si="17"/>
        <v>36</v>
      </c>
      <c r="BG25">
        <v>823</v>
      </c>
      <c r="BH25">
        <v>2020</v>
      </c>
      <c r="BI25">
        <v>-44</v>
      </c>
      <c r="BJ25">
        <f t="shared" si="18"/>
        <v>2799</v>
      </c>
      <c r="BK25">
        <v>0</v>
      </c>
      <c r="BL25">
        <f t="shared" si="19"/>
        <v>2799</v>
      </c>
      <c r="BM25">
        <v>92</v>
      </c>
      <c r="BN25">
        <f t="shared" si="20"/>
        <v>5</v>
      </c>
      <c r="BO25">
        <f t="shared" si="21"/>
        <v>30.423913043478262</v>
      </c>
      <c r="BQ25">
        <v>4296</v>
      </c>
      <c r="BR25">
        <v>1878</v>
      </c>
      <c r="BS25">
        <v>-5</v>
      </c>
      <c r="BT25">
        <f t="shared" si="22"/>
        <v>6169</v>
      </c>
      <c r="BU25">
        <v>0</v>
      </c>
      <c r="BV25">
        <f t="shared" si="23"/>
        <v>6169</v>
      </c>
      <c r="BW25">
        <v>123</v>
      </c>
      <c r="BX25">
        <f t="shared" si="24"/>
        <v>5</v>
      </c>
      <c r="BY25">
        <f t="shared" si="25"/>
        <v>50.154471544715449</v>
      </c>
      <c r="BZ25">
        <f t="shared" si="26"/>
        <v>42378</v>
      </c>
      <c r="CA25">
        <v>20821</v>
      </c>
    </row>
    <row r="26" spans="1:79" ht="17.25" customHeight="1" x14ac:dyDescent="0.3">
      <c r="A26" s="2">
        <v>44575</v>
      </c>
      <c r="B26" t="s">
        <v>74</v>
      </c>
      <c r="C26" t="s">
        <v>75</v>
      </c>
      <c r="D26" t="s">
        <v>27</v>
      </c>
      <c r="F26">
        <v>572</v>
      </c>
      <c r="G26">
        <v>0</v>
      </c>
      <c r="I26">
        <v>-50</v>
      </c>
      <c r="J26">
        <f t="shared" si="0"/>
        <v>522</v>
      </c>
      <c r="K26">
        <v>0</v>
      </c>
      <c r="L26">
        <f t="shared" si="1"/>
        <v>522</v>
      </c>
      <c r="M26">
        <v>53</v>
      </c>
      <c r="N26">
        <v>1</v>
      </c>
      <c r="O26">
        <f t="shared" si="2"/>
        <v>9.8490566037735849</v>
      </c>
      <c r="Q26">
        <v>508</v>
      </c>
      <c r="R26">
        <v>0</v>
      </c>
      <c r="T26">
        <v>0</v>
      </c>
      <c r="U26">
        <f t="shared" si="3"/>
        <v>508</v>
      </c>
      <c r="V26">
        <v>0</v>
      </c>
      <c r="W26">
        <f t="shared" si="4"/>
        <v>508</v>
      </c>
      <c r="X26">
        <v>11</v>
      </c>
      <c r="Y26">
        <v>2</v>
      </c>
      <c r="Z26">
        <f t="shared" si="5"/>
        <v>46.18181818181818</v>
      </c>
      <c r="AB26">
        <v>2798</v>
      </c>
      <c r="AC26">
        <v>0</v>
      </c>
      <c r="AE26">
        <v>-5</v>
      </c>
      <c r="AF26">
        <f t="shared" si="6"/>
        <v>2793</v>
      </c>
      <c r="AG26">
        <v>0</v>
      </c>
      <c r="AH26">
        <f t="shared" si="7"/>
        <v>2793</v>
      </c>
      <c r="AI26">
        <v>43</v>
      </c>
      <c r="AJ26">
        <f t="shared" si="8"/>
        <v>6</v>
      </c>
      <c r="AK26">
        <f t="shared" si="9"/>
        <v>64.95348837209302</v>
      </c>
      <c r="AM26">
        <v>1050</v>
      </c>
      <c r="AN26">
        <v>0</v>
      </c>
      <c r="AO26">
        <v>-10</v>
      </c>
      <c r="AP26">
        <f t="shared" si="10"/>
        <v>1040</v>
      </c>
      <c r="AQ26">
        <v>0</v>
      </c>
      <c r="AR26">
        <f t="shared" si="11"/>
        <v>1040</v>
      </c>
      <c r="AS26">
        <v>10</v>
      </c>
      <c r="AT26">
        <f t="shared" si="12"/>
        <v>6</v>
      </c>
      <c r="AU26">
        <f t="shared" si="13"/>
        <v>104</v>
      </c>
      <c r="AW26">
        <v>804</v>
      </c>
      <c r="AX26">
        <v>0</v>
      </c>
      <c r="AY26">
        <v>0</v>
      </c>
      <c r="AZ26">
        <f t="shared" si="14"/>
        <v>804</v>
      </c>
      <c r="BA26">
        <v>300</v>
      </c>
      <c r="BB26">
        <f t="shared" si="15"/>
        <v>1104</v>
      </c>
      <c r="BC26">
        <v>33</v>
      </c>
      <c r="BD26">
        <f t="shared" si="16"/>
        <v>7</v>
      </c>
      <c r="BE26">
        <f t="shared" si="17"/>
        <v>33.454545454545453</v>
      </c>
      <c r="BG26">
        <v>588</v>
      </c>
      <c r="BH26">
        <v>0</v>
      </c>
      <c r="BI26">
        <v>-34</v>
      </c>
      <c r="BJ26">
        <f t="shared" si="18"/>
        <v>554</v>
      </c>
      <c r="BK26">
        <v>0</v>
      </c>
      <c r="BL26">
        <f t="shared" si="19"/>
        <v>554</v>
      </c>
      <c r="BM26">
        <v>11</v>
      </c>
      <c r="BN26">
        <f t="shared" si="20"/>
        <v>5</v>
      </c>
      <c r="BO26">
        <f t="shared" si="21"/>
        <v>50.363636363636367</v>
      </c>
      <c r="BQ26">
        <v>1311</v>
      </c>
      <c r="BR26">
        <v>0</v>
      </c>
      <c r="BS26">
        <v>0</v>
      </c>
      <c r="BT26">
        <f t="shared" si="22"/>
        <v>1311</v>
      </c>
      <c r="BU26">
        <v>0</v>
      </c>
      <c r="BV26">
        <f t="shared" si="23"/>
        <v>1311</v>
      </c>
      <c r="BW26">
        <v>16</v>
      </c>
      <c r="BX26">
        <f t="shared" si="24"/>
        <v>5</v>
      </c>
      <c r="BY26">
        <f t="shared" si="25"/>
        <v>81.9375</v>
      </c>
      <c r="BZ26">
        <f t="shared" si="26"/>
        <v>7832</v>
      </c>
      <c r="CA26">
        <v>6900</v>
      </c>
    </row>
    <row r="27" spans="1:79" ht="17.25" customHeight="1" x14ac:dyDescent="0.3">
      <c r="A27" s="2">
        <v>44575</v>
      </c>
      <c r="B27" t="s">
        <v>76</v>
      </c>
      <c r="C27" t="s">
        <v>77</v>
      </c>
      <c r="D27" t="s">
        <v>27</v>
      </c>
      <c r="F27">
        <v>504</v>
      </c>
      <c r="G27">
        <v>0</v>
      </c>
      <c r="I27">
        <v>0</v>
      </c>
      <c r="J27">
        <f t="shared" si="0"/>
        <v>504</v>
      </c>
      <c r="K27">
        <v>0</v>
      </c>
      <c r="L27">
        <f t="shared" si="1"/>
        <v>504</v>
      </c>
      <c r="M27">
        <v>34</v>
      </c>
      <c r="N27">
        <v>1</v>
      </c>
      <c r="O27">
        <f t="shared" si="2"/>
        <v>14.823529411764707</v>
      </c>
      <c r="Q27">
        <v>431</v>
      </c>
      <c r="R27">
        <v>0</v>
      </c>
      <c r="T27">
        <v>0</v>
      </c>
      <c r="U27">
        <f t="shared" si="3"/>
        <v>431</v>
      </c>
      <c r="V27">
        <v>0</v>
      </c>
      <c r="W27">
        <f t="shared" si="4"/>
        <v>431</v>
      </c>
      <c r="X27">
        <v>5</v>
      </c>
      <c r="Y27">
        <v>2</v>
      </c>
      <c r="Z27">
        <f t="shared" si="5"/>
        <v>86.2</v>
      </c>
      <c r="AB27">
        <v>2264</v>
      </c>
      <c r="AC27">
        <v>0</v>
      </c>
      <c r="AE27">
        <v>0</v>
      </c>
      <c r="AF27">
        <f t="shared" si="6"/>
        <v>2264</v>
      </c>
      <c r="AG27">
        <v>0</v>
      </c>
      <c r="AH27">
        <f t="shared" si="7"/>
        <v>2264</v>
      </c>
      <c r="AI27">
        <v>58</v>
      </c>
      <c r="AJ27">
        <f t="shared" si="8"/>
        <v>6</v>
      </c>
      <c r="AK27">
        <f t="shared" si="9"/>
        <v>39.03448275862069</v>
      </c>
      <c r="AM27">
        <v>788</v>
      </c>
      <c r="AN27">
        <v>0</v>
      </c>
      <c r="AO27">
        <v>0</v>
      </c>
      <c r="AP27">
        <f t="shared" si="10"/>
        <v>788</v>
      </c>
      <c r="AQ27">
        <v>0</v>
      </c>
      <c r="AR27">
        <f t="shared" si="11"/>
        <v>788</v>
      </c>
      <c r="AS27">
        <v>10</v>
      </c>
      <c r="AT27">
        <f t="shared" si="12"/>
        <v>6</v>
      </c>
      <c r="AU27">
        <f t="shared" si="13"/>
        <v>78.8</v>
      </c>
      <c r="AW27">
        <v>1036</v>
      </c>
      <c r="AX27">
        <v>0</v>
      </c>
      <c r="AY27">
        <v>-30</v>
      </c>
      <c r="AZ27">
        <f t="shared" si="14"/>
        <v>1006</v>
      </c>
      <c r="BA27">
        <v>0</v>
      </c>
      <c r="BB27">
        <f t="shared" si="15"/>
        <v>1006</v>
      </c>
      <c r="BC27">
        <v>27</v>
      </c>
      <c r="BD27">
        <f t="shared" si="16"/>
        <v>7</v>
      </c>
      <c r="BE27">
        <f t="shared" si="17"/>
        <v>37.25925925925926</v>
      </c>
      <c r="BG27">
        <v>1172</v>
      </c>
      <c r="BH27">
        <v>0</v>
      </c>
      <c r="BI27">
        <v>0</v>
      </c>
      <c r="BJ27">
        <f t="shared" si="18"/>
        <v>1172</v>
      </c>
      <c r="BK27">
        <v>0</v>
      </c>
      <c r="BL27">
        <f t="shared" si="19"/>
        <v>1172</v>
      </c>
      <c r="BM27">
        <v>15</v>
      </c>
      <c r="BN27">
        <f t="shared" si="20"/>
        <v>5</v>
      </c>
      <c r="BO27">
        <f t="shared" si="21"/>
        <v>78.13333333333334</v>
      </c>
      <c r="BQ27">
        <v>1372</v>
      </c>
      <c r="BR27">
        <v>0</v>
      </c>
      <c r="BS27">
        <v>0</v>
      </c>
      <c r="BT27">
        <f t="shared" si="22"/>
        <v>1372</v>
      </c>
      <c r="BU27">
        <v>0</v>
      </c>
      <c r="BV27">
        <f t="shared" si="23"/>
        <v>1372</v>
      </c>
      <c r="BW27">
        <v>5</v>
      </c>
      <c r="BX27">
        <f t="shared" si="24"/>
        <v>5</v>
      </c>
      <c r="BY27">
        <f t="shared" si="25"/>
        <v>274.39999999999998</v>
      </c>
      <c r="BZ27">
        <f t="shared" si="26"/>
        <v>7537</v>
      </c>
      <c r="CA27">
        <v>14140</v>
      </c>
    </row>
    <row r="28" spans="1:79" ht="17.25" customHeight="1" x14ac:dyDescent="0.3">
      <c r="A28" s="2">
        <v>44575</v>
      </c>
      <c r="B28" t="s">
        <v>78</v>
      </c>
      <c r="C28" t="s">
        <v>79</v>
      </c>
      <c r="D28" t="s">
        <v>27</v>
      </c>
      <c r="F28">
        <v>862</v>
      </c>
      <c r="G28">
        <v>0</v>
      </c>
      <c r="I28">
        <v>-20</v>
      </c>
      <c r="J28">
        <f t="shared" si="0"/>
        <v>842</v>
      </c>
      <c r="K28">
        <v>0</v>
      </c>
      <c r="L28">
        <f t="shared" si="1"/>
        <v>842</v>
      </c>
      <c r="M28">
        <v>28</v>
      </c>
      <c r="N28">
        <v>1</v>
      </c>
      <c r="O28">
        <f t="shared" si="2"/>
        <v>30.071428571428573</v>
      </c>
      <c r="Q28">
        <v>476</v>
      </c>
      <c r="R28">
        <v>0</v>
      </c>
      <c r="T28">
        <v>0</v>
      </c>
      <c r="U28">
        <f t="shared" si="3"/>
        <v>476</v>
      </c>
      <c r="V28">
        <v>0</v>
      </c>
      <c r="W28">
        <f t="shared" si="4"/>
        <v>476</v>
      </c>
      <c r="X28">
        <v>9</v>
      </c>
      <c r="Y28">
        <v>2</v>
      </c>
      <c r="Z28">
        <f t="shared" si="5"/>
        <v>52.888888888888886</v>
      </c>
      <c r="AB28">
        <v>4496</v>
      </c>
      <c r="AC28">
        <v>0</v>
      </c>
      <c r="AE28">
        <v>0</v>
      </c>
      <c r="AF28">
        <f t="shared" si="6"/>
        <v>4496</v>
      </c>
      <c r="AG28">
        <v>0</v>
      </c>
      <c r="AH28">
        <f t="shared" si="7"/>
        <v>4496</v>
      </c>
      <c r="AI28">
        <v>117</v>
      </c>
      <c r="AJ28">
        <f t="shared" si="8"/>
        <v>6</v>
      </c>
      <c r="AK28">
        <f t="shared" si="9"/>
        <v>38.427350427350426</v>
      </c>
      <c r="AM28">
        <v>633</v>
      </c>
      <c r="AN28">
        <v>70</v>
      </c>
      <c r="AO28">
        <v>-5</v>
      </c>
      <c r="AP28">
        <f t="shared" si="10"/>
        <v>698</v>
      </c>
      <c r="AQ28">
        <v>0</v>
      </c>
      <c r="AR28">
        <f t="shared" si="11"/>
        <v>698</v>
      </c>
      <c r="AS28">
        <v>35</v>
      </c>
      <c r="AT28">
        <f t="shared" si="12"/>
        <v>6</v>
      </c>
      <c r="AU28">
        <f t="shared" si="13"/>
        <v>19.942857142857143</v>
      </c>
      <c r="AW28">
        <v>1835</v>
      </c>
      <c r="AX28">
        <v>0</v>
      </c>
      <c r="AY28">
        <v>-30</v>
      </c>
      <c r="AZ28">
        <f t="shared" si="14"/>
        <v>1805</v>
      </c>
      <c r="BA28">
        <v>900</v>
      </c>
      <c r="BB28">
        <f t="shared" si="15"/>
        <v>2705</v>
      </c>
      <c r="BC28">
        <v>89</v>
      </c>
      <c r="BD28">
        <f t="shared" si="16"/>
        <v>7</v>
      </c>
      <c r="BE28">
        <f t="shared" si="17"/>
        <v>30.393258426966291</v>
      </c>
      <c r="BG28">
        <v>321</v>
      </c>
      <c r="BH28">
        <v>40</v>
      </c>
      <c r="BI28">
        <v>-10</v>
      </c>
      <c r="BJ28">
        <f t="shared" si="18"/>
        <v>351</v>
      </c>
      <c r="BK28">
        <v>0</v>
      </c>
      <c r="BL28">
        <f t="shared" si="19"/>
        <v>351</v>
      </c>
      <c r="BM28">
        <v>29</v>
      </c>
      <c r="BN28">
        <f t="shared" si="20"/>
        <v>5</v>
      </c>
      <c r="BO28">
        <f t="shared" si="21"/>
        <v>12.103448275862069</v>
      </c>
      <c r="BQ28">
        <v>1407</v>
      </c>
      <c r="BR28">
        <v>0</v>
      </c>
      <c r="BS28">
        <v>0</v>
      </c>
      <c r="BT28">
        <f t="shared" si="22"/>
        <v>1407</v>
      </c>
      <c r="BU28">
        <v>0</v>
      </c>
      <c r="BV28">
        <f t="shared" si="23"/>
        <v>1407</v>
      </c>
      <c r="BW28">
        <v>15</v>
      </c>
      <c r="BX28">
        <f t="shared" si="24"/>
        <v>5</v>
      </c>
      <c r="BY28">
        <f t="shared" si="25"/>
        <v>93.8</v>
      </c>
      <c r="BZ28">
        <f t="shared" si="26"/>
        <v>10975</v>
      </c>
      <c r="CA28">
        <v>14458</v>
      </c>
    </row>
    <row r="29" spans="1:79" ht="17.25" customHeight="1" x14ac:dyDescent="0.3">
      <c r="A29" s="2">
        <v>44575</v>
      </c>
      <c r="B29" t="s">
        <v>80</v>
      </c>
      <c r="C29" t="s">
        <v>81</v>
      </c>
      <c r="D29" t="s">
        <v>27</v>
      </c>
      <c r="F29">
        <v>0</v>
      </c>
      <c r="G29">
        <v>0</v>
      </c>
      <c r="I29">
        <v>0</v>
      </c>
      <c r="J29">
        <f t="shared" si="0"/>
        <v>0</v>
      </c>
      <c r="K29">
        <v>0</v>
      </c>
      <c r="L29">
        <f t="shared" si="1"/>
        <v>0</v>
      </c>
      <c r="M29">
        <v>30</v>
      </c>
      <c r="N29">
        <v>1</v>
      </c>
      <c r="O29">
        <f t="shared" si="2"/>
        <v>0</v>
      </c>
      <c r="Q29">
        <v>53</v>
      </c>
      <c r="R29">
        <v>0</v>
      </c>
      <c r="T29">
        <v>0</v>
      </c>
      <c r="U29">
        <f t="shared" si="3"/>
        <v>53</v>
      </c>
      <c r="V29">
        <v>0</v>
      </c>
      <c r="W29">
        <f t="shared" si="4"/>
        <v>53</v>
      </c>
      <c r="X29">
        <v>2</v>
      </c>
      <c r="Y29">
        <v>2</v>
      </c>
      <c r="Z29">
        <f t="shared" si="5"/>
        <v>26.5</v>
      </c>
      <c r="AB29">
        <v>0</v>
      </c>
      <c r="AC29">
        <v>0</v>
      </c>
      <c r="AE29">
        <v>0</v>
      </c>
      <c r="AF29">
        <f t="shared" si="6"/>
        <v>0</v>
      </c>
      <c r="AG29">
        <v>0</v>
      </c>
      <c r="AH29">
        <f t="shared" si="7"/>
        <v>0</v>
      </c>
      <c r="AI29">
        <v>37</v>
      </c>
      <c r="AJ29">
        <f t="shared" si="8"/>
        <v>6</v>
      </c>
      <c r="AK29">
        <f t="shared" si="9"/>
        <v>0</v>
      </c>
      <c r="AM29">
        <v>0</v>
      </c>
      <c r="AN29">
        <v>0</v>
      </c>
      <c r="AO29">
        <v>0</v>
      </c>
      <c r="AP29">
        <f t="shared" si="10"/>
        <v>0</v>
      </c>
      <c r="AQ29">
        <v>0</v>
      </c>
      <c r="AR29">
        <f t="shared" si="11"/>
        <v>0</v>
      </c>
      <c r="AS29">
        <v>18</v>
      </c>
      <c r="AT29">
        <f t="shared" si="12"/>
        <v>6</v>
      </c>
      <c r="AU29">
        <f t="shared" si="13"/>
        <v>0</v>
      </c>
      <c r="AW29">
        <v>0</v>
      </c>
      <c r="AX29">
        <v>0</v>
      </c>
      <c r="AY29">
        <v>0</v>
      </c>
      <c r="AZ29">
        <f t="shared" si="14"/>
        <v>0</v>
      </c>
      <c r="BA29">
        <v>0</v>
      </c>
      <c r="BB29">
        <f t="shared" si="15"/>
        <v>0</v>
      </c>
      <c r="BC29">
        <v>25</v>
      </c>
      <c r="BD29">
        <f t="shared" si="16"/>
        <v>7</v>
      </c>
      <c r="BE29">
        <f t="shared" si="17"/>
        <v>0</v>
      </c>
      <c r="BG29">
        <v>0</v>
      </c>
      <c r="BH29">
        <v>0</v>
      </c>
      <c r="BI29">
        <v>0</v>
      </c>
      <c r="BJ29">
        <f t="shared" si="18"/>
        <v>0</v>
      </c>
      <c r="BK29">
        <v>0</v>
      </c>
      <c r="BL29">
        <f t="shared" si="19"/>
        <v>0</v>
      </c>
      <c r="BM29">
        <v>11</v>
      </c>
      <c r="BN29">
        <f t="shared" si="20"/>
        <v>5</v>
      </c>
      <c r="BO29">
        <f t="shared" si="21"/>
        <v>0</v>
      </c>
      <c r="BQ29">
        <v>93</v>
      </c>
      <c r="BR29">
        <v>0</v>
      </c>
      <c r="BS29">
        <v>0</v>
      </c>
      <c r="BT29">
        <f t="shared" si="22"/>
        <v>93</v>
      </c>
      <c r="BU29">
        <v>0</v>
      </c>
      <c r="BV29">
        <f t="shared" si="23"/>
        <v>93</v>
      </c>
      <c r="BW29">
        <v>6</v>
      </c>
      <c r="BX29">
        <f t="shared" si="24"/>
        <v>5</v>
      </c>
      <c r="BY29">
        <f t="shared" si="25"/>
        <v>15.5</v>
      </c>
      <c r="BZ29">
        <f t="shared" si="26"/>
        <v>146</v>
      </c>
      <c r="CA29">
        <v>0</v>
      </c>
    </row>
    <row r="30" spans="1:79" ht="17.25" customHeight="1" x14ac:dyDescent="0.3">
      <c r="A30" s="2">
        <v>44575</v>
      </c>
      <c r="B30" t="s">
        <v>82</v>
      </c>
      <c r="C30" t="s">
        <v>83</v>
      </c>
      <c r="D30" t="s">
        <v>27</v>
      </c>
      <c r="F30">
        <v>1622</v>
      </c>
      <c r="G30">
        <v>315</v>
      </c>
      <c r="I30">
        <v>-37</v>
      </c>
      <c r="J30">
        <f t="shared" si="0"/>
        <v>1900</v>
      </c>
      <c r="K30">
        <v>0</v>
      </c>
      <c r="L30">
        <f t="shared" si="1"/>
        <v>1900</v>
      </c>
      <c r="M30">
        <v>155</v>
      </c>
      <c r="N30">
        <v>1</v>
      </c>
      <c r="O30">
        <f t="shared" si="2"/>
        <v>12.258064516129032</v>
      </c>
      <c r="Q30">
        <v>934</v>
      </c>
      <c r="R30">
        <v>0</v>
      </c>
      <c r="T30">
        <v>0</v>
      </c>
      <c r="U30">
        <f t="shared" si="3"/>
        <v>934</v>
      </c>
      <c r="V30">
        <v>0</v>
      </c>
      <c r="W30">
        <f t="shared" si="4"/>
        <v>934</v>
      </c>
      <c r="X30">
        <v>30</v>
      </c>
      <c r="Y30">
        <v>2</v>
      </c>
      <c r="Z30">
        <f t="shared" si="5"/>
        <v>31.133333333333333</v>
      </c>
      <c r="AB30">
        <v>8916</v>
      </c>
      <c r="AC30">
        <v>0</v>
      </c>
      <c r="AE30">
        <v>-5</v>
      </c>
      <c r="AF30">
        <f t="shared" si="6"/>
        <v>8911</v>
      </c>
      <c r="AG30">
        <v>0</v>
      </c>
      <c r="AH30">
        <f t="shared" si="7"/>
        <v>8911</v>
      </c>
      <c r="AI30">
        <v>315</v>
      </c>
      <c r="AJ30">
        <f t="shared" si="8"/>
        <v>6</v>
      </c>
      <c r="AK30">
        <f t="shared" si="9"/>
        <v>28.288888888888888</v>
      </c>
      <c r="AM30">
        <v>2126</v>
      </c>
      <c r="AN30">
        <v>0</v>
      </c>
      <c r="AO30">
        <v>-10</v>
      </c>
      <c r="AP30">
        <f t="shared" si="10"/>
        <v>2116</v>
      </c>
      <c r="AQ30">
        <v>0</v>
      </c>
      <c r="AR30">
        <f t="shared" si="11"/>
        <v>2116</v>
      </c>
      <c r="AS30">
        <v>58</v>
      </c>
      <c r="AT30">
        <f t="shared" si="12"/>
        <v>6</v>
      </c>
      <c r="AU30">
        <f t="shared" si="13"/>
        <v>36.482758620689658</v>
      </c>
      <c r="AW30">
        <v>2184</v>
      </c>
      <c r="AX30">
        <v>0</v>
      </c>
      <c r="AY30">
        <v>-53</v>
      </c>
      <c r="AZ30">
        <f t="shared" si="14"/>
        <v>2131</v>
      </c>
      <c r="BA30">
        <v>0</v>
      </c>
      <c r="BB30">
        <f t="shared" si="15"/>
        <v>2131</v>
      </c>
      <c r="BC30">
        <v>92</v>
      </c>
      <c r="BD30">
        <f t="shared" si="16"/>
        <v>7</v>
      </c>
      <c r="BE30">
        <f t="shared" si="17"/>
        <v>23.163043478260871</v>
      </c>
      <c r="BG30">
        <v>2510</v>
      </c>
      <c r="BH30">
        <v>0</v>
      </c>
      <c r="BI30">
        <v>-25</v>
      </c>
      <c r="BJ30">
        <f t="shared" si="18"/>
        <v>2485</v>
      </c>
      <c r="BK30">
        <v>0</v>
      </c>
      <c r="BL30">
        <f t="shared" si="19"/>
        <v>2485</v>
      </c>
      <c r="BM30">
        <v>54</v>
      </c>
      <c r="BN30">
        <f t="shared" si="20"/>
        <v>5</v>
      </c>
      <c r="BO30">
        <f t="shared" si="21"/>
        <v>46.018518518518519</v>
      </c>
      <c r="BQ30">
        <v>1220</v>
      </c>
      <c r="BR30">
        <v>0</v>
      </c>
      <c r="BS30">
        <v>0</v>
      </c>
      <c r="BT30">
        <f t="shared" si="22"/>
        <v>1220</v>
      </c>
      <c r="BU30">
        <v>0</v>
      </c>
      <c r="BV30">
        <f t="shared" si="23"/>
        <v>1220</v>
      </c>
      <c r="BW30">
        <v>40</v>
      </c>
      <c r="BX30">
        <f t="shared" si="24"/>
        <v>5</v>
      </c>
      <c r="BY30">
        <f t="shared" si="25"/>
        <v>30.5</v>
      </c>
      <c r="BZ30">
        <f t="shared" si="26"/>
        <v>19697</v>
      </c>
      <c r="CA30">
        <v>34946</v>
      </c>
    </row>
    <row r="31" spans="1:79" ht="17.25" customHeight="1" x14ac:dyDescent="0.3">
      <c r="A31" s="2">
        <v>44575</v>
      </c>
      <c r="B31" t="s">
        <v>84</v>
      </c>
      <c r="C31" t="s">
        <v>85</v>
      </c>
      <c r="D31" t="s">
        <v>27</v>
      </c>
      <c r="F31">
        <v>281</v>
      </c>
      <c r="G31">
        <v>2273</v>
      </c>
      <c r="I31">
        <v>0</v>
      </c>
      <c r="J31">
        <f t="shared" si="0"/>
        <v>2554</v>
      </c>
      <c r="K31">
        <v>0</v>
      </c>
      <c r="L31">
        <f t="shared" si="1"/>
        <v>2554</v>
      </c>
      <c r="M31">
        <v>189</v>
      </c>
      <c r="N31">
        <v>1</v>
      </c>
      <c r="O31">
        <f t="shared" si="2"/>
        <v>13.513227513227513</v>
      </c>
      <c r="Q31">
        <v>914</v>
      </c>
      <c r="R31">
        <v>462</v>
      </c>
      <c r="T31">
        <v>0</v>
      </c>
      <c r="U31">
        <f t="shared" si="3"/>
        <v>1376</v>
      </c>
      <c r="V31">
        <v>0</v>
      </c>
      <c r="W31">
        <f t="shared" si="4"/>
        <v>1376</v>
      </c>
      <c r="X31">
        <v>67</v>
      </c>
      <c r="Y31">
        <v>2</v>
      </c>
      <c r="Z31">
        <f t="shared" si="5"/>
        <v>20.53731343283582</v>
      </c>
      <c r="AB31">
        <v>8098</v>
      </c>
      <c r="AC31">
        <v>0</v>
      </c>
      <c r="AE31">
        <v>0</v>
      </c>
      <c r="AF31">
        <f t="shared" si="6"/>
        <v>8098</v>
      </c>
      <c r="AG31">
        <v>3840</v>
      </c>
      <c r="AH31">
        <f t="shared" si="7"/>
        <v>11938</v>
      </c>
      <c r="AI31">
        <v>677</v>
      </c>
      <c r="AJ31">
        <f t="shared" si="8"/>
        <v>6</v>
      </c>
      <c r="AK31">
        <f t="shared" si="9"/>
        <v>17.633677991137372</v>
      </c>
      <c r="AM31">
        <v>546</v>
      </c>
      <c r="AN31">
        <v>645</v>
      </c>
      <c r="AO31">
        <v>-200</v>
      </c>
      <c r="AP31">
        <f t="shared" si="10"/>
        <v>991</v>
      </c>
      <c r="AQ31">
        <v>0</v>
      </c>
      <c r="AR31">
        <f t="shared" si="11"/>
        <v>991</v>
      </c>
      <c r="AS31">
        <v>48</v>
      </c>
      <c r="AT31">
        <f t="shared" si="12"/>
        <v>6</v>
      </c>
      <c r="AU31">
        <f t="shared" si="13"/>
        <v>20.645833333333332</v>
      </c>
      <c r="AW31">
        <v>308</v>
      </c>
      <c r="AX31">
        <v>1890</v>
      </c>
      <c r="AY31">
        <v>-50</v>
      </c>
      <c r="AZ31">
        <f t="shared" si="14"/>
        <v>2148</v>
      </c>
      <c r="BA31">
        <v>0</v>
      </c>
      <c r="BB31">
        <f t="shared" si="15"/>
        <v>2148</v>
      </c>
      <c r="BC31">
        <v>60</v>
      </c>
      <c r="BD31">
        <f t="shared" si="16"/>
        <v>7</v>
      </c>
      <c r="BE31">
        <f t="shared" si="17"/>
        <v>35.799999999999997</v>
      </c>
      <c r="BG31">
        <v>124</v>
      </c>
      <c r="BH31">
        <v>1050</v>
      </c>
      <c r="BI31">
        <v>0</v>
      </c>
      <c r="BJ31">
        <f t="shared" si="18"/>
        <v>1174</v>
      </c>
      <c r="BK31">
        <v>0</v>
      </c>
      <c r="BL31">
        <f t="shared" si="19"/>
        <v>1174</v>
      </c>
      <c r="BM31">
        <v>36</v>
      </c>
      <c r="BN31">
        <f t="shared" si="20"/>
        <v>5</v>
      </c>
      <c r="BO31">
        <f t="shared" si="21"/>
        <v>32.611111111111114</v>
      </c>
      <c r="BQ31">
        <v>651</v>
      </c>
      <c r="BR31">
        <v>2108</v>
      </c>
      <c r="BS31">
        <v>0</v>
      </c>
      <c r="BT31">
        <f t="shared" si="22"/>
        <v>2759</v>
      </c>
      <c r="BU31">
        <v>0</v>
      </c>
      <c r="BV31">
        <f t="shared" si="23"/>
        <v>2759</v>
      </c>
      <c r="BW31">
        <v>118</v>
      </c>
      <c r="BX31">
        <f t="shared" si="24"/>
        <v>5</v>
      </c>
      <c r="BY31">
        <f t="shared" si="25"/>
        <v>23.381355932203391</v>
      </c>
      <c r="BZ31">
        <f t="shared" si="26"/>
        <v>22940</v>
      </c>
      <c r="CA31">
        <v>3347</v>
      </c>
    </row>
    <row r="32" spans="1:79" ht="17.25" customHeight="1" x14ac:dyDescent="0.3">
      <c r="A32" s="2">
        <v>44575</v>
      </c>
      <c r="B32" t="s">
        <v>86</v>
      </c>
      <c r="C32" t="s">
        <v>87</v>
      </c>
      <c r="D32" t="s">
        <v>27</v>
      </c>
      <c r="F32">
        <v>1137</v>
      </c>
      <c r="G32">
        <v>1265</v>
      </c>
      <c r="I32">
        <v>-32</v>
      </c>
      <c r="J32">
        <f t="shared" si="0"/>
        <v>2370</v>
      </c>
      <c r="K32">
        <v>0</v>
      </c>
      <c r="L32">
        <f t="shared" si="1"/>
        <v>2370</v>
      </c>
      <c r="M32">
        <v>167</v>
      </c>
      <c r="N32">
        <v>1</v>
      </c>
      <c r="O32">
        <f t="shared" si="2"/>
        <v>14.191616766467066</v>
      </c>
      <c r="Q32">
        <v>121</v>
      </c>
      <c r="R32">
        <v>100</v>
      </c>
      <c r="T32">
        <v>0</v>
      </c>
      <c r="U32">
        <f t="shared" si="3"/>
        <v>221</v>
      </c>
      <c r="V32">
        <v>0</v>
      </c>
      <c r="W32">
        <f t="shared" si="4"/>
        <v>221</v>
      </c>
      <c r="X32">
        <v>7</v>
      </c>
      <c r="Y32">
        <v>2</v>
      </c>
      <c r="Z32">
        <f t="shared" si="5"/>
        <v>31.571428571428573</v>
      </c>
      <c r="AB32">
        <v>3364</v>
      </c>
      <c r="AC32">
        <v>0</v>
      </c>
      <c r="AE32">
        <v>0</v>
      </c>
      <c r="AF32">
        <f t="shared" si="6"/>
        <v>3364</v>
      </c>
      <c r="AG32">
        <v>0</v>
      </c>
      <c r="AH32">
        <f t="shared" si="7"/>
        <v>3364</v>
      </c>
      <c r="AI32">
        <v>30</v>
      </c>
      <c r="AJ32">
        <f t="shared" si="8"/>
        <v>6</v>
      </c>
      <c r="AK32">
        <f t="shared" si="9"/>
        <v>112.13333333333334</v>
      </c>
      <c r="AM32">
        <v>598</v>
      </c>
      <c r="AN32">
        <v>277</v>
      </c>
      <c r="AO32">
        <v>0</v>
      </c>
      <c r="AP32">
        <f t="shared" si="10"/>
        <v>875</v>
      </c>
      <c r="AQ32">
        <v>0</v>
      </c>
      <c r="AR32">
        <f t="shared" si="11"/>
        <v>875</v>
      </c>
      <c r="AS32">
        <v>26</v>
      </c>
      <c r="AT32">
        <f t="shared" si="12"/>
        <v>6</v>
      </c>
      <c r="AU32">
        <f t="shared" si="13"/>
        <v>33.653846153846153</v>
      </c>
      <c r="AW32">
        <v>102</v>
      </c>
      <c r="AX32">
        <v>130</v>
      </c>
      <c r="AY32">
        <v>0</v>
      </c>
      <c r="AZ32">
        <f t="shared" si="14"/>
        <v>232</v>
      </c>
      <c r="BA32">
        <v>0</v>
      </c>
      <c r="BB32">
        <f t="shared" si="15"/>
        <v>232</v>
      </c>
      <c r="BC32">
        <v>8</v>
      </c>
      <c r="BD32">
        <f t="shared" si="16"/>
        <v>7</v>
      </c>
      <c r="BE32">
        <f t="shared" si="17"/>
        <v>29</v>
      </c>
      <c r="BG32">
        <v>309</v>
      </c>
      <c r="BH32">
        <v>1570</v>
      </c>
      <c r="BI32">
        <v>0</v>
      </c>
      <c r="BJ32">
        <f t="shared" si="18"/>
        <v>1879</v>
      </c>
      <c r="BK32">
        <v>0</v>
      </c>
      <c r="BL32">
        <f t="shared" si="19"/>
        <v>1879</v>
      </c>
      <c r="BM32">
        <v>80</v>
      </c>
      <c r="BN32">
        <f t="shared" si="20"/>
        <v>5</v>
      </c>
      <c r="BO32">
        <f t="shared" si="21"/>
        <v>23.487500000000001</v>
      </c>
      <c r="BQ32">
        <v>132</v>
      </c>
      <c r="BR32">
        <v>896</v>
      </c>
      <c r="BS32">
        <v>0</v>
      </c>
      <c r="BT32">
        <f t="shared" si="22"/>
        <v>1028</v>
      </c>
      <c r="BU32">
        <v>0</v>
      </c>
      <c r="BV32">
        <f t="shared" si="23"/>
        <v>1028</v>
      </c>
      <c r="BW32">
        <v>108</v>
      </c>
      <c r="BX32">
        <f t="shared" si="24"/>
        <v>5</v>
      </c>
      <c r="BY32">
        <f t="shared" si="25"/>
        <v>9.518518518518519</v>
      </c>
      <c r="BZ32">
        <f t="shared" si="26"/>
        <v>9969</v>
      </c>
      <c r="CA32">
        <v>726</v>
      </c>
    </row>
    <row r="33" spans="1:79" ht="17.25" customHeight="1" x14ac:dyDescent="0.3">
      <c r="A33" s="2">
        <v>44575</v>
      </c>
      <c r="B33" t="s">
        <v>88</v>
      </c>
      <c r="C33" t="s">
        <v>89</v>
      </c>
      <c r="D33" t="s">
        <v>27</v>
      </c>
      <c r="F33">
        <v>566</v>
      </c>
      <c r="G33">
        <v>98</v>
      </c>
      <c r="I33">
        <v>-39</v>
      </c>
      <c r="J33">
        <f t="shared" si="0"/>
        <v>625</v>
      </c>
      <c r="K33">
        <v>0</v>
      </c>
      <c r="L33">
        <f t="shared" si="1"/>
        <v>625</v>
      </c>
      <c r="M33">
        <v>40</v>
      </c>
      <c r="N33">
        <v>1</v>
      </c>
      <c r="O33">
        <f t="shared" si="2"/>
        <v>15.625</v>
      </c>
      <c r="Q33">
        <v>421</v>
      </c>
      <c r="R33">
        <v>0</v>
      </c>
      <c r="T33">
        <v>0</v>
      </c>
      <c r="U33">
        <f t="shared" si="3"/>
        <v>421</v>
      </c>
      <c r="V33">
        <v>0</v>
      </c>
      <c r="W33">
        <f t="shared" si="4"/>
        <v>421</v>
      </c>
      <c r="X33">
        <v>18</v>
      </c>
      <c r="Y33">
        <v>2</v>
      </c>
      <c r="Z33">
        <f t="shared" si="5"/>
        <v>23.388888888888889</v>
      </c>
      <c r="AB33">
        <v>4960</v>
      </c>
      <c r="AC33">
        <v>0</v>
      </c>
      <c r="AE33">
        <v>-10</v>
      </c>
      <c r="AF33">
        <f t="shared" si="6"/>
        <v>4950</v>
      </c>
      <c r="AG33">
        <v>2688</v>
      </c>
      <c r="AH33">
        <f t="shared" si="7"/>
        <v>7638</v>
      </c>
      <c r="AI33">
        <v>178</v>
      </c>
      <c r="AJ33">
        <f t="shared" si="8"/>
        <v>6</v>
      </c>
      <c r="AK33">
        <f t="shared" si="9"/>
        <v>42.91011235955056</v>
      </c>
      <c r="AM33">
        <v>4877</v>
      </c>
      <c r="AN33">
        <v>192</v>
      </c>
      <c r="AO33">
        <v>0</v>
      </c>
      <c r="AP33">
        <f t="shared" si="10"/>
        <v>5069</v>
      </c>
      <c r="AQ33">
        <v>0</v>
      </c>
      <c r="AR33">
        <f t="shared" si="11"/>
        <v>5069</v>
      </c>
      <c r="AS33">
        <v>72</v>
      </c>
      <c r="AT33">
        <f t="shared" si="12"/>
        <v>6</v>
      </c>
      <c r="AU33">
        <f t="shared" si="13"/>
        <v>70.402777777777771</v>
      </c>
      <c r="AW33">
        <v>2229</v>
      </c>
      <c r="AX33">
        <v>0</v>
      </c>
      <c r="AY33">
        <v>-18</v>
      </c>
      <c r="AZ33">
        <f t="shared" si="14"/>
        <v>2211</v>
      </c>
      <c r="BA33">
        <v>1440</v>
      </c>
      <c r="BB33">
        <f t="shared" si="15"/>
        <v>3651</v>
      </c>
      <c r="BC33">
        <v>88</v>
      </c>
      <c r="BD33">
        <f t="shared" si="16"/>
        <v>7</v>
      </c>
      <c r="BE33">
        <f t="shared" si="17"/>
        <v>41.488636363636367</v>
      </c>
      <c r="BG33">
        <v>1053</v>
      </c>
      <c r="BH33">
        <v>30</v>
      </c>
      <c r="BI33">
        <v>-24</v>
      </c>
      <c r="BJ33">
        <f t="shared" si="18"/>
        <v>1059</v>
      </c>
      <c r="BK33">
        <v>0</v>
      </c>
      <c r="BL33">
        <f t="shared" si="19"/>
        <v>1059</v>
      </c>
      <c r="BM33">
        <v>42</v>
      </c>
      <c r="BN33">
        <f t="shared" si="20"/>
        <v>5</v>
      </c>
      <c r="BO33">
        <f t="shared" si="21"/>
        <v>25.214285714285715</v>
      </c>
      <c r="BQ33">
        <v>2151</v>
      </c>
      <c r="BR33">
        <v>0</v>
      </c>
      <c r="BS33">
        <v>0</v>
      </c>
      <c r="BT33">
        <f t="shared" si="22"/>
        <v>2151</v>
      </c>
      <c r="BU33">
        <v>0</v>
      </c>
      <c r="BV33">
        <f t="shared" si="23"/>
        <v>2151</v>
      </c>
      <c r="BW33">
        <v>50</v>
      </c>
      <c r="BX33">
        <f t="shared" si="24"/>
        <v>5</v>
      </c>
      <c r="BY33">
        <f t="shared" si="25"/>
        <v>43.02</v>
      </c>
      <c r="BZ33">
        <f t="shared" si="26"/>
        <v>20614</v>
      </c>
      <c r="CA33">
        <v>33042</v>
      </c>
    </row>
    <row r="34" spans="1:79" ht="17.25" customHeight="1" x14ac:dyDescent="0.3">
      <c r="A34" s="2">
        <v>44575</v>
      </c>
      <c r="B34" t="s">
        <v>90</v>
      </c>
      <c r="C34" t="s">
        <v>91</v>
      </c>
      <c r="D34" t="s">
        <v>27</v>
      </c>
      <c r="F34">
        <v>397</v>
      </c>
      <c r="G34">
        <v>48</v>
      </c>
      <c r="I34">
        <v>-15</v>
      </c>
      <c r="J34">
        <f t="shared" ref="J34:J65" si="27">SUM(F34:I34)</f>
        <v>430</v>
      </c>
      <c r="K34">
        <v>0</v>
      </c>
      <c r="L34">
        <f t="shared" si="1"/>
        <v>430</v>
      </c>
      <c r="M34">
        <v>29</v>
      </c>
      <c r="N34">
        <v>1</v>
      </c>
      <c r="O34">
        <f t="shared" si="2"/>
        <v>14.827586206896552</v>
      </c>
      <c r="Q34">
        <v>552</v>
      </c>
      <c r="R34">
        <v>0</v>
      </c>
      <c r="T34">
        <v>0</v>
      </c>
      <c r="U34">
        <f t="shared" ref="U34:U65" si="28">SUM(Q34:T34)</f>
        <v>552</v>
      </c>
      <c r="V34">
        <v>0</v>
      </c>
      <c r="W34">
        <f t="shared" si="4"/>
        <v>552</v>
      </c>
      <c r="X34">
        <v>11</v>
      </c>
      <c r="Y34">
        <v>2</v>
      </c>
      <c r="Z34">
        <f t="shared" si="5"/>
        <v>50.18181818181818</v>
      </c>
      <c r="AB34">
        <v>3850</v>
      </c>
      <c r="AC34">
        <v>0</v>
      </c>
      <c r="AE34">
        <v>-57</v>
      </c>
      <c r="AF34">
        <f t="shared" ref="AF34:AF65" si="29">SUM(AB34:AE34)</f>
        <v>3793</v>
      </c>
      <c r="AG34">
        <v>1056</v>
      </c>
      <c r="AH34">
        <f t="shared" si="7"/>
        <v>4849</v>
      </c>
      <c r="AI34">
        <v>146</v>
      </c>
      <c r="AJ34">
        <f t="shared" si="8"/>
        <v>6</v>
      </c>
      <c r="AK34">
        <f t="shared" si="9"/>
        <v>33.212328767123289</v>
      </c>
      <c r="AM34">
        <v>3639</v>
      </c>
      <c r="AN34">
        <v>221</v>
      </c>
      <c r="AO34">
        <v>0</v>
      </c>
      <c r="AP34">
        <f t="shared" si="10"/>
        <v>3860</v>
      </c>
      <c r="AQ34">
        <v>0</v>
      </c>
      <c r="AR34">
        <f t="shared" si="11"/>
        <v>3860</v>
      </c>
      <c r="AS34">
        <v>47</v>
      </c>
      <c r="AT34">
        <f t="shared" si="12"/>
        <v>6</v>
      </c>
      <c r="AU34">
        <f t="shared" si="13"/>
        <v>82.127659574468083</v>
      </c>
      <c r="AW34">
        <v>2390</v>
      </c>
      <c r="AX34">
        <v>0</v>
      </c>
      <c r="AY34">
        <v>-16</v>
      </c>
      <c r="AZ34">
        <f t="shared" si="14"/>
        <v>2374</v>
      </c>
      <c r="BA34">
        <v>480</v>
      </c>
      <c r="BB34">
        <f t="shared" si="15"/>
        <v>2854</v>
      </c>
      <c r="BC34">
        <v>78</v>
      </c>
      <c r="BD34">
        <f t="shared" si="16"/>
        <v>7</v>
      </c>
      <c r="BE34">
        <f t="shared" si="17"/>
        <v>36.589743589743591</v>
      </c>
      <c r="BG34">
        <v>1291</v>
      </c>
      <c r="BH34">
        <v>30</v>
      </c>
      <c r="BI34">
        <v>-23</v>
      </c>
      <c r="BJ34">
        <f t="shared" si="18"/>
        <v>1298</v>
      </c>
      <c r="BK34">
        <v>0</v>
      </c>
      <c r="BL34">
        <f t="shared" si="19"/>
        <v>1298</v>
      </c>
      <c r="BM34">
        <v>33</v>
      </c>
      <c r="BN34">
        <f t="shared" si="20"/>
        <v>5</v>
      </c>
      <c r="BO34">
        <f t="shared" si="21"/>
        <v>39.333333333333336</v>
      </c>
      <c r="BQ34">
        <v>1518</v>
      </c>
      <c r="BR34">
        <v>0</v>
      </c>
      <c r="BS34">
        <v>0</v>
      </c>
      <c r="BT34">
        <f t="shared" si="22"/>
        <v>1518</v>
      </c>
      <c r="BU34">
        <v>0</v>
      </c>
      <c r="BV34">
        <f t="shared" si="23"/>
        <v>1518</v>
      </c>
      <c r="BW34">
        <v>32</v>
      </c>
      <c r="BX34">
        <f t="shared" si="24"/>
        <v>5</v>
      </c>
      <c r="BY34">
        <f t="shared" si="25"/>
        <v>47.4375</v>
      </c>
      <c r="BZ34">
        <f t="shared" ref="BZ34:BZ65" si="30">BV34+BL34+BB34+AR34+AH34+W34+L34</f>
        <v>15361</v>
      </c>
      <c r="CA34">
        <v>9499</v>
      </c>
    </row>
    <row r="35" spans="1:79" ht="17.25" customHeight="1" x14ac:dyDescent="0.3">
      <c r="A35" s="2">
        <v>44575</v>
      </c>
      <c r="B35" t="s">
        <v>92</v>
      </c>
      <c r="C35" t="s">
        <v>93</v>
      </c>
      <c r="D35" t="s">
        <v>27</v>
      </c>
      <c r="F35">
        <v>1058</v>
      </c>
      <c r="G35">
        <v>0</v>
      </c>
      <c r="I35">
        <v>0</v>
      </c>
      <c r="J35">
        <f t="shared" si="27"/>
        <v>1058</v>
      </c>
      <c r="K35">
        <v>0</v>
      </c>
      <c r="L35">
        <f t="shared" si="1"/>
        <v>1058</v>
      </c>
      <c r="M35">
        <v>56</v>
      </c>
      <c r="N35">
        <v>1</v>
      </c>
      <c r="O35">
        <f t="shared" si="2"/>
        <v>18.892857142857142</v>
      </c>
      <c r="Q35">
        <v>1455</v>
      </c>
      <c r="R35">
        <v>0</v>
      </c>
      <c r="T35">
        <v>0</v>
      </c>
      <c r="U35">
        <f t="shared" si="28"/>
        <v>1455</v>
      </c>
      <c r="V35">
        <v>0</v>
      </c>
      <c r="W35">
        <f t="shared" si="4"/>
        <v>1455</v>
      </c>
      <c r="X35">
        <v>36</v>
      </c>
      <c r="Y35">
        <v>2</v>
      </c>
      <c r="Z35">
        <f t="shared" si="5"/>
        <v>40.416666666666664</v>
      </c>
      <c r="AB35">
        <v>5587</v>
      </c>
      <c r="AC35">
        <v>0</v>
      </c>
      <c r="AE35">
        <v>0</v>
      </c>
      <c r="AF35">
        <f t="shared" si="29"/>
        <v>5587</v>
      </c>
      <c r="AG35">
        <v>0</v>
      </c>
      <c r="AH35">
        <f t="shared" si="7"/>
        <v>5587</v>
      </c>
      <c r="AI35">
        <v>98</v>
      </c>
      <c r="AJ35">
        <f t="shared" si="8"/>
        <v>6</v>
      </c>
      <c r="AK35">
        <f t="shared" si="9"/>
        <v>57.010204081632651</v>
      </c>
      <c r="AM35">
        <v>2909</v>
      </c>
      <c r="AN35">
        <v>0</v>
      </c>
      <c r="AO35">
        <v>-10</v>
      </c>
      <c r="AP35">
        <f t="shared" si="10"/>
        <v>2899</v>
      </c>
      <c r="AQ35">
        <v>0</v>
      </c>
      <c r="AR35">
        <f t="shared" si="11"/>
        <v>2899</v>
      </c>
      <c r="AS35">
        <v>31</v>
      </c>
      <c r="AT35">
        <f t="shared" si="12"/>
        <v>6</v>
      </c>
      <c r="AU35">
        <f t="shared" si="13"/>
        <v>93.516129032258064</v>
      </c>
      <c r="AW35">
        <v>1846</v>
      </c>
      <c r="AX35">
        <v>0</v>
      </c>
      <c r="AY35">
        <v>-10</v>
      </c>
      <c r="AZ35">
        <f t="shared" si="14"/>
        <v>1836</v>
      </c>
      <c r="BA35">
        <v>1200</v>
      </c>
      <c r="BB35">
        <f t="shared" si="15"/>
        <v>3036</v>
      </c>
      <c r="BC35">
        <v>62</v>
      </c>
      <c r="BD35">
        <f t="shared" si="16"/>
        <v>7</v>
      </c>
      <c r="BE35">
        <f t="shared" si="17"/>
        <v>48.967741935483872</v>
      </c>
      <c r="BG35">
        <v>3564</v>
      </c>
      <c r="BH35">
        <v>0</v>
      </c>
      <c r="BI35">
        <v>0</v>
      </c>
      <c r="BJ35">
        <f t="shared" si="18"/>
        <v>3564</v>
      </c>
      <c r="BK35">
        <v>0</v>
      </c>
      <c r="BL35">
        <f t="shared" si="19"/>
        <v>3564</v>
      </c>
      <c r="BM35">
        <v>31</v>
      </c>
      <c r="BN35">
        <f t="shared" si="20"/>
        <v>5</v>
      </c>
      <c r="BO35">
        <f t="shared" si="21"/>
        <v>114.96774193548387</v>
      </c>
      <c r="BQ35">
        <v>3074</v>
      </c>
      <c r="BR35">
        <v>0</v>
      </c>
      <c r="BS35">
        <v>0</v>
      </c>
      <c r="BT35">
        <f t="shared" si="22"/>
        <v>3074</v>
      </c>
      <c r="BU35">
        <v>0</v>
      </c>
      <c r="BV35">
        <f t="shared" si="23"/>
        <v>3074</v>
      </c>
      <c r="BW35">
        <v>35</v>
      </c>
      <c r="BX35">
        <f t="shared" si="24"/>
        <v>5</v>
      </c>
      <c r="BY35">
        <f t="shared" si="25"/>
        <v>87.828571428571422</v>
      </c>
      <c r="BZ35">
        <f t="shared" si="30"/>
        <v>20673</v>
      </c>
      <c r="CA35">
        <v>10234</v>
      </c>
    </row>
    <row r="36" spans="1:79" ht="17.25" customHeight="1" x14ac:dyDescent="0.3">
      <c r="A36" s="2">
        <v>44575</v>
      </c>
      <c r="B36" t="s">
        <v>94</v>
      </c>
      <c r="C36" t="s">
        <v>95</v>
      </c>
      <c r="D36" t="s">
        <v>27</v>
      </c>
      <c r="F36">
        <v>6494</v>
      </c>
      <c r="G36">
        <v>500</v>
      </c>
      <c r="I36">
        <v>-2400</v>
      </c>
      <c r="J36">
        <f t="shared" si="27"/>
        <v>4594</v>
      </c>
      <c r="K36">
        <v>0</v>
      </c>
      <c r="L36">
        <f t="shared" si="1"/>
        <v>4594</v>
      </c>
      <c r="M36">
        <v>2541</v>
      </c>
      <c r="N36">
        <v>1</v>
      </c>
      <c r="O36">
        <f t="shared" si="2"/>
        <v>1.8079496261314443</v>
      </c>
      <c r="Q36">
        <v>1794</v>
      </c>
      <c r="R36">
        <v>0</v>
      </c>
      <c r="T36">
        <v>-50</v>
      </c>
      <c r="U36">
        <f t="shared" si="28"/>
        <v>1744</v>
      </c>
      <c r="V36">
        <v>0</v>
      </c>
      <c r="W36">
        <f t="shared" si="4"/>
        <v>1744</v>
      </c>
      <c r="X36">
        <v>540</v>
      </c>
      <c r="Y36">
        <v>2</v>
      </c>
      <c r="Z36">
        <f t="shared" si="5"/>
        <v>3.2296296296296299</v>
      </c>
      <c r="AB36">
        <v>32866</v>
      </c>
      <c r="AC36">
        <v>0</v>
      </c>
      <c r="AE36">
        <v>-430</v>
      </c>
      <c r="AF36">
        <f t="shared" si="29"/>
        <v>32436</v>
      </c>
      <c r="AG36">
        <v>15000</v>
      </c>
      <c r="AH36">
        <f t="shared" si="7"/>
        <v>47436</v>
      </c>
      <c r="AI36">
        <v>2664</v>
      </c>
      <c r="AJ36">
        <f t="shared" si="8"/>
        <v>6</v>
      </c>
      <c r="AK36">
        <f t="shared" si="9"/>
        <v>17.806306306306308</v>
      </c>
      <c r="AM36">
        <v>3462</v>
      </c>
      <c r="AN36">
        <v>18895</v>
      </c>
      <c r="AO36">
        <v>-20</v>
      </c>
      <c r="AP36">
        <f t="shared" si="10"/>
        <v>22337</v>
      </c>
      <c r="AQ36">
        <v>15000</v>
      </c>
      <c r="AR36">
        <f t="shared" si="11"/>
        <v>37337</v>
      </c>
      <c r="AS36">
        <v>1220</v>
      </c>
      <c r="AT36">
        <f t="shared" si="12"/>
        <v>6</v>
      </c>
      <c r="AU36">
        <f t="shared" si="13"/>
        <v>30.604098360655737</v>
      </c>
      <c r="AW36">
        <v>19641</v>
      </c>
      <c r="AX36">
        <v>0</v>
      </c>
      <c r="AY36">
        <v>-380</v>
      </c>
      <c r="AZ36">
        <f t="shared" si="14"/>
        <v>19261</v>
      </c>
      <c r="BA36">
        <v>2000</v>
      </c>
      <c r="BB36">
        <f t="shared" si="15"/>
        <v>21261</v>
      </c>
      <c r="BC36">
        <v>774</v>
      </c>
      <c r="BD36">
        <f t="shared" si="16"/>
        <v>7</v>
      </c>
      <c r="BE36">
        <f t="shared" si="17"/>
        <v>27.468992248062015</v>
      </c>
      <c r="BG36">
        <v>6817</v>
      </c>
      <c r="BH36">
        <v>0</v>
      </c>
      <c r="BI36">
        <v>-420</v>
      </c>
      <c r="BJ36">
        <f t="shared" si="18"/>
        <v>6397</v>
      </c>
      <c r="BK36">
        <v>0</v>
      </c>
      <c r="BL36">
        <f t="shared" si="19"/>
        <v>6397</v>
      </c>
      <c r="BM36">
        <v>504</v>
      </c>
      <c r="BN36">
        <f t="shared" si="20"/>
        <v>5</v>
      </c>
      <c r="BO36">
        <f t="shared" si="21"/>
        <v>12.692460317460318</v>
      </c>
      <c r="BQ36">
        <v>7615</v>
      </c>
      <c r="BR36">
        <v>0</v>
      </c>
      <c r="BS36">
        <v>-75</v>
      </c>
      <c r="BT36">
        <f t="shared" si="22"/>
        <v>7540</v>
      </c>
      <c r="BU36">
        <v>3500</v>
      </c>
      <c r="BV36">
        <f t="shared" si="23"/>
        <v>11040</v>
      </c>
      <c r="BW36">
        <v>693</v>
      </c>
      <c r="BX36">
        <f t="shared" si="24"/>
        <v>5</v>
      </c>
      <c r="BY36">
        <f t="shared" si="25"/>
        <v>15.930735930735931</v>
      </c>
      <c r="BZ36">
        <f t="shared" si="30"/>
        <v>129809</v>
      </c>
      <c r="CA36">
        <v>3988</v>
      </c>
    </row>
    <row r="37" spans="1:79" ht="17.25" customHeight="1" x14ac:dyDescent="0.3">
      <c r="A37" s="2">
        <v>44575</v>
      </c>
      <c r="B37" t="s">
        <v>96</v>
      </c>
      <c r="C37" t="s">
        <v>97</v>
      </c>
      <c r="D37" t="s">
        <v>27</v>
      </c>
      <c r="F37">
        <v>685</v>
      </c>
      <c r="G37">
        <v>0</v>
      </c>
      <c r="I37">
        <v>-235</v>
      </c>
      <c r="J37">
        <f t="shared" si="27"/>
        <v>450</v>
      </c>
      <c r="K37">
        <v>0</v>
      </c>
      <c r="L37">
        <f t="shared" si="1"/>
        <v>450</v>
      </c>
      <c r="M37">
        <v>130</v>
      </c>
      <c r="N37">
        <v>1</v>
      </c>
      <c r="O37">
        <f t="shared" si="2"/>
        <v>3.4615384615384617</v>
      </c>
      <c r="Q37">
        <v>433</v>
      </c>
      <c r="R37">
        <v>0</v>
      </c>
      <c r="T37">
        <v>0</v>
      </c>
      <c r="U37">
        <f t="shared" si="28"/>
        <v>433</v>
      </c>
      <c r="V37">
        <v>0</v>
      </c>
      <c r="W37">
        <f t="shared" si="4"/>
        <v>433</v>
      </c>
      <c r="X37">
        <v>25</v>
      </c>
      <c r="Y37">
        <v>2</v>
      </c>
      <c r="Z37">
        <f t="shared" si="5"/>
        <v>17.32</v>
      </c>
      <c r="AB37">
        <v>14329</v>
      </c>
      <c r="AC37">
        <v>0</v>
      </c>
      <c r="AE37">
        <v>-486</v>
      </c>
      <c r="AF37">
        <f t="shared" si="29"/>
        <v>13843</v>
      </c>
      <c r="AG37">
        <v>4600</v>
      </c>
      <c r="AH37">
        <f t="shared" si="7"/>
        <v>18443</v>
      </c>
      <c r="AI37">
        <v>1546</v>
      </c>
      <c r="AJ37">
        <f t="shared" si="8"/>
        <v>6</v>
      </c>
      <c r="AK37">
        <f t="shared" si="9"/>
        <v>11.929495472186288</v>
      </c>
      <c r="AM37">
        <v>19</v>
      </c>
      <c r="AN37">
        <v>1500</v>
      </c>
      <c r="AO37">
        <v>-14</v>
      </c>
      <c r="AP37">
        <f t="shared" si="10"/>
        <v>1505</v>
      </c>
      <c r="AQ37">
        <v>3600</v>
      </c>
      <c r="AR37">
        <f t="shared" si="11"/>
        <v>5105</v>
      </c>
      <c r="AS37">
        <v>711</v>
      </c>
      <c r="AT37">
        <f t="shared" si="12"/>
        <v>6</v>
      </c>
      <c r="AU37">
        <f t="shared" si="13"/>
        <v>7.1800281293952182</v>
      </c>
      <c r="AW37">
        <v>5615</v>
      </c>
      <c r="AX37">
        <v>0</v>
      </c>
      <c r="AY37">
        <v>-501</v>
      </c>
      <c r="AZ37">
        <f t="shared" si="14"/>
        <v>5114</v>
      </c>
      <c r="BA37">
        <v>0</v>
      </c>
      <c r="BB37">
        <f t="shared" si="15"/>
        <v>5114</v>
      </c>
      <c r="BC37">
        <v>802</v>
      </c>
      <c r="BD37">
        <f t="shared" si="16"/>
        <v>7</v>
      </c>
      <c r="BE37">
        <f t="shared" si="17"/>
        <v>6.3765586034912722</v>
      </c>
      <c r="BG37">
        <v>1788</v>
      </c>
      <c r="BH37">
        <v>0</v>
      </c>
      <c r="BI37">
        <v>-390</v>
      </c>
      <c r="BJ37">
        <f t="shared" si="18"/>
        <v>1398</v>
      </c>
      <c r="BK37">
        <v>0</v>
      </c>
      <c r="BL37">
        <f t="shared" si="19"/>
        <v>1398</v>
      </c>
      <c r="BM37">
        <v>138</v>
      </c>
      <c r="BN37">
        <f t="shared" si="20"/>
        <v>5</v>
      </c>
      <c r="BO37">
        <f t="shared" si="21"/>
        <v>10.130434782608695</v>
      </c>
      <c r="BQ37">
        <v>707</v>
      </c>
      <c r="BR37">
        <v>0</v>
      </c>
      <c r="BS37">
        <v>0</v>
      </c>
      <c r="BT37">
        <f t="shared" si="22"/>
        <v>707</v>
      </c>
      <c r="BU37">
        <v>0</v>
      </c>
      <c r="BV37">
        <f t="shared" si="23"/>
        <v>707</v>
      </c>
      <c r="BW37">
        <v>88</v>
      </c>
      <c r="BX37">
        <f t="shared" si="24"/>
        <v>5</v>
      </c>
      <c r="BY37">
        <f t="shared" si="25"/>
        <v>8.0340909090909083</v>
      </c>
      <c r="BZ37">
        <f t="shared" si="30"/>
        <v>31650</v>
      </c>
      <c r="CA37">
        <v>490</v>
      </c>
    </row>
    <row r="38" spans="1:79" ht="17.25" customHeight="1" x14ac:dyDescent="0.3">
      <c r="A38" s="2">
        <v>44575</v>
      </c>
      <c r="B38" t="s">
        <v>98</v>
      </c>
      <c r="C38" t="s">
        <v>99</v>
      </c>
      <c r="D38" t="s">
        <v>27</v>
      </c>
      <c r="F38">
        <v>18856</v>
      </c>
      <c r="G38">
        <v>300</v>
      </c>
      <c r="I38">
        <v>-4697</v>
      </c>
      <c r="J38">
        <f t="shared" si="27"/>
        <v>14459</v>
      </c>
      <c r="K38">
        <v>0</v>
      </c>
      <c r="L38">
        <f t="shared" si="1"/>
        <v>14459</v>
      </c>
      <c r="M38">
        <v>3005</v>
      </c>
      <c r="N38">
        <v>1</v>
      </c>
      <c r="O38">
        <f t="shared" si="2"/>
        <v>4.811647254575707</v>
      </c>
      <c r="Q38">
        <v>9697</v>
      </c>
      <c r="R38">
        <v>0</v>
      </c>
      <c r="T38">
        <v>-155</v>
      </c>
      <c r="U38">
        <f t="shared" si="28"/>
        <v>9542</v>
      </c>
      <c r="V38">
        <v>0</v>
      </c>
      <c r="W38">
        <f t="shared" si="4"/>
        <v>9542</v>
      </c>
      <c r="X38">
        <v>373</v>
      </c>
      <c r="Y38">
        <v>2</v>
      </c>
      <c r="Z38">
        <f t="shared" si="5"/>
        <v>25.58176943699732</v>
      </c>
      <c r="AB38">
        <v>11322</v>
      </c>
      <c r="AC38">
        <v>0</v>
      </c>
      <c r="AE38">
        <v>-2713</v>
      </c>
      <c r="AF38">
        <f t="shared" si="29"/>
        <v>8609</v>
      </c>
      <c r="AG38">
        <v>92000</v>
      </c>
      <c r="AH38">
        <f t="shared" si="7"/>
        <v>100609</v>
      </c>
      <c r="AI38">
        <v>8773</v>
      </c>
      <c r="AJ38">
        <f t="shared" si="8"/>
        <v>6</v>
      </c>
      <c r="AK38">
        <f t="shared" si="9"/>
        <v>11.468026900718112</v>
      </c>
      <c r="AM38">
        <v>27</v>
      </c>
      <c r="AN38">
        <v>42</v>
      </c>
      <c r="AO38">
        <v>0</v>
      </c>
      <c r="AP38">
        <f t="shared" si="10"/>
        <v>69</v>
      </c>
      <c r="AQ38">
        <f>50000+8</f>
        <v>50008</v>
      </c>
      <c r="AR38">
        <f t="shared" si="11"/>
        <v>50077</v>
      </c>
      <c r="AS38">
        <v>3950</v>
      </c>
      <c r="AT38">
        <f t="shared" si="12"/>
        <v>6</v>
      </c>
      <c r="AU38">
        <f t="shared" si="13"/>
        <v>12.677721518987342</v>
      </c>
      <c r="AW38">
        <v>4163</v>
      </c>
      <c r="AX38">
        <v>70</v>
      </c>
      <c r="AY38">
        <v>-1113</v>
      </c>
      <c r="AZ38">
        <f t="shared" si="14"/>
        <v>3120</v>
      </c>
      <c r="BA38">
        <v>35000</v>
      </c>
      <c r="BB38">
        <f t="shared" si="15"/>
        <v>38120</v>
      </c>
      <c r="BC38">
        <v>3240</v>
      </c>
      <c r="BD38">
        <f t="shared" si="16"/>
        <v>7</v>
      </c>
      <c r="BE38">
        <f t="shared" si="17"/>
        <v>11.765432098765432</v>
      </c>
      <c r="BG38">
        <v>5425</v>
      </c>
      <c r="BH38">
        <v>0</v>
      </c>
      <c r="BI38">
        <v>-1122</v>
      </c>
      <c r="BJ38">
        <f t="shared" si="18"/>
        <v>4303</v>
      </c>
      <c r="BK38">
        <v>10000</v>
      </c>
      <c r="BL38">
        <f t="shared" si="19"/>
        <v>14303</v>
      </c>
      <c r="BM38">
        <v>1256</v>
      </c>
      <c r="BN38">
        <f t="shared" si="20"/>
        <v>5</v>
      </c>
      <c r="BO38">
        <f t="shared" si="21"/>
        <v>11.387738853503185</v>
      </c>
      <c r="BQ38">
        <v>958</v>
      </c>
      <c r="BR38">
        <v>0</v>
      </c>
      <c r="BS38">
        <v>-166</v>
      </c>
      <c r="BT38">
        <f t="shared" si="22"/>
        <v>792</v>
      </c>
      <c r="BU38">
        <f>8000+5000</f>
        <v>13000</v>
      </c>
      <c r="BV38">
        <f t="shared" si="23"/>
        <v>13792</v>
      </c>
      <c r="BW38">
        <v>1133</v>
      </c>
      <c r="BX38">
        <f t="shared" si="24"/>
        <v>5</v>
      </c>
      <c r="BY38">
        <f t="shared" si="25"/>
        <v>12.172992056487201</v>
      </c>
      <c r="BZ38">
        <f t="shared" si="30"/>
        <v>240902</v>
      </c>
      <c r="CA38">
        <v>6990</v>
      </c>
    </row>
    <row r="39" spans="1:79" ht="17.25" customHeight="1" x14ac:dyDescent="0.3">
      <c r="A39" s="2">
        <v>44575</v>
      </c>
      <c r="B39" t="s">
        <v>100</v>
      </c>
      <c r="C39" t="s">
        <v>101</v>
      </c>
      <c r="D39" t="s">
        <v>27</v>
      </c>
      <c r="F39">
        <v>1327</v>
      </c>
      <c r="G39">
        <v>0</v>
      </c>
      <c r="I39">
        <v>-46</v>
      </c>
      <c r="J39">
        <f t="shared" si="27"/>
        <v>1281</v>
      </c>
      <c r="K39">
        <v>0</v>
      </c>
      <c r="L39">
        <f t="shared" si="1"/>
        <v>1281</v>
      </c>
      <c r="M39">
        <v>243</v>
      </c>
      <c r="N39">
        <v>1</v>
      </c>
      <c r="O39">
        <f t="shared" si="2"/>
        <v>5.2716049382716053</v>
      </c>
      <c r="Q39">
        <v>431</v>
      </c>
      <c r="R39">
        <v>0</v>
      </c>
      <c r="T39">
        <v>-50</v>
      </c>
      <c r="U39">
        <f t="shared" si="28"/>
        <v>381</v>
      </c>
      <c r="V39">
        <v>0</v>
      </c>
      <c r="W39">
        <f t="shared" si="4"/>
        <v>381</v>
      </c>
      <c r="X39">
        <v>53</v>
      </c>
      <c r="Y39">
        <v>2</v>
      </c>
      <c r="Z39">
        <f t="shared" si="5"/>
        <v>7.1886792452830193</v>
      </c>
      <c r="AB39">
        <v>8447</v>
      </c>
      <c r="AC39">
        <v>0</v>
      </c>
      <c r="AE39">
        <v>-63</v>
      </c>
      <c r="AF39">
        <f t="shared" si="29"/>
        <v>8384</v>
      </c>
      <c r="AG39">
        <v>0</v>
      </c>
      <c r="AH39">
        <f t="shared" si="7"/>
        <v>8384</v>
      </c>
      <c r="AI39">
        <v>305</v>
      </c>
      <c r="AJ39">
        <f t="shared" si="8"/>
        <v>6</v>
      </c>
      <c r="AK39">
        <f t="shared" si="9"/>
        <v>27.488524590163934</v>
      </c>
      <c r="AM39">
        <v>0</v>
      </c>
      <c r="AN39">
        <v>70</v>
      </c>
      <c r="AO39">
        <v>0</v>
      </c>
      <c r="AP39">
        <f t="shared" si="10"/>
        <v>70</v>
      </c>
      <c r="AQ39">
        <v>1600</v>
      </c>
      <c r="AR39">
        <f t="shared" si="11"/>
        <v>1670</v>
      </c>
      <c r="AS39">
        <v>71</v>
      </c>
      <c r="AT39">
        <f t="shared" si="12"/>
        <v>6</v>
      </c>
      <c r="AU39">
        <f t="shared" si="13"/>
        <v>23.52112676056338</v>
      </c>
      <c r="AW39">
        <v>3672</v>
      </c>
      <c r="AX39">
        <v>0</v>
      </c>
      <c r="AY39">
        <v>-10</v>
      </c>
      <c r="AZ39">
        <f t="shared" si="14"/>
        <v>3662</v>
      </c>
      <c r="BA39">
        <v>0</v>
      </c>
      <c r="BB39">
        <f t="shared" si="15"/>
        <v>3662</v>
      </c>
      <c r="BC39">
        <v>141</v>
      </c>
      <c r="BD39">
        <f t="shared" si="16"/>
        <v>7</v>
      </c>
      <c r="BE39">
        <f t="shared" si="17"/>
        <v>25.971631205673759</v>
      </c>
      <c r="BG39">
        <v>683</v>
      </c>
      <c r="BH39">
        <v>0</v>
      </c>
      <c r="BI39">
        <v>-5</v>
      </c>
      <c r="BJ39">
        <f t="shared" si="18"/>
        <v>678</v>
      </c>
      <c r="BK39">
        <v>0</v>
      </c>
      <c r="BL39">
        <f t="shared" si="19"/>
        <v>678</v>
      </c>
      <c r="BM39">
        <v>29</v>
      </c>
      <c r="BN39">
        <f t="shared" si="20"/>
        <v>5</v>
      </c>
      <c r="BO39">
        <f t="shared" si="21"/>
        <v>23.379310344827587</v>
      </c>
      <c r="BQ39">
        <v>745</v>
      </c>
      <c r="BR39">
        <v>0</v>
      </c>
      <c r="BS39">
        <v>-15</v>
      </c>
      <c r="BT39">
        <f t="shared" si="22"/>
        <v>730</v>
      </c>
      <c r="BU39">
        <v>0</v>
      </c>
      <c r="BV39">
        <f t="shared" si="23"/>
        <v>730</v>
      </c>
      <c r="BW39">
        <v>45</v>
      </c>
      <c r="BX39">
        <f t="shared" si="24"/>
        <v>5</v>
      </c>
      <c r="BY39">
        <f t="shared" si="25"/>
        <v>16.222222222222221</v>
      </c>
      <c r="BZ39">
        <f t="shared" si="30"/>
        <v>16786</v>
      </c>
      <c r="CA39">
        <v>200</v>
      </c>
    </row>
    <row r="40" spans="1:79" ht="17.25" customHeight="1" x14ac:dyDescent="0.3">
      <c r="A40" s="2">
        <v>44575</v>
      </c>
      <c r="B40" t="s">
        <v>102</v>
      </c>
      <c r="C40" t="s">
        <v>103</v>
      </c>
      <c r="D40" t="s">
        <v>27</v>
      </c>
      <c r="F40">
        <v>1660</v>
      </c>
      <c r="G40">
        <v>0</v>
      </c>
      <c r="I40">
        <v>-107</v>
      </c>
      <c r="J40">
        <f t="shared" si="27"/>
        <v>1553</v>
      </c>
      <c r="K40">
        <v>0</v>
      </c>
      <c r="L40">
        <f t="shared" si="1"/>
        <v>1553</v>
      </c>
      <c r="M40">
        <v>93</v>
      </c>
      <c r="N40">
        <v>1</v>
      </c>
      <c r="O40">
        <f t="shared" si="2"/>
        <v>16.698924731182796</v>
      </c>
      <c r="Q40">
        <v>650</v>
      </c>
      <c r="R40">
        <v>0</v>
      </c>
      <c r="T40">
        <v>-50</v>
      </c>
      <c r="U40">
        <f t="shared" si="28"/>
        <v>600</v>
      </c>
      <c r="V40">
        <v>0</v>
      </c>
      <c r="W40">
        <f t="shared" si="4"/>
        <v>600</v>
      </c>
      <c r="X40">
        <v>28</v>
      </c>
      <c r="Y40">
        <v>2</v>
      </c>
      <c r="Z40">
        <f t="shared" si="5"/>
        <v>21.428571428571427</v>
      </c>
      <c r="AB40">
        <v>2692</v>
      </c>
      <c r="AC40">
        <v>0</v>
      </c>
      <c r="AE40">
        <v>-100</v>
      </c>
      <c r="AF40">
        <f t="shared" si="29"/>
        <v>2592</v>
      </c>
      <c r="AG40">
        <v>0</v>
      </c>
      <c r="AH40">
        <f t="shared" si="7"/>
        <v>2592</v>
      </c>
      <c r="AI40">
        <v>49</v>
      </c>
      <c r="AJ40">
        <f t="shared" si="8"/>
        <v>6</v>
      </c>
      <c r="AK40">
        <f t="shared" si="9"/>
        <v>52.897959183673471</v>
      </c>
      <c r="AM40">
        <v>1403</v>
      </c>
      <c r="AN40">
        <v>0</v>
      </c>
      <c r="AO40">
        <v>0</v>
      </c>
      <c r="AP40">
        <f t="shared" si="10"/>
        <v>1403</v>
      </c>
      <c r="AQ40">
        <v>0</v>
      </c>
      <c r="AR40">
        <f t="shared" si="11"/>
        <v>1403</v>
      </c>
      <c r="AS40">
        <v>41</v>
      </c>
      <c r="AT40">
        <f t="shared" si="12"/>
        <v>6</v>
      </c>
      <c r="AU40">
        <f t="shared" si="13"/>
        <v>34.219512195121951</v>
      </c>
      <c r="AW40">
        <v>2754</v>
      </c>
      <c r="AX40">
        <v>0</v>
      </c>
      <c r="AY40">
        <v>-10</v>
      </c>
      <c r="AZ40">
        <f t="shared" si="14"/>
        <v>2744</v>
      </c>
      <c r="BA40">
        <v>0</v>
      </c>
      <c r="BB40">
        <f t="shared" si="15"/>
        <v>2744</v>
      </c>
      <c r="BC40">
        <v>17</v>
      </c>
      <c r="BD40">
        <f t="shared" si="16"/>
        <v>7</v>
      </c>
      <c r="BE40">
        <f t="shared" si="17"/>
        <v>161.41176470588235</v>
      </c>
      <c r="BG40">
        <v>1186</v>
      </c>
      <c r="BH40">
        <v>0</v>
      </c>
      <c r="BI40">
        <v>0</v>
      </c>
      <c r="BJ40">
        <f t="shared" si="18"/>
        <v>1186</v>
      </c>
      <c r="BK40">
        <v>0</v>
      </c>
      <c r="BL40">
        <f t="shared" si="19"/>
        <v>1186</v>
      </c>
      <c r="BM40">
        <v>11</v>
      </c>
      <c r="BN40">
        <f t="shared" si="20"/>
        <v>5</v>
      </c>
      <c r="BO40">
        <f t="shared" si="21"/>
        <v>107.81818181818181</v>
      </c>
      <c r="BQ40">
        <v>796</v>
      </c>
      <c r="BR40">
        <v>0</v>
      </c>
      <c r="BS40">
        <v>-5</v>
      </c>
      <c r="BT40">
        <f t="shared" si="22"/>
        <v>791</v>
      </c>
      <c r="BU40">
        <v>0</v>
      </c>
      <c r="BV40">
        <f t="shared" si="23"/>
        <v>791</v>
      </c>
      <c r="BW40">
        <v>27</v>
      </c>
      <c r="BX40">
        <f t="shared" si="24"/>
        <v>5</v>
      </c>
      <c r="BY40">
        <f t="shared" si="25"/>
        <v>29.296296296296298</v>
      </c>
      <c r="BZ40">
        <f t="shared" si="30"/>
        <v>10869</v>
      </c>
      <c r="CA40">
        <v>200</v>
      </c>
    </row>
    <row r="41" spans="1:79" ht="17.25" customHeight="1" x14ac:dyDescent="0.3">
      <c r="A41" s="2">
        <v>44575</v>
      </c>
      <c r="B41" t="s">
        <v>104</v>
      </c>
      <c r="C41" t="s">
        <v>105</v>
      </c>
      <c r="D41" t="s">
        <v>27</v>
      </c>
      <c r="F41">
        <v>1116</v>
      </c>
      <c r="G41">
        <v>0</v>
      </c>
      <c r="I41">
        <v>-44</v>
      </c>
      <c r="J41">
        <f t="shared" si="27"/>
        <v>1072</v>
      </c>
      <c r="K41">
        <v>0</v>
      </c>
      <c r="L41">
        <f t="shared" si="1"/>
        <v>1072</v>
      </c>
      <c r="M41">
        <v>83</v>
      </c>
      <c r="N41">
        <v>1</v>
      </c>
      <c r="O41">
        <f t="shared" si="2"/>
        <v>12.91566265060241</v>
      </c>
      <c r="Q41">
        <v>2</v>
      </c>
      <c r="R41">
        <v>0</v>
      </c>
      <c r="T41">
        <v>0</v>
      </c>
      <c r="U41">
        <f t="shared" si="28"/>
        <v>2</v>
      </c>
      <c r="V41">
        <v>0</v>
      </c>
      <c r="W41">
        <f t="shared" si="4"/>
        <v>2</v>
      </c>
      <c r="X41">
        <v>24</v>
      </c>
      <c r="Y41">
        <v>2</v>
      </c>
      <c r="Z41">
        <f t="shared" si="5"/>
        <v>8.3333333333333329E-2</v>
      </c>
      <c r="AB41">
        <v>334</v>
      </c>
      <c r="AC41">
        <v>0</v>
      </c>
      <c r="AE41">
        <v>0</v>
      </c>
      <c r="AF41">
        <f t="shared" si="29"/>
        <v>334</v>
      </c>
      <c r="AG41">
        <v>2000</v>
      </c>
      <c r="AH41">
        <f t="shared" si="7"/>
        <v>2334</v>
      </c>
      <c r="AI41">
        <v>18</v>
      </c>
      <c r="AJ41">
        <f t="shared" si="8"/>
        <v>6</v>
      </c>
      <c r="AK41">
        <f t="shared" si="9"/>
        <v>129.66666666666666</v>
      </c>
      <c r="AM41">
        <v>400</v>
      </c>
      <c r="AN41">
        <v>0</v>
      </c>
      <c r="AO41">
        <v>0</v>
      </c>
      <c r="AP41">
        <f t="shared" si="10"/>
        <v>400</v>
      </c>
      <c r="AQ41">
        <v>600</v>
      </c>
      <c r="AR41">
        <f t="shared" si="11"/>
        <v>1000</v>
      </c>
      <c r="AS41">
        <v>11</v>
      </c>
      <c r="AT41">
        <f t="shared" si="12"/>
        <v>6</v>
      </c>
      <c r="AU41">
        <f t="shared" si="13"/>
        <v>90.909090909090907</v>
      </c>
      <c r="AW41">
        <v>138</v>
      </c>
      <c r="AX41">
        <v>0</v>
      </c>
      <c r="AY41">
        <v>-20</v>
      </c>
      <c r="AZ41">
        <f t="shared" si="14"/>
        <v>118</v>
      </c>
      <c r="BA41">
        <v>600</v>
      </c>
      <c r="BB41">
        <f t="shared" si="15"/>
        <v>718</v>
      </c>
      <c r="BC41">
        <v>2</v>
      </c>
      <c r="BD41">
        <f t="shared" si="16"/>
        <v>7</v>
      </c>
      <c r="BE41">
        <f t="shared" si="17"/>
        <v>359</v>
      </c>
      <c r="BG41">
        <v>237</v>
      </c>
      <c r="BH41">
        <v>0</v>
      </c>
      <c r="BI41">
        <v>0</v>
      </c>
      <c r="BJ41">
        <f t="shared" si="18"/>
        <v>237</v>
      </c>
      <c r="BK41">
        <v>1000</v>
      </c>
      <c r="BL41">
        <f t="shared" si="19"/>
        <v>1237</v>
      </c>
      <c r="BM41">
        <v>12</v>
      </c>
      <c r="BN41">
        <f t="shared" si="20"/>
        <v>5</v>
      </c>
      <c r="BO41">
        <f t="shared" si="21"/>
        <v>103.08333333333333</v>
      </c>
      <c r="BQ41">
        <v>369</v>
      </c>
      <c r="BR41">
        <v>0</v>
      </c>
      <c r="BS41">
        <v>0</v>
      </c>
      <c r="BT41">
        <f t="shared" si="22"/>
        <v>369</v>
      </c>
      <c r="BU41">
        <v>1200</v>
      </c>
      <c r="BV41">
        <f t="shared" si="23"/>
        <v>1569</v>
      </c>
      <c r="BW41">
        <v>24</v>
      </c>
      <c r="BX41">
        <f t="shared" si="24"/>
        <v>5</v>
      </c>
      <c r="BY41">
        <f t="shared" si="25"/>
        <v>65.375</v>
      </c>
      <c r="BZ41">
        <f t="shared" si="30"/>
        <v>7932</v>
      </c>
      <c r="CA41">
        <v>-6513</v>
      </c>
    </row>
    <row r="42" spans="1:79" ht="17.25" customHeight="1" x14ac:dyDescent="0.3">
      <c r="A42" s="2">
        <v>44575</v>
      </c>
      <c r="B42" t="s">
        <v>106</v>
      </c>
      <c r="C42" t="s">
        <v>107</v>
      </c>
      <c r="D42" t="s">
        <v>27</v>
      </c>
      <c r="F42">
        <v>445</v>
      </c>
      <c r="G42">
        <v>0</v>
      </c>
      <c r="I42">
        <v>0</v>
      </c>
      <c r="J42">
        <f t="shared" si="27"/>
        <v>445</v>
      </c>
      <c r="K42">
        <v>0</v>
      </c>
      <c r="L42">
        <f t="shared" si="1"/>
        <v>445</v>
      </c>
      <c r="M42">
        <v>10</v>
      </c>
      <c r="N42">
        <v>1</v>
      </c>
      <c r="O42">
        <f t="shared" si="2"/>
        <v>44.5</v>
      </c>
      <c r="Q42">
        <v>9</v>
      </c>
      <c r="R42">
        <v>0</v>
      </c>
      <c r="T42">
        <v>0</v>
      </c>
      <c r="U42">
        <f t="shared" si="28"/>
        <v>9</v>
      </c>
      <c r="V42">
        <v>0</v>
      </c>
      <c r="W42">
        <f t="shared" si="4"/>
        <v>9</v>
      </c>
      <c r="X42">
        <v>2</v>
      </c>
      <c r="Y42">
        <v>2</v>
      </c>
      <c r="Z42">
        <f t="shared" si="5"/>
        <v>4.5</v>
      </c>
      <c r="AB42">
        <v>2386</v>
      </c>
      <c r="AC42">
        <v>0</v>
      </c>
      <c r="AE42">
        <v>0</v>
      </c>
      <c r="AF42">
        <f t="shared" si="29"/>
        <v>2386</v>
      </c>
      <c r="AG42">
        <v>0</v>
      </c>
      <c r="AH42">
        <f t="shared" si="7"/>
        <v>2386</v>
      </c>
      <c r="AI42">
        <v>15</v>
      </c>
      <c r="AJ42">
        <f t="shared" si="8"/>
        <v>6</v>
      </c>
      <c r="AK42">
        <f>IFERROR(AH42/AI42,0)</f>
        <v>159.06666666666666</v>
      </c>
      <c r="AM42">
        <v>222</v>
      </c>
      <c r="AN42">
        <v>0</v>
      </c>
      <c r="AO42">
        <v>-17</v>
      </c>
      <c r="AP42">
        <f t="shared" si="10"/>
        <v>205</v>
      </c>
      <c r="AQ42">
        <v>0</v>
      </c>
      <c r="AR42">
        <f t="shared" si="11"/>
        <v>205</v>
      </c>
      <c r="AS42">
        <v>7</v>
      </c>
      <c r="AT42">
        <f t="shared" si="12"/>
        <v>6</v>
      </c>
      <c r="AU42">
        <f t="shared" si="13"/>
        <v>29.285714285714285</v>
      </c>
      <c r="AW42">
        <v>456</v>
      </c>
      <c r="AX42">
        <v>0</v>
      </c>
      <c r="AY42">
        <v>0</v>
      </c>
      <c r="AZ42">
        <f t="shared" si="14"/>
        <v>456</v>
      </c>
      <c r="BA42">
        <v>0</v>
      </c>
      <c r="BB42">
        <f t="shared" si="15"/>
        <v>456</v>
      </c>
      <c r="BC42">
        <v>8</v>
      </c>
      <c r="BD42">
        <f t="shared" si="16"/>
        <v>7</v>
      </c>
      <c r="BE42">
        <f t="shared" si="17"/>
        <v>57</v>
      </c>
      <c r="BG42">
        <v>120</v>
      </c>
      <c r="BH42">
        <v>0</v>
      </c>
      <c r="BI42">
        <v>0</v>
      </c>
      <c r="BJ42">
        <f t="shared" si="18"/>
        <v>120</v>
      </c>
      <c r="BK42">
        <v>0</v>
      </c>
      <c r="BL42">
        <f t="shared" si="19"/>
        <v>120</v>
      </c>
      <c r="BM42">
        <v>1</v>
      </c>
      <c r="BN42">
        <f t="shared" si="20"/>
        <v>5</v>
      </c>
      <c r="BO42">
        <f t="shared" si="21"/>
        <v>120</v>
      </c>
      <c r="BQ42">
        <v>643</v>
      </c>
      <c r="BR42">
        <v>0</v>
      </c>
      <c r="BS42">
        <v>0</v>
      </c>
      <c r="BT42">
        <f t="shared" si="22"/>
        <v>643</v>
      </c>
      <c r="BU42">
        <v>0</v>
      </c>
      <c r="BV42">
        <f t="shared" si="23"/>
        <v>643</v>
      </c>
      <c r="BW42">
        <v>6</v>
      </c>
      <c r="BX42">
        <f t="shared" si="24"/>
        <v>5</v>
      </c>
      <c r="BY42">
        <f t="shared" si="25"/>
        <v>107.16666666666667</v>
      </c>
      <c r="BZ42">
        <f t="shared" si="30"/>
        <v>4264</v>
      </c>
      <c r="CA42">
        <v>0</v>
      </c>
    </row>
    <row r="43" spans="1:79" ht="17.25" customHeight="1" x14ac:dyDescent="0.3">
      <c r="A43" s="2">
        <v>44575</v>
      </c>
      <c r="B43" t="s">
        <v>108</v>
      </c>
      <c r="C43" t="s">
        <v>109</v>
      </c>
      <c r="D43" t="s">
        <v>27</v>
      </c>
      <c r="F43">
        <v>3044</v>
      </c>
      <c r="G43">
        <v>972</v>
      </c>
      <c r="I43">
        <v>-61</v>
      </c>
      <c r="J43">
        <f t="shared" si="27"/>
        <v>3955</v>
      </c>
      <c r="K43">
        <v>0</v>
      </c>
      <c r="L43">
        <f t="shared" si="1"/>
        <v>3955</v>
      </c>
      <c r="M43">
        <v>374</v>
      </c>
      <c r="N43">
        <v>1</v>
      </c>
      <c r="O43">
        <f t="shared" si="2"/>
        <v>10.574866310160427</v>
      </c>
      <c r="Q43">
        <v>1284</v>
      </c>
      <c r="R43">
        <v>255</v>
      </c>
      <c r="T43">
        <v>0</v>
      </c>
      <c r="U43">
        <f t="shared" si="28"/>
        <v>1539</v>
      </c>
      <c r="V43">
        <v>0</v>
      </c>
      <c r="W43">
        <f t="shared" si="4"/>
        <v>1539</v>
      </c>
      <c r="X43">
        <v>64</v>
      </c>
      <c r="Y43">
        <v>2</v>
      </c>
      <c r="Z43">
        <f t="shared" si="5"/>
        <v>24.046875</v>
      </c>
      <c r="AB43">
        <v>18591</v>
      </c>
      <c r="AC43">
        <v>0</v>
      </c>
      <c r="AE43">
        <v>-65</v>
      </c>
      <c r="AF43">
        <f t="shared" si="29"/>
        <v>18526</v>
      </c>
      <c r="AG43">
        <v>6000</v>
      </c>
      <c r="AH43">
        <f t="shared" si="7"/>
        <v>24526</v>
      </c>
      <c r="AI43">
        <v>749</v>
      </c>
      <c r="AJ43">
        <f t="shared" si="8"/>
        <v>6</v>
      </c>
      <c r="AK43">
        <f t="shared" si="9"/>
        <v>32.744993324432578</v>
      </c>
      <c r="AM43">
        <v>4991</v>
      </c>
      <c r="AN43">
        <v>2639</v>
      </c>
      <c r="AO43">
        <v>-196</v>
      </c>
      <c r="AP43">
        <f t="shared" si="10"/>
        <v>7434</v>
      </c>
      <c r="AQ43">
        <v>0</v>
      </c>
      <c r="AR43">
        <f t="shared" si="11"/>
        <v>7434</v>
      </c>
      <c r="AS43">
        <v>167</v>
      </c>
      <c r="AT43">
        <f t="shared" si="12"/>
        <v>6</v>
      </c>
      <c r="AU43">
        <f t="shared" si="13"/>
        <v>44.514970059880241</v>
      </c>
      <c r="AW43">
        <v>1332</v>
      </c>
      <c r="AX43">
        <v>1220</v>
      </c>
      <c r="AY43">
        <v>-45</v>
      </c>
      <c r="AZ43">
        <f t="shared" si="14"/>
        <v>2507</v>
      </c>
      <c r="BA43">
        <v>3000</v>
      </c>
      <c r="BB43">
        <f t="shared" si="15"/>
        <v>5507</v>
      </c>
      <c r="BC43">
        <v>240</v>
      </c>
      <c r="BD43">
        <f t="shared" si="16"/>
        <v>7</v>
      </c>
      <c r="BE43">
        <f t="shared" si="17"/>
        <v>22.945833333333333</v>
      </c>
      <c r="BG43">
        <v>676</v>
      </c>
      <c r="BH43">
        <v>45</v>
      </c>
      <c r="BI43">
        <v>-102</v>
      </c>
      <c r="BJ43">
        <f t="shared" si="18"/>
        <v>619</v>
      </c>
      <c r="BK43">
        <v>0</v>
      </c>
      <c r="BL43">
        <f t="shared" si="19"/>
        <v>619</v>
      </c>
      <c r="BM43">
        <v>249</v>
      </c>
      <c r="BN43">
        <f t="shared" si="20"/>
        <v>5</v>
      </c>
      <c r="BO43">
        <f t="shared" si="21"/>
        <v>2.4859437751004014</v>
      </c>
      <c r="BQ43">
        <v>3382</v>
      </c>
      <c r="BR43">
        <v>843</v>
      </c>
      <c r="BS43">
        <v>-3</v>
      </c>
      <c r="BT43">
        <f t="shared" si="22"/>
        <v>4222</v>
      </c>
      <c r="BU43">
        <v>0</v>
      </c>
      <c r="BV43">
        <f t="shared" si="23"/>
        <v>4222</v>
      </c>
      <c r="BW43">
        <v>207</v>
      </c>
      <c r="BX43">
        <f t="shared" si="24"/>
        <v>5</v>
      </c>
      <c r="BY43">
        <f t="shared" si="25"/>
        <v>20.396135265700483</v>
      </c>
      <c r="BZ43">
        <f t="shared" si="30"/>
        <v>47802</v>
      </c>
      <c r="CA43">
        <v>-995</v>
      </c>
    </row>
    <row r="44" spans="1:79" ht="17.25" customHeight="1" x14ac:dyDescent="0.3">
      <c r="A44" s="2">
        <v>44575</v>
      </c>
      <c r="B44" t="s">
        <v>110</v>
      </c>
      <c r="C44" t="s">
        <v>111</v>
      </c>
      <c r="D44" t="s">
        <v>27</v>
      </c>
      <c r="F44">
        <v>1749</v>
      </c>
      <c r="G44">
        <v>809</v>
      </c>
      <c r="I44">
        <v>-24</v>
      </c>
      <c r="J44">
        <f t="shared" si="27"/>
        <v>2534</v>
      </c>
      <c r="K44">
        <v>0</v>
      </c>
      <c r="L44">
        <f t="shared" si="1"/>
        <v>2534</v>
      </c>
      <c r="M44">
        <v>205</v>
      </c>
      <c r="N44">
        <v>1</v>
      </c>
      <c r="O44">
        <f t="shared" si="2"/>
        <v>12.360975609756098</v>
      </c>
      <c r="Q44">
        <v>1824</v>
      </c>
      <c r="R44">
        <v>1350</v>
      </c>
      <c r="T44">
        <v>0</v>
      </c>
      <c r="U44">
        <f t="shared" si="28"/>
        <v>3174</v>
      </c>
      <c r="V44">
        <v>0</v>
      </c>
      <c r="W44">
        <f t="shared" si="4"/>
        <v>3174</v>
      </c>
      <c r="X44">
        <v>99</v>
      </c>
      <c r="Y44">
        <v>2</v>
      </c>
      <c r="Z44">
        <f t="shared" si="5"/>
        <v>32.060606060606062</v>
      </c>
      <c r="AB44">
        <v>13603</v>
      </c>
      <c r="AC44">
        <v>0</v>
      </c>
      <c r="AE44">
        <v>-12</v>
      </c>
      <c r="AF44">
        <f t="shared" si="29"/>
        <v>13591</v>
      </c>
      <c r="AG44">
        <v>6000</v>
      </c>
      <c r="AH44">
        <f t="shared" si="7"/>
        <v>19591</v>
      </c>
      <c r="AI44">
        <v>552</v>
      </c>
      <c r="AJ44">
        <f t="shared" si="8"/>
        <v>6</v>
      </c>
      <c r="AK44">
        <f t="shared" si="9"/>
        <v>35.490942028985508</v>
      </c>
      <c r="AM44">
        <v>4069</v>
      </c>
      <c r="AN44">
        <v>3200</v>
      </c>
      <c r="AO44">
        <v>-91</v>
      </c>
      <c r="AP44">
        <f t="shared" si="10"/>
        <v>7178</v>
      </c>
      <c r="AQ44">
        <v>0</v>
      </c>
      <c r="AR44">
        <f t="shared" si="11"/>
        <v>7178</v>
      </c>
      <c r="AS44">
        <v>189</v>
      </c>
      <c r="AT44">
        <f t="shared" si="12"/>
        <v>6</v>
      </c>
      <c r="AU44">
        <f t="shared" si="13"/>
        <v>37.978835978835981</v>
      </c>
      <c r="AW44">
        <v>3675</v>
      </c>
      <c r="AX44">
        <v>1480</v>
      </c>
      <c r="AY44">
        <v>-81</v>
      </c>
      <c r="AZ44">
        <f t="shared" si="14"/>
        <v>5074</v>
      </c>
      <c r="BA44">
        <v>2000</v>
      </c>
      <c r="BB44">
        <f t="shared" si="15"/>
        <v>7074</v>
      </c>
      <c r="BC44">
        <v>200</v>
      </c>
      <c r="BD44">
        <f t="shared" si="16"/>
        <v>7</v>
      </c>
      <c r="BE44">
        <f t="shared" si="17"/>
        <v>35.369999999999997</v>
      </c>
      <c r="BG44">
        <v>1972</v>
      </c>
      <c r="BH44">
        <v>1645</v>
      </c>
      <c r="BI44">
        <v>-32</v>
      </c>
      <c r="BJ44">
        <f t="shared" si="18"/>
        <v>3585</v>
      </c>
      <c r="BK44">
        <v>0</v>
      </c>
      <c r="BL44">
        <f t="shared" si="19"/>
        <v>3585</v>
      </c>
      <c r="BM44">
        <v>107</v>
      </c>
      <c r="BN44">
        <f t="shared" si="20"/>
        <v>5</v>
      </c>
      <c r="BO44">
        <f t="shared" si="21"/>
        <v>33.504672897196265</v>
      </c>
      <c r="BQ44">
        <v>3581</v>
      </c>
      <c r="BR44">
        <v>1725</v>
      </c>
      <c r="BS44">
        <v>-5</v>
      </c>
      <c r="BT44">
        <f t="shared" si="22"/>
        <v>5301</v>
      </c>
      <c r="BU44">
        <v>0</v>
      </c>
      <c r="BV44">
        <f t="shared" si="23"/>
        <v>5301</v>
      </c>
      <c r="BW44">
        <v>90</v>
      </c>
      <c r="BX44">
        <f t="shared" si="24"/>
        <v>5</v>
      </c>
      <c r="BY44">
        <f t="shared" si="25"/>
        <v>58.9</v>
      </c>
      <c r="BZ44">
        <f t="shared" si="30"/>
        <v>48437</v>
      </c>
      <c r="CA44">
        <v>30909</v>
      </c>
    </row>
    <row r="45" spans="1:79" ht="17.25" customHeight="1" x14ac:dyDescent="0.3">
      <c r="A45" s="2">
        <v>44575</v>
      </c>
      <c r="B45" t="s">
        <v>112</v>
      </c>
      <c r="C45" t="s">
        <v>113</v>
      </c>
      <c r="D45" t="s">
        <v>27</v>
      </c>
      <c r="F45">
        <v>658</v>
      </c>
      <c r="G45">
        <v>404</v>
      </c>
      <c r="I45">
        <v>-6</v>
      </c>
      <c r="J45">
        <f t="shared" si="27"/>
        <v>1056</v>
      </c>
      <c r="K45">
        <v>0</v>
      </c>
      <c r="L45">
        <f t="shared" si="1"/>
        <v>1056</v>
      </c>
      <c r="M45">
        <v>73</v>
      </c>
      <c r="N45">
        <v>1</v>
      </c>
      <c r="O45">
        <f t="shared" si="2"/>
        <v>14.465753424657533</v>
      </c>
      <c r="Q45">
        <v>324</v>
      </c>
      <c r="R45">
        <v>760</v>
      </c>
      <c r="T45">
        <v>0</v>
      </c>
      <c r="U45">
        <f t="shared" si="28"/>
        <v>1084</v>
      </c>
      <c r="V45">
        <v>0</v>
      </c>
      <c r="W45">
        <f t="shared" si="4"/>
        <v>1084</v>
      </c>
      <c r="X45">
        <v>72</v>
      </c>
      <c r="Y45">
        <v>2</v>
      </c>
      <c r="Z45">
        <f t="shared" si="5"/>
        <v>15.055555555555555</v>
      </c>
      <c r="AB45">
        <v>786</v>
      </c>
      <c r="AC45">
        <v>0</v>
      </c>
      <c r="AE45">
        <v>0</v>
      </c>
      <c r="AF45">
        <f t="shared" si="29"/>
        <v>786</v>
      </c>
      <c r="AG45">
        <v>0</v>
      </c>
      <c r="AH45">
        <f t="shared" si="7"/>
        <v>786</v>
      </c>
      <c r="AI45">
        <v>31</v>
      </c>
      <c r="AJ45">
        <f t="shared" si="8"/>
        <v>6</v>
      </c>
      <c r="AK45">
        <f t="shared" si="9"/>
        <v>25.35483870967742</v>
      </c>
      <c r="AM45">
        <v>1116</v>
      </c>
      <c r="AN45">
        <v>150</v>
      </c>
      <c r="AO45">
        <v>-5</v>
      </c>
      <c r="AP45">
        <f t="shared" si="10"/>
        <v>1261</v>
      </c>
      <c r="AQ45">
        <v>0</v>
      </c>
      <c r="AR45">
        <f t="shared" si="11"/>
        <v>1261</v>
      </c>
      <c r="AS45">
        <v>21</v>
      </c>
      <c r="AT45">
        <f t="shared" si="12"/>
        <v>6</v>
      </c>
      <c r="AU45">
        <f t="shared" si="13"/>
        <v>60.047619047619051</v>
      </c>
      <c r="AW45">
        <v>10</v>
      </c>
      <c r="AX45">
        <v>120</v>
      </c>
      <c r="AY45">
        <v>0</v>
      </c>
      <c r="AZ45">
        <f t="shared" si="14"/>
        <v>130</v>
      </c>
      <c r="BA45">
        <v>0</v>
      </c>
      <c r="BB45">
        <f t="shared" si="15"/>
        <v>130</v>
      </c>
      <c r="BC45">
        <v>27</v>
      </c>
      <c r="BD45">
        <f t="shared" si="16"/>
        <v>7</v>
      </c>
      <c r="BE45">
        <f t="shared" si="17"/>
        <v>4.8148148148148149</v>
      </c>
      <c r="BG45">
        <v>346</v>
      </c>
      <c r="BH45">
        <v>1100</v>
      </c>
      <c r="BI45">
        <v>0</v>
      </c>
      <c r="BJ45">
        <f t="shared" si="18"/>
        <v>1446</v>
      </c>
      <c r="BK45">
        <v>0</v>
      </c>
      <c r="BL45">
        <f t="shared" si="19"/>
        <v>1446</v>
      </c>
      <c r="BM45">
        <v>11</v>
      </c>
      <c r="BN45">
        <f t="shared" si="20"/>
        <v>5</v>
      </c>
      <c r="BO45">
        <f t="shared" si="21"/>
        <v>131.45454545454547</v>
      </c>
      <c r="BQ45">
        <v>590</v>
      </c>
      <c r="BR45">
        <v>139</v>
      </c>
      <c r="BS45">
        <v>0</v>
      </c>
      <c r="BT45">
        <f t="shared" si="22"/>
        <v>729</v>
      </c>
      <c r="BU45">
        <v>0</v>
      </c>
      <c r="BV45">
        <f t="shared" si="23"/>
        <v>729</v>
      </c>
      <c r="BW45">
        <v>19</v>
      </c>
      <c r="BX45">
        <f t="shared" si="24"/>
        <v>5</v>
      </c>
      <c r="BY45">
        <f t="shared" si="25"/>
        <v>38.368421052631582</v>
      </c>
      <c r="BZ45">
        <f t="shared" si="30"/>
        <v>6492</v>
      </c>
      <c r="CA45">
        <v>5800</v>
      </c>
    </row>
    <row r="46" spans="1:79" ht="17.25" customHeight="1" x14ac:dyDescent="0.3">
      <c r="A46" s="2">
        <v>44575</v>
      </c>
      <c r="B46" t="s">
        <v>114</v>
      </c>
      <c r="C46" t="s">
        <v>115</v>
      </c>
      <c r="D46" t="s">
        <v>27</v>
      </c>
      <c r="F46">
        <v>1709</v>
      </c>
      <c r="G46">
        <v>167</v>
      </c>
      <c r="I46">
        <v>-199</v>
      </c>
      <c r="J46">
        <f t="shared" si="27"/>
        <v>1677</v>
      </c>
      <c r="K46">
        <v>0</v>
      </c>
      <c r="L46">
        <f t="shared" si="1"/>
        <v>1677</v>
      </c>
      <c r="M46">
        <v>284</v>
      </c>
      <c r="N46">
        <v>1</v>
      </c>
      <c r="O46">
        <f t="shared" si="2"/>
        <v>5.904929577464789</v>
      </c>
      <c r="Q46">
        <v>1278</v>
      </c>
      <c r="R46">
        <v>0</v>
      </c>
      <c r="T46">
        <v>-10</v>
      </c>
      <c r="U46">
        <f t="shared" si="28"/>
        <v>1268</v>
      </c>
      <c r="V46">
        <v>0</v>
      </c>
      <c r="W46">
        <f t="shared" si="4"/>
        <v>1268</v>
      </c>
      <c r="X46">
        <v>46</v>
      </c>
      <c r="Y46">
        <v>2</v>
      </c>
      <c r="Z46">
        <f t="shared" si="5"/>
        <v>27.565217391304348</v>
      </c>
      <c r="AB46">
        <v>15482</v>
      </c>
      <c r="AC46">
        <v>0</v>
      </c>
      <c r="AE46">
        <v>-5216</v>
      </c>
      <c r="AF46">
        <f t="shared" si="29"/>
        <v>10266</v>
      </c>
      <c r="AG46">
        <v>3000</v>
      </c>
      <c r="AH46">
        <f t="shared" si="7"/>
        <v>13266</v>
      </c>
      <c r="AI46">
        <v>1521</v>
      </c>
      <c r="AJ46">
        <f t="shared" si="8"/>
        <v>6</v>
      </c>
      <c r="AK46">
        <f t="shared" si="9"/>
        <v>8.7218934911242609</v>
      </c>
      <c r="AM46">
        <v>5931</v>
      </c>
      <c r="AN46">
        <v>1381</v>
      </c>
      <c r="AO46">
        <v>-33</v>
      </c>
      <c r="AP46">
        <f t="shared" si="10"/>
        <v>7279</v>
      </c>
      <c r="AQ46">
        <v>1600</v>
      </c>
      <c r="AR46">
        <f t="shared" si="11"/>
        <v>8879</v>
      </c>
      <c r="AS46">
        <v>310</v>
      </c>
      <c r="AT46">
        <f t="shared" si="12"/>
        <v>6</v>
      </c>
      <c r="AU46">
        <f t="shared" si="13"/>
        <v>28.641935483870967</v>
      </c>
      <c r="AW46">
        <v>7970</v>
      </c>
      <c r="AX46">
        <v>0</v>
      </c>
      <c r="AY46">
        <v>-3</v>
      </c>
      <c r="AZ46">
        <f t="shared" si="14"/>
        <v>7967</v>
      </c>
      <c r="BA46">
        <v>0</v>
      </c>
      <c r="BB46">
        <f t="shared" si="15"/>
        <v>7967</v>
      </c>
      <c r="BC46">
        <v>322</v>
      </c>
      <c r="BD46">
        <f t="shared" si="16"/>
        <v>7</v>
      </c>
      <c r="BE46">
        <f t="shared" si="17"/>
        <v>24.742236024844722</v>
      </c>
      <c r="BG46">
        <v>4142</v>
      </c>
      <c r="BH46">
        <v>10</v>
      </c>
      <c r="BI46">
        <v>-11</v>
      </c>
      <c r="BJ46">
        <f t="shared" si="18"/>
        <v>4141</v>
      </c>
      <c r="BK46">
        <v>0</v>
      </c>
      <c r="BL46">
        <f t="shared" si="19"/>
        <v>4141</v>
      </c>
      <c r="BM46">
        <v>104</v>
      </c>
      <c r="BN46">
        <f t="shared" si="20"/>
        <v>5</v>
      </c>
      <c r="BO46">
        <f t="shared" si="21"/>
        <v>39.817307692307693</v>
      </c>
      <c r="BQ46">
        <v>1402</v>
      </c>
      <c r="BR46">
        <v>200</v>
      </c>
      <c r="BS46">
        <v>-14</v>
      </c>
      <c r="BT46">
        <f t="shared" si="22"/>
        <v>1588</v>
      </c>
      <c r="BU46">
        <v>1200</v>
      </c>
      <c r="BV46">
        <f t="shared" si="23"/>
        <v>2788</v>
      </c>
      <c r="BW46">
        <v>188</v>
      </c>
      <c r="BX46">
        <f t="shared" si="24"/>
        <v>5</v>
      </c>
      <c r="BY46">
        <f t="shared" si="25"/>
        <v>14.829787234042554</v>
      </c>
      <c r="BZ46">
        <f t="shared" si="30"/>
        <v>39986</v>
      </c>
      <c r="CA46">
        <v>1900</v>
      </c>
    </row>
    <row r="47" spans="1:79" ht="17.25" customHeight="1" x14ac:dyDescent="0.3">
      <c r="A47" s="2">
        <v>44575</v>
      </c>
      <c r="B47" t="s">
        <v>116</v>
      </c>
      <c r="C47" t="s">
        <v>117</v>
      </c>
      <c r="D47" t="s">
        <v>27</v>
      </c>
      <c r="F47">
        <v>148</v>
      </c>
      <c r="G47">
        <v>0</v>
      </c>
      <c r="I47">
        <v>-11</v>
      </c>
      <c r="J47">
        <f t="shared" si="27"/>
        <v>137</v>
      </c>
      <c r="K47">
        <v>0</v>
      </c>
      <c r="L47">
        <f t="shared" si="1"/>
        <v>137</v>
      </c>
      <c r="M47">
        <v>13</v>
      </c>
      <c r="N47">
        <v>1</v>
      </c>
      <c r="O47">
        <f t="shared" si="2"/>
        <v>10.538461538461538</v>
      </c>
      <c r="Q47">
        <v>0</v>
      </c>
      <c r="R47">
        <v>0</v>
      </c>
      <c r="T47">
        <v>0</v>
      </c>
      <c r="U47">
        <f t="shared" si="28"/>
        <v>0</v>
      </c>
      <c r="V47">
        <v>0</v>
      </c>
      <c r="W47">
        <f t="shared" si="4"/>
        <v>0</v>
      </c>
      <c r="X47">
        <v>3</v>
      </c>
      <c r="Y47">
        <v>2</v>
      </c>
      <c r="Z47">
        <f t="shared" si="5"/>
        <v>0</v>
      </c>
      <c r="AB47">
        <v>573</v>
      </c>
      <c r="AC47">
        <v>0</v>
      </c>
      <c r="AE47">
        <v>0</v>
      </c>
      <c r="AF47">
        <f t="shared" si="29"/>
        <v>573</v>
      </c>
      <c r="AG47">
        <v>0</v>
      </c>
      <c r="AH47">
        <f t="shared" si="7"/>
        <v>573</v>
      </c>
      <c r="AI47">
        <v>17</v>
      </c>
      <c r="AJ47">
        <f t="shared" si="8"/>
        <v>6</v>
      </c>
      <c r="AK47">
        <f t="shared" si="9"/>
        <v>33.705882352941174</v>
      </c>
      <c r="AM47">
        <v>562</v>
      </c>
      <c r="AN47">
        <v>0</v>
      </c>
      <c r="AO47">
        <v>0</v>
      </c>
      <c r="AP47">
        <f t="shared" si="10"/>
        <v>562</v>
      </c>
      <c r="AQ47">
        <v>0</v>
      </c>
      <c r="AR47">
        <f t="shared" si="11"/>
        <v>562</v>
      </c>
      <c r="AS47">
        <v>27</v>
      </c>
      <c r="AT47">
        <f t="shared" si="12"/>
        <v>6</v>
      </c>
      <c r="AU47">
        <f t="shared" si="13"/>
        <v>20.814814814814813</v>
      </c>
      <c r="AW47">
        <v>149</v>
      </c>
      <c r="AX47">
        <v>0</v>
      </c>
      <c r="AY47">
        <v>0</v>
      </c>
      <c r="AZ47">
        <f t="shared" si="14"/>
        <v>149</v>
      </c>
      <c r="BA47">
        <v>0</v>
      </c>
      <c r="BB47">
        <f t="shared" si="15"/>
        <v>149</v>
      </c>
      <c r="BC47">
        <v>21</v>
      </c>
      <c r="BD47">
        <f t="shared" si="16"/>
        <v>7</v>
      </c>
      <c r="BE47">
        <f t="shared" si="17"/>
        <v>7.0952380952380949</v>
      </c>
      <c r="BG47">
        <v>0</v>
      </c>
      <c r="BH47">
        <v>0</v>
      </c>
      <c r="BI47">
        <v>0</v>
      </c>
      <c r="BJ47">
        <f t="shared" si="18"/>
        <v>0</v>
      </c>
      <c r="BK47">
        <v>0</v>
      </c>
      <c r="BL47">
        <f t="shared" si="19"/>
        <v>0</v>
      </c>
      <c r="BM47">
        <v>6</v>
      </c>
      <c r="BN47">
        <f t="shared" si="20"/>
        <v>5</v>
      </c>
      <c r="BO47">
        <f t="shared" si="21"/>
        <v>0</v>
      </c>
      <c r="BQ47">
        <v>166</v>
      </c>
      <c r="BR47">
        <v>0</v>
      </c>
      <c r="BS47">
        <v>0</v>
      </c>
      <c r="BT47">
        <f t="shared" si="22"/>
        <v>166</v>
      </c>
      <c r="BU47">
        <v>0</v>
      </c>
      <c r="BV47">
        <f t="shared" si="23"/>
        <v>166</v>
      </c>
      <c r="BW47">
        <v>10</v>
      </c>
      <c r="BX47">
        <f t="shared" si="24"/>
        <v>5</v>
      </c>
      <c r="BY47">
        <f t="shared" si="25"/>
        <v>16.600000000000001</v>
      </c>
      <c r="BZ47">
        <f t="shared" si="30"/>
        <v>1587</v>
      </c>
      <c r="CA47">
        <v>0</v>
      </c>
    </row>
    <row r="48" spans="1:79" ht="17.25" customHeight="1" x14ac:dyDescent="0.3">
      <c r="A48" s="2">
        <v>44575</v>
      </c>
      <c r="B48" t="s">
        <v>118</v>
      </c>
      <c r="C48" t="s">
        <v>119</v>
      </c>
      <c r="D48" t="s">
        <v>27</v>
      </c>
      <c r="F48">
        <v>320</v>
      </c>
      <c r="G48">
        <v>150</v>
      </c>
      <c r="I48">
        <v>-10</v>
      </c>
      <c r="J48">
        <f t="shared" si="27"/>
        <v>460</v>
      </c>
      <c r="K48">
        <v>0</v>
      </c>
      <c r="L48">
        <f t="shared" si="1"/>
        <v>460</v>
      </c>
      <c r="M48">
        <v>56</v>
      </c>
      <c r="N48">
        <v>1</v>
      </c>
      <c r="O48">
        <f t="shared" si="2"/>
        <v>8.2142857142857135</v>
      </c>
      <c r="Q48">
        <v>592</v>
      </c>
      <c r="R48">
        <v>0</v>
      </c>
      <c r="T48">
        <v>0</v>
      </c>
      <c r="U48">
        <f t="shared" si="28"/>
        <v>592</v>
      </c>
      <c r="V48">
        <v>0</v>
      </c>
      <c r="W48">
        <f t="shared" si="4"/>
        <v>592</v>
      </c>
      <c r="X48">
        <v>8</v>
      </c>
      <c r="Y48">
        <v>2</v>
      </c>
      <c r="Z48">
        <f t="shared" si="5"/>
        <v>74</v>
      </c>
      <c r="AB48">
        <v>3163</v>
      </c>
      <c r="AC48">
        <v>0</v>
      </c>
      <c r="AE48">
        <v>0</v>
      </c>
      <c r="AF48">
        <f t="shared" si="29"/>
        <v>3163</v>
      </c>
      <c r="AG48">
        <v>0</v>
      </c>
      <c r="AH48">
        <f t="shared" si="7"/>
        <v>3163</v>
      </c>
      <c r="AI48">
        <v>66</v>
      </c>
      <c r="AJ48">
        <f t="shared" si="8"/>
        <v>6</v>
      </c>
      <c r="AK48">
        <f t="shared" si="9"/>
        <v>47.924242424242422</v>
      </c>
      <c r="AM48">
        <v>2303</v>
      </c>
      <c r="AN48">
        <v>0</v>
      </c>
      <c r="AO48">
        <v>-20</v>
      </c>
      <c r="AP48">
        <f t="shared" si="10"/>
        <v>2283</v>
      </c>
      <c r="AQ48">
        <v>0</v>
      </c>
      <c r="AR48">
        <f t="shared" si="11"/>
        <v>2283</v>
      </c>
      <c r="AS48">
        <v>51</v>
      </c>
      <c r="AT48">
        <f t="shared" si="12"/>
        <v>6</v>
      </c>
      <c r="AU48">
        <f t="shared" si="13"/>
        <v>44.764705882352942</v>
      </c>
      <c r="AW48">
        <v>1400</v>
      </c>
      <c r="AX48">
        <v>0</v>
      </c>
      <c r="AY48">
        <v>-20</v>
      </c>
      <c r="AZ48">
        <f t="shared" si="14"/>
        <v>1380</v>
      </c>
      <c r="BA48">
        <v>0</v>
      </c>
      <c r="BB48">
        <f t="shared" si="15"/>
        <v>1380</v>
      </c>
      <c r="BC48">
        <v>39</v>
      </c>
      <c r="BD48">
        <f t="shared" si="16"/>
        <v>7</v>
      </c>
      <c r="BE48">
        <f t="shared" si="17"/>
        <v>35.384615384615387</v>
      </c>
      <c r="BG48">
        <v>1860</v>
      </c>
      <c r="BH48">
        <v>0</v>
      </c>
      <c r="BI48">
        <v>0</v>
      </c>
      <c r="BJ48">
        <f t="shared" si="18"/>
        <v>1860</v>
      </c>
      <c r="BK48">
        <v>0</v>
      </c>
      <c r="BL48">
        <f t="shared" si="19"/>
        <v>1860</v>
      </c>
      <c r="BM48">
        <v>28</v>
      </c>
      <c r="BN48">
        <f t="shared" si="20"/>
        <v>5</v>
      </c>
      <c r="BO48">
        <f t="shared" si="21"/>
        <v>66.428571428571431</v>
      </c>
      <c r="BQ48">
        <v>1583</v>
      </c>
      <c r="BR48">
        <v>0</v>
      </c>
      <c r="BS48">
        <v>0</v>
      </c>
      <c r="BT48">
        <f t="shared" si="22"/>
        <v>1583</v>
      </c>
      <c r="BU48">
        <v>0</v>
      </c>
      <c r="BV48">
        <f t="shared" si="23"/>
        <v>1583</v>
      </c>
      <c r="BW48">
        <v>26</v>
      </c>
      <c r="BX48">
        <f t="shared" si="24"/>
        <v>5</v>
      </c>
      <c r="BY48">
        <f t="shared" si="25"/>
        <v>60.884615384615387</v>
      </c>
      <c r="BZ48">
        <f t="shared" si="30"/>
        <v>11321</v>
      </c>
      <c r="CA48">
        <v>0</v>
      </c>
    </row>
    <row r="49" spans="1:79" ht="17.25" customHeight="1" x14ac:dyDescent="0.3">
      <c r="A49" s="2">
        <v>44575</v>
      </c>
      <c r="B49" t="s">
        <v>120</v>
      </c>
      <c r="C49" t="s">
        <v>121</v>
      </c>
      <c r="D49" t="s">
        <v>27</v>
      </c>
      <c r="F49">
        <v>846</v>
      </c>
      <c r="G49">
        <v>0</v>
      </c>
      <c r="I49">
        <v>-17</v>
      </c>
      <c r="J49">
        <f t="shared" si="27"/>
        <v>829</v>
      </c>
      <c r="K49">
        <v>0</v>
      </c>
      <c r="L49">
        <f t="shared" si="1"/>
        <v>829</v>
      </c>
      <c r="M49">
        <v>42</v>
      </c>
      <c r="N49">
        <v>1</v>
      </c>
      <c r="O49">
        <f t="shared" si="2"/>
        <v>19.738095238095237</v>
      </c>
      <c r="Q49">
        <v>383</v>
      </c>
      <c r="R49">
        <v>0</v>
      </c>
      <c r="T49">
        <v>-23</v>
      </c>
      <c r="U49">
        <f t="shared" si="28"/>
        <v>360</v>
      </c>
      <c r="V49">
        <v>0</v>
      </c>
      <c r="W49">
        <f t="shared" si="4"/>
        <v>360</v>
      </c>
      <c r="X49">
        <v>9</v>
      </c>
      <c r="Y49">
        <v>2</v>
      </c>
      <c r="Z49">
        <f t="shared" si="5"/>
        <v>40</v>
      </c>
      <c r="AB49">
        <v>3611</v>
      </c>
      <c r="AC49">
        <v>0</v>
      </c>
      <c r="AE49">
        <v>-71</v>
      </c>
      <c r="AF49">
        <f t="shared" si="29"/>
        <v>3540</v>
      </c>
      <c r="AG49">
        <v>0</v>
      </c>
      <c r="AH49">
        <f t="shared" si="7"/>
        <v>3540</v>
      </c>
      <c r="AI49">
        <v>112</v>
      </c>
      <c r="AJ49">
        <f t="shared" si="8"/>
        <v>6</v>
      </c>
      <c r="AK49">
        <f t="shared" si="9"/>
        <v>31.607142857142858</v>
      </c>
      <c r="AM49">
        <v>2131</v>
      </c>
      <c r="AN49">
        <v>0</v>
      </c>
      <c r="AO49">
        <v>-68</v>
      </c>
      <c r="AP49">
        <f t="shared" si="10"/>
        <v>2063</v>
      </c>
      <c r="AQ49">
        <v>0</v>
      </c>
      <c r="AR49">
        <f t="shared" si="11"/>
        <v>2063</v>
      </c>
      <c r="AS49">
        <v>40</v>
      </c>
      <c r="AT49">
        <f t="shared" si="12"/>
        <v>6</v>
      </c>
      <c r="AU49">
        <f t="shared" si="13"/>
        <v>51.575000000000003</v>
      </c>
      <c r="AW49">
        <v>1820</v>
      </c>
      <c r="AX49">
        <v>0</v>
      </c>
      <c r="AY49">
        <v>0</v>
      </c>
      <c r="AZ49">
        <f t="shared" si="14"/>
        <v>1820</v>
      </c>
      <c r="BA49">
        <v>1000</v>
      </c>
      <c r="BB49">
        <f t="shared" si="15"/>
        <v>2820</v>
      </c>
      <c r="BC49">
        <v>71</v>
      </c>
      <c r="BD49">
        <f t="shared" si="16"/>
        <v>7</v>
      </c>
      <c r="BE49">
        <f t="shared" si="17"/>
        <v>39.718309859154928</v>
      </c>
      <c r="BG49">
        <v>3054</v>
      </c>
      <c r="BH49">
        <v>0</v>
      </c>
      <c r="BI49">
        <v>-34</v>
      </c>
      <c r="BJ49">
        <f t="shared" si="18"/>
        <v>3020</v>
      </c>
      <c r="BK49">
        <v>0</v>
      </c>
      <c r="BL49">
        <f t="shared" si="19"/>
        <v>3020</v>
      </c>
      <c r="BM49">
        <v>30</v>
      </c>
      <c r="BN49">
        <f t="shared" si="20"/>
        <v>5</v>
      </c>
      <c r="BO49">
        <f t="shared" si="21"/>
        <v>100.66666666666667</v>
      </c>
      <c r="BQ49">
        <v>2510</v>
      </c>
      <c r="BR49">
        <v>0</v>
      </c>
      <c r="BS49">
        <v>0</v>
      </c>
      <c r="BT49">
        <f t="shared" si="22"/>
        <v>2510</v>
      </c>
      <c r="BU49">
        <v>0</v>
      </c>
      <c r="BV49">
        <f t="shared" si="23"/>
        <v>2510</v>
      </c>
      <c r="BW49">
        <v>34</v>
      </c>
      <c r="BX49">
        <f t="shared" si="24"/>
        <v>5</v>
      </c>
      <c r="BY49">
        <f t="shared" si="25"/>
        <v>73.82352941176471</v>
      </c>
      <c r="BZ49">
        <f t="shared" si="30"/>
        <v>15142</v>
      </c>
      <c r="CA49">
        <v>3500</v>
      </c>
    </row>
    <row r="50" spans="1:79" ht="17.25" customHeight="1" x14ac:dyDescent="0.3">
      <c r="A50" s="2">
        <v>44575</v>
      </c>
      <c r="B50" t="s">
        <v>122</v>
      </c>
      <c r="C50" t="s">
        <v>123</v>
      </c>
      <c r="D50" t="s">
        <v>27</v>
      </c>
      <c r="F50">
        <v>7</v>
      </c>
      <c r="G50">
        <v>0</v>
      </c>
      <c r="I50">
        <v>0</v>
      </c>
      <c r="J50">
        <f t="shared" si="27"/>
        <v>7</v>
      </c>
      <c r="K50">
        <v>0</v>
      </c>
      <c r="L50">
        <f t="shared" si="1"/>
        <v>7</v>
      </c>
      <c r="M50">
        <v>0</v>
      </c>
      <c r="N50">
        <v>1</v>
      </c>
      <c r="O50">
        <f t="shared" si="2"/>
        <v>0</v>
      </c>
      <c r="Q50">
        <v>0</v>
      </c>
      <c r="R50">
        <v>0</v>
      </c>
      <c r="T50">
        <v>0</v>
      </c>
      <c r="U50">
        <f t="shared" si="28"/>
        <v>0</v>
      </c>
      <c r="V50">
        <v>0</v>
      </c>
      <c r="W50">
        <f t="shared" si="4"/>
        <v>0</v>
      </c>
      <c r="X50">
        <v>0</v>
      </c>
      <c r="Y50">
        <v>2</v>
      </c>
      <c r="Z50">
        <f t="shared" si="5"/>
        <v>0</v>
      </c>
      <c r="AB50">
        <v>0</v>
      </c>
      <c r="AC50">
        <v>0</v>
      </c>
      <c r="AE50">
        <v>0</v>
      </c>
      <c r="AF50">
        <f t="shared" si="29"/>
        <v>0</v>
      </c>
      <c r="AG50">
        <v>0</v>
      </c>
      <c r="AH50">
        <f t="shared" si="7"/>
        <v>0</v>
      </c>
      <c r="AI50">
        <v>0</v>
      </c>
      <c r="AJ50">
        <f t="shared" si="8"/>
        <v>6</v>
      </c>
      <c r="AK50">
        <f t="shared" si="9"/>
        <v>0</v>
      </c>
      <c r="AM50">
        <v>0</v>
      </c>
      <c r="AN50">
        <v>0</v>
      </c>
      <c r="AO50">
        <v>0</v>
      </c>
      <c r="AP50">
        <f t="shared" si="10"/>
        <v>0</v>
      </c>
      <c r="AQ50">
        <v>0</v>
      </c>
      <c r="AR50">
        <f t="shared" si="11"/>
        <v>0</v>
      </c>
      <c r="AS50">
        <v>0</v>
      </c>
      <c r="AT50">
        <f t="shared" si="12"/>
        <v>6</v>
      </c>
      <c r="AU50">
        <f t="shared" si="13"/>
        <v>0</v>
      </c>
      <c r="AW50">
        <v>0</v>
      </c>
      <c r="AX50">
        <v>0</v>
      </c>
      <c r="AY50">
        <v>0</v>
      </c>
      <c r="AZ50">
        <f t="shared" si="14"/>
        <v>0</v>
      </c>
      <c r="BA50">
        <v>0</v>
      </c>
      <c r="BB50">
        <f t="shared" si="15"/>
        <v>0</v>
      </c>
      <c r="BC50">
        <v>0</v>
      </c>
      <c r="BD50">
        <f t="shared" si="16"/>
        <v>7</v>
      </c>
      <c r="BE50">
        <f t="shared" si="17"/>
        <v>0</v>
      </c>
      <c r="BG50">
        <v>0</v>
      </c>
      <c r="BH50">
        <v>0</v>
      </c>
      <c r="BI50">
        <v>0</v>
      </c>
      <c r="BJ50">
        <f t="shared" si="18"/>
        <v>0</v>
      </c>
      <c r="BK50">
        <v>0</v>
      </c>
      <c r="BL50">
        <f t="shared" si="19"/>
        <v>0</v>
      </c>
      <c r="BM50">
        <v>0</v>
      </c>
      <c r="BN50">
        <f t="shared" si="20"/>
        <v>5</v>
      </c>
      <c r="BO50">
        <f t="shared" si="21"/>
        <v>0</v>
      </c>
      <c r="BQ50">
        <v>0</v>
      </c>
      <c r="BR50">
        <v>0</v>
      </c>
      <c r="BS50">
        <v>0</v>
      </c>
      <c r="BT50">
        <f t="shared" si="22"/>
        <v>0</v>
      </c>
      <c r="BU50">
        <v>0</v>
      </c>
      <c r="BV50">
        <f t="shared" si="23"/>
        <v>0</v>
      </c>
      <c r="BW50">
        <v>0</v>
      </c>
      <c r="BX50">
        <f t="shared" si="24"/>
        <v>5</v>
      </c>
      <c r="BY50">
        <f t="shared" si="25"/>
        <v>0</v>
      </c>
      <c r="BZ50">
        <f t="shared" si="30"/>
        <v>7</v>
      </c>
      <c r="CA50">
        <v>0</v>
      </c>
    </row>
    <row r="51" spans="1:79" ht="17.25" customHeight="1" x14ac:dyDescent="0.3">
      <c r="A51" s="2">
        <v>44575</v>
      </c>
      <c r="B51" t="s">
        <v>124</v>
      </c>
      <c r="C51" t="s">
        <v>125</v>
      </c>
      <c r="D51" t="s">
        <v>27</v>
      </c>
      <c r="F51">
        <v>1339</v>
      </c>
      <c r="G51">
        <v>869</v>
      </c>
      <c r="I51">
        <v>0</v>
      </c>
      <c r="J51">
        <f t="shared" si="27"/>
        <v>2208</v>
      </c>
      <c r="K51">
        <v>0</v>
      </c>
      <c r="L51">
        <f t="shared" si="1"/>
        <v>2208</v>
      </c>
      <c r="M51">
        <v>127</v>
      </c>
      <c r="N51">
        <v>1</v>
      </c>
      <c r="O51">
        <f t="shared" si="2"/>
        <v>17.385826771653544</v>
      </c>
      <c r="Q51">
        <v>450</v>
      </c>
      <c r="R51">
        <v>1290</v>
      </c>
      <c r="T51">
        <v>0</v>
      </c>
      <c r="U51">
        <f t="shared" si="28"/>
        <v>1740</v>
      </c>
      <c r="V51">
        <v>0</v>
      </c>
      <c r="W51">
        <f t="shared" si="4"/>
        <v>1740</v>
      </c>
      <c r="X51">
        <v>22</v>
      </c>
      <c r="Y51">
        <v>2</v>
      </c>
      <c r="Z51">
        <f t="shared" si="5"/>
        <v>79.090909090909093</v>
      </c>
      <c r="AB51">
        <v>2369</v>
      </c>
      <c r="AC51">
        <v>0</v>
      </c>
      <c r="AE51">
        <v>0</v>
      </c>
      <c r="AF51">
        <f t="shared" si="29"/>
        <v>2369</v>
      </c>
      <c r="AG51">
        <v>0</v>
      </c>
      <c r="AH51">
        <f t="shared" si="7"/>
        <v>2369</v>
      </c>
      <c r="AI51">
        <v>64</v>
      </c>
      <c r="AJ51">
        <f t="shared" si="8"/>
        <v>6</v>
      </c>
      <c r="AK51">
        <f t="shared" si="9"/>
        <v>37.015625</v>
      </c>
      <c r="AM51">
        <v>1959</v>
      </c>
      <c r="AN51">
        <v>110</v>
      </c>
      <c r="AO51">
        <v>-25</v>
      </c>
      <c r="AP51">
        <f t="shared" si="10"/>
        <v>2044</v>
      </c>
      <c r="AQ51">
        <v>0</v>
      </c>
      <c r="AR51">
        <f t="shared" si="11"/>
        <v>2044</v>
      </c>
      <c r="AS51">
        <v>24</v>
      </c>
      <c r="AT51">
        <f t="shared" si="12"/>
        <v>6</v>
      </c>
      <c r="AU51">
        <f t="shared" si="13"/>
        <v>85.166666666666671</v>
      </c>
      <c r="AW51">
        <v>202</v>
      </c>
      <c r="AX51">
        <v>528</v>
      </c>
      <c r="AY51">
        <v>0</v>
      </c>
      <c r="AZ51">
        <f t="shared" si="14"/>
        <v>730</v>
      </c>
      <c r="BA51">
        <v>400</v>
      </c>
      <c r="BB51">
        <f t="shared" si="15"/>
        <v>1130</v>
      </c>
      <c r="BC51">
        <v>24</v>
      </c>
      <c r="BD51">
        <f t="shared" si="16"/>
        <v>7</v>
      </c>
      <c r="BE51">
        <f t="shared" si="17"/>
        <v>47.083333333333336</v>
      </c>
      <c r="BG51">
        <v>172</v>
      </c>
      <c r="BH51">
        <v>800</v>
      </c>
      <c r="BI51">
        <v>0</v>
      </c>
      <c r="BJ51">
        <f t="shared" si="18"/>
        <v>972</v>
      </c>
      <c r="BK51">
        <v>0</v>
      </c>
      <c r="BL51">
        <f t="shared" si="19"/>
        <v>972</v>
      </c>
      <c r="BM51">
        <v>11</v>
      </c>
      <c r="BN51">
        <f t="shared" si="20"/>
        <v>5</v>
      </c>
      <c r="BO51">
        <f t="shared" si="21"/>
        <v>88.36363636363636</v>
      </c>
      <c r="BQ51">
        <v>1901</v>
      </c>
      <c r="BR51">
        <v>650</v>
      </c>
      <c r="BS51">
        <v>0</v>
      </c>
      <c r="BT51">
        <f t="shared" si="22"/>
        <v>2551</v>
      </c>
      <c r="BU51">
        <v>0</v>
      </c>
      <c r="BV51">
        <f t="shared" si="23"/>
        <v>2551</v>
      </c>
      <c r="BW51">
        <v>43</v>
      </c>
      <c r="BX51">
        <f t="shared" si="24"/>
        <v>5</v>
      </c>
      <c r="BY51">
        <f t="shared" si="25"/>
        <v>59.325581395348834</v>
      </c>
      <c r="BZ51">
        <f t="shared" si="30"/>
        <v>13014</v>
      </c>
      <c r="CA51">
        <v>0</v>
      </c>
    </row>
    <row r="52" spans="1:79" ht="17.25" customHeight="1" x14ac:dyDescent="0.3">
      <c r="A52" s="2">
        <v>44575</v>
      </c>
      <c r="B52" t="s">
        <v>126</v>
      </c>
      <c r="C52" t="s">
        <v>127</v>
      </c>
      <c r="D52" t="s">
        <v>27</v>
      </c>
      <c r="F52">
        <v>49</v>
      </c>
      <c r="G52">
        <v>0</v>
      </c>
      <c r="I52">
        <v>0</v>
      </c>
      <c r="J52">
        <f t="shared" si="27"/>
        <v>49</v>
      </c>
      <c r="K52">
        <v>0</v>
      </c>
      <c r="L52">
        <f t="shared" si="1"/>
        <v>49</v>
      </c>
      <c r="M52">
        <v>3</v>
      </c>
      <c r="N52">
        <v>1</v>
      </c>
      <c r="O52">
        <f t="shared" si="2"/>
        <v>16.333333333333332</v>
      </c>
      <c r="Q52">
        <v>24</v>
      </c>
      <c r="R52">
        <v>0</v>
      </c>
      <c r="T52">
        <v>0</v>
      </c>
      <c r="U52">
        <f t="shared" si="28"/>
        <v>24</v>
      </c>
      <c r="V52">
        <v>0</v>
      </c>
      <c r="W52">
        <f t="shared" si="4"/>
        <v>24</v>
      </c>
      <c r="X52">
        <v>1</v>
      </c>
      <c r="Y52">
        <v>2</v>
      </c>
      <c r="Z52">
        <f t="shared" si="5"/>
        <v>24</v>
      </c>
      <c r="AB52">
        <v>388</v>
      </c>
      <c r="AC52">
        <v>0</v>
      </c>
      <c r="AE52">
        <v>0</v>
      </c>
      <c r="AF52">
        <f t="shared" si="29"/>
        <v>388</v>
      </c>
      <c r="AG52">
        <v>0</v>
      </c>
      <c r="AH52">
        <f t="shared" si="7"/>
        <v>388</v>
      </c>
      <c r="AI52">
        <v>17</v>
      </c>
      <c r="AJ52">
        <f t="shared" si="8"/>
        <v>6</v>
      </c>
      <c r="AK52">
        <f t="shared" si="9"/>
        <v>22.823529411764707</v>
      </c>
      <c r="AM52">
        <v>185</v>
      </c>
      <c r="AN52">
        <v>90</v>
      </c>
      <c r="AO52">
        <v>0</v>
      </c>
      <c r="AP52">
        <f t="shared" si="10"/>
        <v>275</v>
      </c>
      <c r="AQ52">
        <v>0</v>
      </c>
      <c r="AR52">
        <f t="shared" si="11"/>
        <v>275</v>
      </c>
      <c r="AS52">
        <v>10</v>
      </c>
      <c r="AT52">
        <f t="shared" si="12"/>
        <v>6</v>
      </c>
      <c r="AU52">
        <f t="shared" si="13"/>
        <v>27.5</v>
      </c>
      <c r="AW52">
        <v>233</v>
      </c>
      <c r="AX52">
        <v>0</v>
      </c>
      <c r="AY52">
        <v>0</v>
      </c>
      <c r="AZ52">
        <f t="shared" si="14"/>
        <v>233</v>
      </c>
      <c r="BA52">
        <v>0</v>
      </c>
      <c r="BB52">
        <f t="shared" si="15"/>
        <v>233</v>
      </c>
      <c r="BC52">
        <v>4</v>
      </c>
      <c r="BD52">
        <f t="shared" si="16"/>
        <v>7</v>
      </c>
      <c r="BE52">
        <f t="shared" si="17"/>
        <v>58.25</v>
      </c>
      <c r="BG52">
        <v>43</v>
      </c>
      <c r="BH52">
        <v>90</v>
      </c>
      <c r="BI52">
        <v>0</v>
      </c>
      <c r="BJ52">
        <f t="shared" si="18"/>
        <v>133</v>
      </c>
      <c r="BK52">
        <v>0</v>
      </c>
      <c r="BL52">
        <f t="shared" si="19"/>
        <v>133</v>
      </c>
      <c r="BM52">
        <v>8</v>
      </c>
      <c r="BN52">
        <f t="shared" si="20"/>
        <v>5</v>
      </c>
      <c r="BO52">
        <f t="shared" si="21"/>
        <v>16.625</v>
      </c>
      <c r="BQ52">
        <v>83</v>
      </c>
      <c r="BR52">
        <v>102</v>
      </c>
      <c r="BS52">
        <v>0</v>
      </c>
      <c r="BT52">
        <f t="shared" si="22"/>
        <v>185</v>
      </c>
      <c r="BU52">
        <v>0</v>
      </c>
      <c r="BV52">
        <f t="shared" si="23"/>
        <v>185</v>
      </c>
      <c r="BW52">
        <v>9</v>
      </c>
      <c r="BX52">
        <f t="shared" si="24"/>
        <v>5</v>
      </c>
      <c r="BY52">
        <f t="shared" si="25"/>
        <v>20.555555555555557</v>
      </c>
      <c r="BZ52">
        <f t="shared" si="30"/>
        <v>1287</v>
      </c>
      <c r="CA52">
        <v>-1153</v>
      </c>
    </row>
    <row r="53" spans="1:79" ht="17.25" customHeight="1" x14ac:dyDescent="0.3">
      <c r="A53" s="2">
        <v>44575</v>
      </c>
      <c r="B53" t="s">
        <v>128</v>
      </c>
      <c r="C53" t="s">
        <v>129</v>
      </c>
      <c r="D53" t="s">
        <v>27</v>
      </c>
      <c r="F53">
        <v>61</v>
      </c>
      <c r="G53">
        <v>0</v>
      </c>
      <c r="I53">
        <v>-26</v>
      </c>
      <c r="J53">
        <f t="shared" si="27"/>
        <v>35</v>
      </c>
      <c r="K53">
        <v>0</v>
      </c>
      <c r="L53">
        <f t="shared" si="1"/>
        <v>35</v>
      </c>
      <c r="M53">
        <v>27</v>
      </c>
      <c r="N53">
        <v>1</v>
      </c>
      <c r="O53">
        <f t="shared" si="2"/>
        <v>1.2962962962962963</v>
      </c>
      <c r="Q53">
        <v>565</v>
      </c>
      <c r="R53">
        <v>0</v>
      </c>
      <c r="T53">
        <v>0</v>
      </c>
      <c r="U53">
        <f t="shared" si="28"/>
        <v>565</v>
      </c>
      <c r="V53">
        <v>0</v>
      </c>
      <c r="W53">
        <f t="shared" si="4"/>
        <v>565</v>
      </c>
      <c r="X53">
        <v>13</v>
      </c>
      <c r="Y53">
        <v>2</v>
      </c>
      <c r="Z53">
        <f t="shared" si="5"/>
        <v>43.46153846153846</v>
      </c>
      <c r="AB53">
        <v>3701</v>
      </c>
      <c r="AC53">
        <v>0</v>
      </c>
      <c r="AE53">
        <v>-21</v>
      </c>
      <c r="AF53">
        <f t="shared" si="29"/>
        <v>3680</v>
      </c>
      <c r="AG53">
        <v>0</v>
      </c>
      <c r="AH53">
        <f t="shared" si="7"/>
        <v>3680</v>
      </c>
      <c r="AI53">
        <v>87</v>
      </c>
      <c r="AJ53">
        <f t="shared" si="8"/>
        <v>6</v>
      </c>
      <c r="AK53">
        <f t="shared" si="9"/>
        <v>42.298850574712645</v>
      </c>
      <c r="AM53">
        <v>2615</v>
      </c>
      <c r="AN53">
        <v>0</v>
      </c>
      <c r="AO53">
        <v>-50</v>
      </c>
      <c r="AP53">
        <f t="shared" si="10"/>
        <v>2565</v>
      </c>
      <c r="AQ53">
        <v>0</v>
      </c>
      <c r="AR53">
        <f t="shared" si="11"/>
        <v>2565</v>
      </c>
      <c r="AS53">
        <v>37</v>
      </c>
      <c r="AT53">
        <f t="shared" si="12"/>
        <v>6</v>
      </c>
      <c r="AU53">
        <f t="shared" si="13"/>
        <v>69.324324324324323</v>
      </c>
      <c r="AW53">
        <v>511</v>
      </c>
      <c r="AX53">
        <v>0</v>
      </c>
      <c r="AY53">
        <v>0</v>
      </c>
      <c r="AZ53">
        <f t="shared" si="14"/>
        <v>511</v>
      </c>
      <c r="BA53">
        <v>0</v>
      </c>
      <c r="BB53">
        <f t="shared" si="15"/>
        <v>511</v>
      </c>
      <c r="BC53">
        <v>19</v>
      </c>
      <c r="BD53">
        <f t="shared" si="16"/>
        <v>7</v>
      </c>
      <c r="BE53">
        <f t="shared" si="17"/>
        <v>26.894736842105264</v>
      </c>
      <c r="BG53">
        <v>389</v>
      </c>
      <c r="BH53">
        <v>0</v>
      </c>
      <c r="BI53">
        <v>0</v>
      </c>
      <c r="BJ53">
        <f t="shared" si="18"/>
        <v>389</v>
      </c>
      <c r="BK53">
        <v>0</v>
      </c>
      <c r="BL53">
        <f t="shared" si="19"/>
        <v>389</v>
      </c>
      <c r="BM53">
        <v>20</v>
      </c>
      <c r="BN53">
        <f t="shared" si="20"/>
        <v>5</v>
      </c>
      <c r="BO53">
        <f t="shared" si="21"/>
        <v>19.45</v>
      </c>
      <c r="BQ53">
        <v>2912</v>
      </c>
      <c r="BR53">
        <v>0</v>
      </c>
      <c r="BS53">
        <v>0</v>
      </c>
      <c r="BT53">
        <f t="shared" si="22"/>
        <v>2912</v>
      </c>
      <c r="BU53">
        <v>0</v>
      </c>
      <c r="BV53">
        <f t="shared" si="23"/>
        <v>2912</v>
      </c>
      <c r="BW53">
        <v>52</v>
      </c>
      <c r="BX53">
        <f t="shared" si="24"/>
        <v>5</v>
      </c>
      <c r="BY53">
        <f t="shared" si="25"/>
        <v>56</v>
      </c>
      <c r="BZ53">
        <f t="shared" si="30"/>
        <v>10657</v>
      </c>
      <c r="CA53">
        <v>4200</v>
      </c>
    </row>
    <row r="54" spans="1:79" ht="17.25" customHeight="1" x14ac:dyDescent="0.3">
      <c r="A54" s="2">
        <v>44575</v>
      </c>
      <c r="B54" t="s">
        <v>130</v>
      </c>
      <c r="C54" t="s">
        <v>131</v>
      </c>
      <c r="D54" t="s">
        <v>27</v>
      </c>
      <c r="F54">
        <v>898</v>
      </c>
      <c r="G54">
        <v>352</v>
      </c>
      <c r="I54">
        <v>0</v>
      </c>
      <c r="J54">
        <f t="shared" si="27"/>
        <v>1250</v>
      </c>
      <c r="K54">
        <v>0</v>
      </c>
      <c r="L54">
        <f t="shared" si="1"/>
        <v>1250</v>
      </c>
      <c r="M54">
        <v>121</v>
      </c>
      <c r="N54">
        <v>1</v>
      </c>
      <c r="O54">
        <f t="shared" si="2"/>
        <v>10.330578512396695</v>
      </c>
      <c r="Q54">
        <v>469</v>
      </c>
      <c r="R54">
        <v>2255</v>
      </c>
      <c r="T54">
        <v>-100</v>
      </c>
      <c r="U54">
        <f t="shared" si="28"/>
        <v>2624</v>
      </c>
      <c r="V54">
        <v>0</v>
      </c>
      <c r="W54">
        <f t="shared" si="4"/>
        <v>2624</v>
      </c>
      <c r="X54">
        <v>121</v>
      </c>
      <c r="Y54">
        <v>2</v>
      </c>
      <c r="Z54">
        <f t="shared" si="5"/>
        <v>21.685950413223139</v>
      </c>
      <c r="AB54">
        <v>8487</v>
      </c>
      <c r="AC54">
        <v>1650</v>
      </c>
      <c r="AE54">
        <v>-1</v>
      </c>
      <c r="AF54">
        <f t="shared" si="29"/>
        <v>10136</v>
      </c>
      <c r="AG54">
        <v>5512</v>
      </c>
      <c r="AH54">
        <f t="shared" si="7"/>
        <v>15648</v>
      </c>
      <c r="AI54">
        <v>611</v>
      </c>
      <c r="AJ54">
        <f t="shared" si="8"/>
        <v>6</v>
      </c>
      <c r="AK54">
        <f t="shared" si="9"/>
        <v>25.610474631751227</v>
      </c>
      <c r="AM54">
        <v>8207</v>
      </c>
      <c r="AN54">
        <v>1648</v>
      </c>
      <c r="AO54">
        <v>-220</v>
      </c>
      <c r="AP54">
        <f t="shared" si="10"/>
        <v>9635</v>
      </c>
      <c r="AQ54">
        <v>0</v>
      </c>
      <c r="AR54">
        <f t="shared" si="11"/>
        <v>9635</v>
      </c>
      <c r="AS54">
        <v>332</v>
      </c>
      <c r="AT54">
        <f t="shared" si="12"/>
        <v>6</v>
      </c>
      <c r="AU54">
        <f t="shared" si="13"/>
        <v>29.021084337349397</v>
      </c>
      <c r="AW54">
        <v>5709</v>
      </c>
      <c r="AX54">
        <v>9659</v>
      </c>
      <c r="AY54">
        <v>-33</v>
      </c>
      <c r="AZ54">
        <f t="shared" si="14"/>
        <v>15335</v>
      </c>
      <c r="BA54">
        <v>0</v>
      </c>
      <c r="BB54">
        <f t="shared" si="15"/>
        <v>15335</v>
      </c>
      <c r="BC54">
        <v>347</v>
      </c>
      <c r="BD54">
        <f t="shared" si="16"/>
        <v>7</v>
      </c>
      <c r="BE54">
        <f t="shared" si="17"/>
        <v>44.19308357348703</v>
      </c>
      <c r="BG54">
        <v>479</v>
      </c>
      <c r="BH54">
        <v>5600</v>
      </c>
      <c r="BI54">
        <v>-35</v>
      </c>
      <c r="BJ54">
        <f t="shared" si="18"/>
        <v>6044</v>
      </c>
      <c r="BK54">
        <v>0</v>
      </c>
      <c r="BL54">
        <f t="shared" si="19"/>
        <v>6044</v>
      </c>
      <c r="BM54">
        <v>231</v>
      </c>
      <c r="BN54">
        <f t="shared" si="20"/>
        <v>5</v>
      </c>
      <c r="BO54">
        <f t="shared" si="21"/>
        <v>26.164502164502164</v>
      </c>
      <c r="BQ54">
        <v>46</v>
      </c>
      <c r="BR54">
        <v>6505</v>
      </c>
      <c r="BS54">
        <v>0</v>
      </c>
      <c r="BT54">
        <f t="shared" si="22"/>
        <v>6551</v>
      </c>
      <c r="BU54">
        <v>0</v>
      </c>
      <c r="BV54">
        <f t="shared" si="23"/>
        <v>6551</v>
      </c>
      <c r="BW54">
        <v>325</v>
      </c>
      <c r="BX54">
        <f t="shared" si="24"/>
        <v>5</v>
      </c>
      <c r="BY54">
        <f t="shared" si="25"/>
        <v>20.156923076923078</v>
      </c>
      <c r="BZ54">
        <f t="shared" si="30"/>
        <v>57087</v>
      </c>
      <c r="CA54">
        <v>21028</v>
      </c>
    </row>
    <row r="55" spans="1:79" ht="17.25" customHeight="1" x14ac:dyDescent="0.3">
      <c r="A55" s="2">
        <v>44575</v>
      </c>
      <c r="B55" t="s">
        <v>132</v>
      </c>
      <c r="C55" t="s">
        <v>133</v>
      </c>
      <c r="D55" t="s">
        <v>27</v>
      </c>
      <c r="F55">
        <v>1336</v>
      </c>
      <c r="G55">
        <v>200</v>
      </c>
      <c r="I55">
        <v>-60</v>
      </c>
      <c r="J55">
        <f t="shared" si="27"/>
        <v>1476</v>
      </c>
      <c r="K55">
        <v>0</v>
      </c>
      <c r="L55">
        <f t="shared" si="1"/>
        <v>1476</v>
      </c>
      <c r="M55">
        <v>129</v>
      </c>
      <c r="N55">
        <v>1</v>
      </c>
      <c r="O55">
        <f t="shared" si="2"/>
        <v>11.44186046511628</v>
      </c>
      <c r="Q55">
        <v>1062</v>
      </c>
      <c r="R55">
        <v>0</v>
      </c>
      <c r="T55">
        <v>-40</v>
      </c>
      <c r="U55">
        <f t="shared" si="28"/>
        <v>1022</v>
      </c>
      <c r="V55">
        <v>0</v>
      </c>
      <c r="W55">
        <f t="shared" si="4"/>
        <v>1022</v>
      </c>
      <c r="X55">
        <v>50</v>
      </c>
      <c r="Y55">
        <v>2</v>
      </c>
      <c r="Z55">
        <f t="shared" si="5"/>
        <v>20.440000000000001</v>
      </c>
      <c r="AB55">
        <v>2051</v>
      </c>
      <c r="AC55">
        <v>0</v>
      </c>
      <c r="AE55">
        <v>-1</v>
      </c>
      <c r="AF55">
        <f t="shared" si="29"/>
        <v>2050</v>
      </c>
      <c r="AG55">
        <v>0</v>
      </c>
      <c r="AH55">
        <f t="shared" si="7"/>
        <v>2050</v>
      </c>
      <c r="AI55">
        <v>63</v>
      </c>
      <c r="AJ55">
        <f t="shared" si="8"/>
        <v>6</v>
      </c>
      <c r="AK55">
        <f t="shared" si="9"/>
        <v>32.539682539682538</v>
      </c>
      <c r="AM55">
        <v>1398</v>
      </c>
      <c r="AN55">
        <v>0</v>
      </c>
      <c r="AO55">
        <v>0</v>
      </c>
      <c r="AP55">
        <f t="shared" si="10"/>
        <v>1398</v>
      </c>
      <c r="AQ55">
        <v>0</v>
      </c>
      <c r="AR55">
        <f t="shared" si="11"/>
        <v>1398</v>
      </c>
      <c r="AS55">
        <v>23</v>
      </c>
      <c r="AT55">
        <f t="shared" si="12"/>
        <v>6</v>
      </c>
      <c r="AU55">
        <f t="shared" si="13"/>
        <v>60.782608695652172</v>
      </c>
      <c r="AW55">
        <v>386</v>
      </c>
      <c r="AX55">
        <v>50</v>
      </c>
      <c r="AY55">
        <v>-5</v>
      </c>
      <c r="AZ55">
        <f t="shared" si="14"/>
        <v>431</v>
      </c>
      <c r="BA55">
        <v>0</v>
      </c>
      <c r="BB55">
        <f t="shared" si="15"/>
        <v>431</v>
      </c>
      <c r="BC55">
        <v>22</v>
      </c>
      <c r="BD55">
        <f t="shared" si="16"/>
        <v>7</v>
      </c>
      <c r="BE55">
        <f t="shared" si="17"/>
        <v>19.59090909090909</v>
      </c>
      <c r="BG55">
        <v>218</v>
      </c>
      <c r="BH55">
        <v>90</v>
      </c>
      <c r="BI55">
        <v>-3</v>
      </c>
      <c r="BJ55">
        <f t="shared" si="18"/>
        <v>305</v>
      </c>
      <c r="BK55">
        <v>0</v>
      </c>
      <c r="BL55">
        <f t="shared" si="19"/>
        <v>305</v>
      </c>
      <c r="BM55">
        <v>18</v>
      </c>
      <c r="BN55">
        <f t="shared" si="20"/>
        <v>5</v>
      </c>
      <c r="BO55">
        <f t="shared" si="21"/>
        <v>16.944444444444443</v>
      </c>
      <c r="BQ55">
        <v>1480</v>
      </c>
      <c r="BR55">
        <v>970</v>
      </c>
      <c r="BS55">
        <v>-1</v>
      </c>
      <c r="BT55">
        <f t="shared" si="22"/>
        <v>2449</v>
      </c>
      <c r="BU55">
        <v>0</v>
      </c>
      <c r="BV55">
        <f t="shared" si="23"/>
        <v>2449</v>
      </c>
      <c r="BW55">
        <v>48</v>
      </c>
      <c r="BX55">
        <f t="shared" si="24"/>
        <v>5</v>
      </c>
      <c r="BY55">
        <f t="shared" si="25"/>
        <v>51.020833333333336</v>
      </c>
      <c r="BZ55">
        <f t="shared" si="30"/>
        <v>9131</v>
      </c>
      <c r="CA55">
        <v>16526</v>
      </c>
    </row>
    <row r="56" spans="1:79" ht="17.25" customHeight="1" x14ac:dyDescent="0.3">
      <c r="A56" s="2">
        <v>44575</v>
      </c>
      <c r="B56" t="s">
        <v>134</v>
      </c>
      <c r="C56" t="s">
        <v>135</v>
      </c>
      <c r="D56" t="s">
        <v>27</v>
      </c>
      <c r="F56">
        <v>238</v>
      </c>
      <c r="G56">
        <v>0</v>
      </c>
      <c r="I56">
        <v>0</v>
      </c>
      <c r="J56">
        <f t="shared" si="27"/>
        <v>238</v>
      </c>
      <c r="K56">
        <v>0</v>
      </c>
      <c r="L56">
        <f t="shared" si="1"/>
        <v>238</v>
      </c>
      <c r="M56">
        <v>10</v>
      </c>
      <c r="N56">
        <v>1</v>
      </c>
      <c r="O56">
        <f t="shared" si="2"/>
        <v>23.8</v>
      </c>
      <c r="Q56">
        <v>195</v>
      </c>
      <c r="R56">
        <v>0</v>
      </c>
      <c r="T56">
        <v>-7</v>
      </c>
      <c r="U56">
        <f t="shared" si="28"/>
        <v>188</v>
      </c>
      <c r="V56">
        <v>0</v>
      </c>
      <c r="W56">
        <f t="shared" si="4"/>
        <v>188</v>
      </c>
      <c r="X56">
        <v>16</v>
      </c>
      <c r="Y56">
        <v>2</v>
      </c>
      <c r="Z56">
        <f t="shared" si="5"/>
        <v>11.75</v>
      </c>
      <c r="AB56">
        <v>2544</v>
      </c>
      <c r="AC56">
        <v>0</v>
      </c>
      <c r="AE56">
        <v>-22</v>
      </c>
      <c r="AF56">
        <f t="shared" si="29"/>
        <v>2522</v>
      </c>
      <c r="AG56">
        <v>0</v>
      </c>
      <c r="AH56">
        <f t="shared" si="7"/>
        <v>2522</v>
      </c>
      <c r="AI56">
        <v>17</v>
      </c>
      <c r="AJ56">
        <f t="shared" si="8"/>
        <v>6</v>
      </c>
      <c r="AK56">
        <f t="shared" si="9"/>
        <v>148.35294117647058</v>
      </c>
      <c r="AM56">
        <v>896</v>
      </c>
      <c r="AN56">
        <v>0</v>
      </c>
      <c r="AO56">
        <v>0</v>
      </c>
      <c r="AP56">
        <f t="shared" si="10"/>
        <v>896</v>
      </c>
      <c r="AQ56">
        <v>0</v>
      </c>
      <c r="AR56">
        <f t="shared" si="11"/>
        <v>896</v>
      </c>
      <c r="AS56">
        <v>7</v>
      </c>
      <c r="AT56">
        <f t="shared" si="12"/>
        <v>6</v>
      </c>
      <c r="AU56">
        <f t="shared" si="13"/>
        <v>128</v>
      </c>
      <c r="AW56">
        <v>275</v>
      </c>
      <c r="AX56">
        <v>0</v>
      </c>
      <c r="AY56">
        <v>-5</v>
      </c>
      <c r="AZ56">
        <f t="shared" si="14"/>
        <v>270</v>
      </c>
      <c r="BA56">
        <v>0</v>
      </c>
      <c r="BB56">
        <f t="shared" si="15"/>
        <v>270</v>
      </c>
      <c r="BC56">
        <v>6</v>
      </c>
      <c r="BD56">
        <f t="shared" si="16"/>
        <v>7</v>
      </c>
      <c r="BE56">
        <f t="shared" si="17"/>
        <v>45</v>
      </c>
      <c r="BG56">
        <v>237</v>
      </c>
      <c r="BH56">
        <v>0</v>
      </c>
      <c r="BI56">
        <v>0</v>
      </c>
      <c r="BJ56">
        <f t="shared" si="18"/>
        <v>237</v>
      </c>
      <c r="BK56">
        <v>0</v>
      </c>
      <c r="BL56">
        <f t="shared" si="19"/>
        <v>237</v>
      </c>
      <c r="BM56">
        <v>5</v>
      </c>
      <c r="BN56">
        <f t="shared" si="20"/>
        <v>5</v>
      </c>
      <c r="BO56">
        <f t="shared" si="21"/>
        <v>47.4</v>
      </c>
      <c r="BQ56">
        <v>74</v>
      </c>
      <c r="BR56">
        <v>0</v>
      </c>
      <c r="BS56">
        <v>0</v>
      </c>
      <c r="BT56">
        <f t="shared" si="22"/>
        <v>74</v>
      </c>
      <c r="BU56">
        <v>0</v>
      </c>
      <c r="BV56">
        <f t="shared" si="23"/>
        <v>74</v>
      </c>
      <c r="BW56">
        <v>21</v>
      </c>
      <c r="BX56">
        <f t="shared" si="24"/>
        <v>5</v>
      </c>
      <c r="BY56">
        <f t="shared" si="25"/>
        <v>3.5238095238095237</v>
      </c>
      <c r="BZ56">
        <f t="shared" si="30"/>
        <v>4425</v>
      </c>
      <c r="CA56">
        <v>25206</v>
      </c>
    </row>
    <row r="57" spans="1:79" ht="17.25" customHeight="1" x14ac:dyDescent="0.3">
      <c r="A57" s="2">
        <v>44575</v>
      </c>
      <c r="B57" t="s">
        <v>136</v>
      </c>
      <c r="C57" t="s">
        <v>137</v>
      </c>
      <c r="D57" t="s">
        <v>27</v>
      </c>
      <c r="F57">
        <v>1722</v>
      </c>
      <c r="G57">
        <v>89</v>
      </c>
      <c r="I57">
        <v>-21</v>
      </c>
      <c r="J57">
        <f t="shared" si="27"/>
        <v>1790</v>
      </c>
      <c r="K57">
        <v>0</v>
      </c>
      <c r="L57">
        <f t="shared" si="1"/>
        <v>1790</v>
      </c>
      <c r="M57">
        <v>245</v>
      </c>
      <c r="N57">
        <v>1</v>
      </c>
      <c r="O57">
        <f t="shared" si="2"/>
        <v>7.3061224489795915</v>
      </c>
      <c r="Q57">
        <v>678</v>
      </c>
      <c r="R57">
        <v>0</v>
      </c>
      <c r="T57">
        <v>-22</v>
      </c>
      <c r="U57">
        <f t="shared" si="28"/>
        <v>656</v>
      </c>
      <c r="V57">
        <v>0</v>
      </c>
      <c r="W57">
        <f t="shared" si="4"/>
        <v>656</v>
      </c>
      <c r="X57">
        <v>51</v>
      </c>
      <c r="Y57">
        <v>2</v>
      </c>
      <c r="Z57">
        <f t="shared" si="5"/>
        <v>12.862745098039216</v>
      </c>
      <c r="AB57">
        <v>9746</v>
      </c>
      <c r="AC57">
        <v>4002</v>
      </c>
      <c r="AE57">
        <v>-110</v>
      </c>
      <c r="AF57">
        <f t="shared" si="29"/>
        <v>13638</v>
      </c>
      <c r="AG57">
        <v>5523</v>
      </c>
      <c r="AH57">
        <f t="shared" si="7"/>
        <v>19161</v>
      </c>
      <c r="AI57">
        <v>482</v>
      </c>
      <c r="AJ57">
        <f t="shared" si="8"/>
        <v>6</v>
      </c>
      <c r="AK57">
        <f t="shared" si="9"/>
        <v>39.753112033195023</v>
      </c>
      <c r="AM57">
        <v>2963</v>
      </c>
      <c r="AN57">
        <v>0</v>
      </c>
      <c r="AO57">
        <v>-47</v>
      </c>
      <c r="AP57">
        <f t="shared" si="10"/>
        <v>2916</v>
      </c>
      <c r="AQ57">
        <v>200</v>
      </c>
      <c r="AR57">
        <f t="shared" si="11"/>
        <v>3116</v>
      </c>
      <c r="AS57">
        <v>65</v>
      </c>
      <c r="AT57">
        <f t="shared" si="12"/>
        <v>6</v>
      </c>
      <c r="AU57">
        <f t="shared" si="13"/>
        <v>47.938461538461539</v>
      </c>
      <c r="AW57">
        <v>531</v>
      </c>
      <c r="AX57">
        <v>0</v>
      </c>
      <c r="AY57">
        <v>-13</v>
      </c>
      <c r="AZ57">
        <f t="shared" si="14"/>
        <v>518</v>
      </c>
      <c r="BA57">
        <v>1050</v>
      </c>
      <c r="BB57">
        <f t="shared" si="15"/>
        <v>1568</v>
      </c>
      <c r="BC57">
        <v>85</v>
      </c>
      <c r="BD57">
        <f t="shared" si="16"/>
        <v>7</v>
      </c>
      <c r="BE57">
        <f t="shared" si="17"/>
        <v>18.44705882352941</v>
      </c>
      <c r="BG57">
        <v>1638</v>
      </c>
      <c r="BH57">
        <v>40</v>
      </c>
      <c r="BI57">
        <v>-11</v>
      </c>
      <c r="BJ57">
        <f t="shared" si="18"/>
        <v>1667</v>
      </c>
      <c r="BK57">
        <v>500</v>
      </c>
      <c r="BL57">
        <f t="shared" si="19"/>
        <v>2167</v>
      </c>
      <c r="BM57">
        <v>110</v>
      </c>
      <c r="BN57">
        <f t="shared" si="20"/>
        <v>5</v>
      </c>
      <c r="BO57">
        <f t="shared" si="21"/>
        <v>19.7</v>
      </c>
      <c r="BQ57">
        <v>1750</v>
      </c>
      <c r="BR57">
        <v>0</v>
      </c>
      <c r="BS57">
        <v>-17</v>
      </c>
      <c r="BT57">
        <f t="shared" si="22"/>
        <v>1733</v>
      </c>
      <c r="BU57">
        <f>1000+500</f>
        <v>1500</v>
      </c>
      <c r="BV57">
        <f t="shared" si="23"/>
        <v>3233</v>
      </c>
      <c r="BW57">
        <v>85</v>
      </c>
      <c r="BX57">
        <f t="shared" si="24"/>
        <v>5</v>
      </c>
      <c r="BY57">
        <f t="shared" si="25"/>
        <v>38.035294117647062</v>
      </c>
      <c r="BZ57">
        <f t="shared" si="30"/>
        <v>31691</v>
      </c>
      <c r="CA57">
        <v>10252</v>
      </c>
    </row>
    <row r="58" spans="1:79" ht="17.25" customHeight="1" x14ac:dyDescent="0.3">
      <c r="A58" s="2">
        <v>44575</v>
      </c>
      <c r="B58" t="s">
        <v>138</v>
      </c>
      <c r="C58" t="s">
        <v>139</v>
      </c>
      <c r="D58" t="s">
        <v>27</v>
      </c>
      <c r="F58">
        <v>306</v>
      </c>
      <c r="G58">
        <v>0</v>
      </c>
      <c r="I58">
        <v>0</v>
      </c>
      <c r="J58">
        <f t="shared" si="27"/>
        <v>306</v>
      </c>
      <c r="K58">
        <v>0</v>
      </c>
      <c r="L58">
        <f t="shared" si="1"/>
        <v>306</v>
      </c>
      <c r="M58">
        <v>2</v>
      </c>
      <c r="N58">
        <v>1</v>
      </c>
      <c r="O58">
        <f t="shared" si="2"/>
        <v>153</v>
      </c>
      <c r="Q58">
        <v>175</v>
      </c>
      <c r="R58">
        <v>0</v>
      </c>
      <c r="T58">
        <v>0</v>
      </c>
      <c r="U58">
        <f t="shared" si="28"/>
        <v>175</v>
      </c>
      <c r="V58">
        <v>0</v>
      </c>
      <c r="W58">
        <f t="shared" si="4"/>
        <v>175</v>
      </c>
      <c r="X58">
        <v>1</v>
      </c>
      <c r="Y58">
        <v>2</v>
      </c>
      <c r="Z58">
        <f t="shared" si="5"/>
        <v>175</v>
      </c>
      <c r="AB58">
        <v>526</v>
      </c>
      <c r="AC58">
        <v>0</v>
      </c>
      <c r="AE58">
        <v>0</v>
      </c>
      <c r="AF58">
        <f t="shared" si="29"/>
        <v>526</v>
      </c>
      <c r="AG58">
        <v>0</v>
      </c>
      <c r="AH58">
        <f t="shared" si="7"/>
        <v>526</v>
      </c>
      <c r="AI58">
        <v>15</v>
      </c>
      <c r="AJ58">
        <f t="shared" si="8"/>
        <v>6</v>
      </c>
      <c r="AK58">
        <f t="shared" si="9"/>
        <v>35.06666666666667</v>
      </c>
      <c r="AM58">
        <v>891</v>
      </c>
      <c r="AN58">
        <v>340</v>
      </c>
      <c r="AO58">
        <v>-50</v>
      </c>
      <c r="AP58">
        <f t="shared" si="10"/>
        <v>1181</v>
      </c>
      <c r="AQ58">
        <v>0</v>
      </c>
      <c r="AR58">
        <f t="shared" si="11"/>
        <v>1181</v>
      </c>
      <c r="AS58">
        <v>16</v>
      </c>
      <c r="AT58">
        <f t="shared" si="12"/>
        <v>6</v>
      </c>
      <c r="AU58">
        <f t="shared" si="13"/>
        <v>73.8125</v>
      </c>
      <c r="AW58">
        <v>17</v>
      </c>
      <c r="AX58">
        <v>0</v>
      </c>
      <c r="AY58">
        <v>0</v>
      </c>
      <c r="AZ58">
        <f t="shared" si="14"/>
        <v>17</v>
      </c>
      <c r="BA58">
        <v>0</v>
      </c>
      <c r="BB58">
        <f t="shared" si="15"/>
        <v>17</v>
      </c>
      <c r="BC58">
        <v>3</v>
      </c>
      <c r="BD58">
        <f t="shared" si="16"/>
        <v>7</v>
      </c>
      <c r="BE58">
        <f t="shared" si="17"/>
        <v>5.666666666666667</v>
      </c>
      <c r="BG58">
        <v>132</v>
      </c>
      <c r="BH58">
        <v>20</v>
      </c>
      <c r="BI58">
        <v>0</v>
      </c>
      <c r="BJ58">
        <f t="shared" si="18"/>
        <v>152</v>
      </c>
      <c r="BK58">
        <v>0</v>
      </c>
      <c r="BL58">
        <f t="shared" si="19"/>
        <v>152</v>
      </c>
      <c r="BM58">
        <v>5</v>
      </c>
      <c r="BN58">
        <f t="shared" si="20"/>
        <v>5</v>
      </c>
      <c r="BO58">
        <f t="shared" si="21"/>
        <v>30.4</v>
      </c>
      <c r="BQ58">
        <v>560</v>
      </c>
      <c r="BR58">
        <v>0</v>
      </c>
      <c r="BS58">
        <v>0</v>
      </c>
      <c r="BT58">
        <f t="shared" si="22"/>
        <v>560</v>
      </c>
      <c r="BU58">
        <v>0</v>
      </c>
      <c r="BV58">
        <f t="shared" si="23"/>
        <v>560</v>
      </c>
      <c r="BW58">
        <v>21</v>
      </c>
      <c r="BX58">
        <f t="shared" si="24"/>
        <v>5</v>
      </c>
      <c r="BY58">
        <f t="shared" si="25"/>
        <v>26.666666666666668</v>
      </c>
      <c r="BZ58">
        <f t="shared" si="30"/>
        <v>2917</v>
      </c>
      <c r="CA58">
        <v>1440</v>
      </c>
    </row>
    <row r="59" spans="1:79" ht="17.25" customHeight="1" x14ac:dyDescent="0.3">
      <c r="A59" s="2">
        <v>44575</v>
      </c>
      <c r="B59" t="s">
        <v>140</v>
      </c>
      <c r="C59" t="s">
        <v>141</v>
      </c>
      <c r="D59" t="s">
        <v>27</v>
      </c>
      <c r="F59">
        <v>458</v>
      </c>
      <c r="G59">
        <v>0</v>
      </c>
      <c r="I59">
        <v>-12</v>
      </c>
      <c r="J59">
        <f t="shared" si="27"/>
        <v>446</v>
      </c>
      <c r="K59">
        <v>0</v>
      </c>
      <c r="L59">
        <f t="shared" si="1"/>
        <v>446</v>
      </c>
      <c r="M59">
        <v>27</v>
      </c>
      <c r="N59">
        <v>1</v>
      </c>
      <c r="O59">
        <f t="shared" si="2"/>
        <v>16.518518518518519</v>
      </c>
      <c r="Q59">
        <v>4</v>
      </c>
      <c r="R59">
        <v>0</v>
      </c>
      <c r="T59">
        <v>0</v>
      </c>
      <c r="U59">
        <f t="shared" si="28"/>
        <v>4</v>
      </c>
      <c r="V59">
        <v>1679</v>
      </c>
      <c r="W59">
        <f t="shared" si="4"/>
        <v>1683</v>
      </c>
      <c r="X59">
        <v>11</v>
      </c>
      <c r="Y59">
        <v>2</v>
      </c>
      <c r="Z59">
        <f t="shared" si="5"/>
        <v>153</v>
      </c>
      <c r="AB59">
        <v>835</v>
      </c>
      <c r="AC59">
        <v>0</v>
      </c>
      <c r="AE59">
        <v>0</v>
      </c>
      <c r="AF59">
        <f t="shared" si="29"/>
        <v>835</v>
      </c>
      <c r="AG59">
        <v>0</v>
      </c>
      <c r="AH59">
        <f t="shared" si="7"/>
        <v>835</v>
      </c>
      <c r="AI59">
        <v>16</v>
      </c>
      <c r="AJ59">
        <f t="shared" si="8"/>
        <v>6</v>
      </c>
      <c r="AK59">
        <f t="shared" si="9"/>
        <v>52.1875</v>
      </c>
      <c r="AM59">
        <v>666</v>
      </c>
      <c r="AN59">
        <v>0</v>
      </c>
      <c r="AO59">
        <v>0</v>
      </c>
      <c r="AP59">
        <f t="shared" si="10"/>
        <v>666</v>
      </c>
      <c r="AQ59">
        <v>0</v>
      </c>
      <c r="AR59">
        <f t="shared" si="11"/>
        <v>666</v>
      </c>
      <c r="AS59">
        <v>7</v>
      </c>
      <c r="AT59">
        <f t="shared" si="12"/>
        <v>6</v>
      </c>
      <c r="AU59">
        <f t="shared" si="13"/>
        <v>95.142857142857139</v>
      </c>
      <c r="AW59">
        <v>131</v>
      </c>
      <c r="AX59">
        <v>45</v>
      </c>
      <c r="AY59">
        <v>-10</v>
      </c>
      <c r="AZ59">
        <f t="shared" si="14"/>
        <v>166</v>
      </c>
      <c r="BA59">
        <v>0</v>
      </c>
      <c r="BB59">
        <f t="shared" si="15"/>
        <v>166</v>
      </c>
      <c r="BC59">
        <v>2</v>
      </c>
      <c r="BD59">
        <f t="shared" si="16"/>
        <v>7</v>
      </c>
      <c r="BE59">
        <f t="shared" si="17"/>
        <v>83</v>
      </c>
      <c r="BG59">
        <v>14</v>
      </c>
      <c r="BH59">
        <v>312</v>
      </c>
      <c r="BI59">
        <v>0</v>
      </c>
      <c r="BJ59">
        <f t="shared" si="18"/>
        <v>326</v>
      </c>
      <c r="BK59">
        <v>0</v>
      </c>
      <c r="BL59">
        <f t="shared" si="19"/>
        <v>326</v>
      </c>
      <c r="BM59">
        <v>6</v>
      </c>
      <c r="BN59">
        <f t="shared" si="20"/>
        <v>5</v>
      </c>
      <c r="BO59">
        <f t="shared" si="21"/>
        <v>54.333333333333336</v>
      </c>
      <c r="BQ59">
        <v>882</v>
      </c>
      <c r="BR59">
        <v>470</v>
      </c>
      <c r="BS59">
        <v>0</v>
      </c>
      <c r="BT59">
        <f t="shared" si="22"/>
        <v>1352</v>
      </c>
      <c r="BU59">
        <v>0</v>
      </c>
      <c r="BV59">
        <f t="shared" si="23"/>
        <v>1352</v>
      </c>
      <c r="BW59">
        <v>11</v>
      </c>
      <c r="BX59">
        <f t="shared" si="24"/>
        <v>5</v>
      </c>
      <c r="BY59">
        <f t="shared" si="25"/>
        <v>122.90909090909091</v>
      </c>
      <c r="BZ59">
        <f t="shared" si="30"/>
        <v>5474</v>
      </c>
      <c r="CA59">
        <v>6264</v>
      </c>
    </row>
    <row r="60" spans="1:79" ht="17.25" customHeight="1" x14ac:dyDescent="0.3">
      <c r="A60" s="2">
        <v>44575</v>
      </c>
      <c r="B60" t="s">
        <v>142</v>
      </c>
      <c r="C60" t="s">
        <v>143</v>
      </c>
      <c r="D60" t="s">
        <v>27</v>
      </c>
      <c r="F60">
        <v>0</v>
      </c>
      <c r="G60">
        <v>0</v>
      </c>
      <c r="I60">
        <v>0</v>
      </c>
      <c r="J60">
        <f t="shared" si="27"/>
        <v>0</v>
      </c>
      <c r="K60">
        <v>0</v>
      </c>
      <c r="L60">
        <f t="shared" si="1"/>
        <v>0</v>
      </c>
      <c r="M60">
        <v>0</v>
      </c>
      <c r="N60">
        <v>1</v>
      </c>
      <c r="O60">
        <f t="shared" si="2"/>
        <v>0</v>
      </c>
      <c r="Q60">
        <v>46</v>
      </c>
      <c r="R60">
        <v>0</v>
      </c>
      <c r="T60">
        <v>0</v>
      </c>
      <c r="U60">
        <f t="shared" si="28"/>
        <v>46</v>
      </c>
      <c r="V60">
        <v>0</v>
      </c>
      <c r="W60">
        <f t="shared" si="4"/>
        <v>46</v>
      </c>
      <c r="X60">
        <v>1</v>
      </c>
      <c r="Y60">
        <v>2</v>
      </c>
      <c r="Z60">
        <f t="shared" si="5"/>
        <v>46</v>
      </c>
      <c r="AB60">
        <v>0</v>
      </c>
      <c r="AC60">
        <v>0</v>
      </c>
      <c r="AE60">
        <v>0</v>
      </c>
      <c r="AF60">
        <f t="shared" si="29"/>
        <v>0</v>
      </c>
      <c r="AG60">
        <v>0</v>
      </c>
      <c r="AH60">
        <f t="shared" si="7"/>
        <v>0</v>
      </c>
      <c r="AI60">
        <v>0</v>
      </c>
      <c r="AJ60">
        <f t="shared" si="8"/>
        <v>6</v>
      </c>
      <c r="AK60">
        <f t="shared" si="9"/>
        <v>0</v>
      </c>
      <c r="AM60">
        <v>3</v>
      </c>
      <c r="AN60">
        <v>0</v>
      </c>
      <c r="AO60">
        <v>0</v>
      </c>
      <c r="AP60">
        <f t="shared" si="10"/>
        <v>3</v>
      </c>
      <c r="AQ60">
        <v>0</v>
      </c>
      <c r="AR60">
        <f t="shared" si="11"/>
        <v>3</v>
      </c>
      <c r="AS60">
        <v>0</v>
      </c>
      <c r="AT60">
        <f t="shared" si="12"/>
        <v>6</v>
      </c>
      <c r="AU60">
        <f t="shared" si="13"/>
        <v>0</v>
      </c>
      <c r="AW60">
        <v>0</v>
      </c>
      <c r="AX60">
        <v>0</v>
      </c>
      <c r="AY60">
        <v>0</v>
      </c>
      <c r="AZ60">
        <f t="shared" si="14"/>
        <v>0</v>
      </c>
      <c r="BA60">
        <v>0</v>
      </c>
      <c r="BB60">
        <f t="shared" si="15"/>
        <v>0</v>
      </c>
      <c r="BC60">
        <v>0</v>
      </c>
      <c r="BD60">
        <f t="shared" si="16"/>
        <v>7</v>
      </c>
      <c r="BE60">
        <f t="shared" si="17"/>
        <v>0</v>
      </c>
      <c r="BG60">
        <v>0</v>
      </c>
      <c r="BH60">
        <v>0</v>
      </c>
      <c r="BI60">
        <v>0</v>
      </c>
      <c r="BJ60">
        <f t="shared" si="18"/>
        <v>0</v>
      </c>
      <c r="BK60">
        <v>0</v>
      </c>
      <c r="BL60">
        <f t="shared" si="19"/>
        <v>0</v>
      </c>
      <c r="BM60">
        <v>0</v>
      </c>
      <c r="BN60">
        <f t="shared" si="20"/>
        <v>5</v>
      </c>
      <c r="BO60">
        <f t="shared" si="21"/>
        <v>0</v>
      </c>
      <c r="BQ60">
        <v>0</v>
      </c>
      <c r="BR60">
        <v>0</v>
      </c>
      <c r="BS60">
        <v>0</v>
      </c>
      <c r="BT60">
        <f t="shared" si="22"/>
        <v>0</v>
      </c>
      <c r="BU60">
        <v>0</v>
      </c>
      <c r="BV60">
        <f t="shared" si="23"/>
        <v>0</v>
      </c>
      <c r="BW60">
        <v>0</v>
      </c>
      <c r="BX60">
        <f t="shared" si="24"/>
        <v>5</v>
      </c>
      <c r="BY60">
        <f t="shared" si="25"/>
        <v>0</v>
      </c>
      <c r="BZ60">
        <f t="shared" si="30"/>
        <v>49</v>
      </c>
      <c r="CA60">
        <v>0</v>
      </c>
    </row>
    <row r="61" spans="1:79" ht="17.25" customHeight="1" x14ac:dyDescent="0.3">
      <c r="A61" s="2">
        <v>44575</v>
      </c>
      <c r="B61" t="s">
        <v>144</v>
      </c>
      <c r="C61" t="s">
        <v>145</v>
      </c>
      <c r="D61" t="s">
        <v>27</v>
      </c>
      <c r="F61">
        <v>247</v>
      </c>
      <c r="G61">
        <v>0</v>
      </c>
      <c r="I61">
        <v>0</v>
      </c>
      <c r="J61">
        <f t="shared" si="27"/>
        <v>247</v>
      </c>
      <c r="K61">
        <v>0</v>
      </c>
      <c r="L61">
        <f t="shared" si="1"/>
        <v>247</v>
      </c>
      <c r="M61">
        <v>13</v>
      </c>
      <c r="N61">
        <v>1</v>
      </c>
      <c r="O61">
        <f t="shared" si="2"/>
        <v>19</v>
      </c>
      <c r="Q61">
        <v>188</v>
      </c>
      <c r="R61">
        <v>0</v>
      </c>
      <c r="T61">
        <v>0</v>
      </c>
      <c r="U61">
        <f t="shared" si="28"/>
        <v>188</v>
      </c>
      <c r="V61">
        <v>0</v>
      </c>
      <c r="W61">
        <f t="shared" si="4"/>
        <v>188</v>
      </c>
      <c r="X61">
        <v>3</v>
      </c>
      <c r="Y61">
        <v>2</v>
      </c>
      <c r="Z61">
        <f t="shared" si="5"/>
        <v>62.666666666666664</v>
      </c>
      <c r="AB61">
        <v>1088</v>
      </c>
      <c r="AC61">
        <v>0</v>
      </c>
      <c r="AE61">
        <v>0</v>
      </c>
      <c r="AF61">
        <f t="shared" si="29"/>
        <v>1088</v>
      </c>
      <c r="AG61">
        <v>0</v>
      </c>
      <c r="AH61">
        <f t="shared" si="7"/>
        <v>1088</v>
      </c>
      <c r="AI61">
        <v>1</v>
      </c>
      <c r="AJ61">
        <f t="shared" si="8"/>
        <v>6</v>
      </c>
      <c r="AK61">
        <f t="shared" si="9"/>
        <v>1088</v>
      </c>
      <c r="AM61">
        <v>461</v>
      </c>
      <c r="AN61">
        <v>0</v>
      </c>
      <c r="AO61">
        <v>0</v>
      </c>
      <c r="AP61">
        <f t="shared" si="10"/>
        <v>461</v>
      </c>
      <c r="AQ61">
        <v>0</v>
      </c>
      <c r="AR61">
        <f t="shared" si="11"/>
        <v>461</v>
      </c>
      <c r="AS61">
        <v>1</v>
      </c>
      <c r="AT61">
        <f t="shared" si="12"/>
        <v>6</v>
      </c>
      <c r="AU61">
        <f t="shared" si="13"/>
        <v>461</v>
      </c>
      <c r="AW61">
        <v>144</v>
      </c>
      <c r="AX61">
        <v>4</v>
      </c>
      <c r="AY61">
        <v>0</v>
      </c>
      <c r="AZ61">
        <f t="shared" si="14"/>
        <v>148</v>
      </c>
      <c r="BA61">
        <v>0</v>
      </c>
      <c r="BB61">
        <f t="shared" si="15"/>
        <v>148</v>
      </c>
      <c r="BC61">
        <v>0</v>
      </c>
      <c r="BD61">
        <f t="shared" si="16"/>
        <v>7</v>
      </c>
      <c r="BE61">
        <f t="shared" si="17"/>
        <v>0</v>
      </c>
      <c r="BG61">
        <v>108</v>
      </c>
      <c r="BH61">
        <v>0</v>
      </c>
      <c r="BI61">
        <v>0</v>
      </c>
      <c r="BJ61">
        <f t="shared" si="18"/>
        <v>108</v>
      </c>
      <c r="BK61">
        <v>0</v>
      </c>
      <c r="BL61">
        <f t="shared" si="19"/>
        <v>108</v>
      </c>
      <c r="BM61">
        <v>1</v>
      </c>
      <c r="BN61">
        <f t="shared" si="20"/>
        <v>5</v>
      </c>
      <c r="BO61">
        <f t="shared" si="21"/>
        <v>108</v>
      </c>
      <c r="BQ61">
        <v>196</v>
      </c>
      <c r="BR61">
        <v>0</v>
      </c>
      <c r="BS61">
        <v>0</v>
      </c>
      <c r="BT61">
        <f t="shared" si="22"/>
        <v>196</v>
      </c>
      <c r="BU61">
        <v>0</v>
      </c>
      <c r="BV61">
        <f t="shared" si="23"/>
        <v>196</v>
      </c>
      <c r="BW61">
        <v>1</v>
      </c>
      <c r="BX61">
        <f t="shared" si="24"/>
        <v>5</v>
      </c>
      <c r="BY61">
        <f t="shared" si="25"/>
        <v>196</v>
      </c>
      <c r="BZ61">
        <f t="shared" si="30"/>
        <v>2436</v>
      </c>
      <c r="CA61">
        <v>408</v>
      </c>
    </row>
    <row r="62" spans="1:79" ht="17.25" customHeight="1" x14ac:dyDescent="0.3">
      <c r="A62" s="2">
        <v>44575</v>
      </c>
      <c r="B62" t="s">
        <v>146</v>
      </c>
      <c r="C62" t="s">
        <v>147</v>
      </c>
      <c r="D62" t="s">
        <v>27</v>
      </c>
      <c r="F62">
        <v>552</v>
      </c>
      <c r="G62">
        <v>842</v>
      </c>
      <c r="I62">
        <v>-50</v>
      </c>
      <c r="J62">
        <f t="shared" si="27"/>
        <v>1344</v>
      </c>
      <c r="K62">
        <v>0</v>
      </c>
      <c r="L62">
        <f t="shared" si="1"/>
        <v>1344</v>
      </c>
      <c r="M62">
        <v>43</v>
      </c>
      <c r="N62">
        <v>1</v>
      </c>
      <c r="O62">
        <f t="shared" si="2"/>
        <v>31.255813953488371</v>
      </c>
      <c r="Q62">
        <v>10</v>
      </c>
      <c r="R62">
        <v>790</v>
      </c>
      <c r="T62">
        <v>0</v>
      </c>
      <c r="U62">
        <f t="shared" si="28"/>
        <v>800</v>
      </c>
      <c r="V62">
        <v>0</v>
      </c>
      <c r="W62">
        <f t="shared" si="4"/>
        <v>800</v>
      </c>
      <c r="X62">
        <v>22</v>
      </c>
      <c r="Y62">
        <v>2</v>
      </c>
      <c r="Z62">
        <f t="shared" si="5"/>
        <v>36.363636363636367</v>
      </c>
      <c r="AB62">
        <v>7913</v>
      </c>
      <c r="AC62">
        <v>0</v>
      </c>
      <c r="AE62">
        <v>0</v>
      </c>
      <c r="AF62">
        <f t="shared" si="29"/>
        <v>7913</v>
      </c>
      <c r="AG62">
        <v>0</v>
      </c>
      <c r="AH62">
        <f t="shared" si="7"/>
        <v>7913</v>
      </c>
      <c r="AI62">
        <v>47</v>
      </c>
      <c r="AJ62">
        <f t="shared" si="8"/>
        <v>6</v>
      </c>
      <c r="AK62">
        <f t="shared" si="9"/>
        <v>168.36170212765958</v>
      </c>
      <c r="AM62">
        <v>4140</v>
      </c>
      <c r="AN62">
        <v>1268</v>
      </c>
      <c r="AO62">
        <v>0</v>
      </c>
      <c r="AP62">
        <f t="shared" si="10"/>
        <v>5408</v>
      </c>
      <c r="AQ62">
        <v>0</v>
      </c>
      <c r="AR62">
        <f t="shared" si="11"/>
        <v>5408</v>
      </c>
      <c r="AS62">
        <v>119</v>
      </c>
      <c r="AT62">
        <f t="shared" si="12"/>
        <v>6</v>
      </c>
      <c r="AU62">
        <f t="shared" si="13"/>
        <v>45.445378151260506</v>
      </c>
      <c r="AW62">
        <v>107</v>
      </c>
      <c r="AX62">
        <v>260</v>
      </c>
      <c r="AY62">
        <v>-100</v>
      </c>
      <c r="AZ62">
        <f t="shared" si="14"/>
        <v>267</v>
      </c>
      <c r="BA62">
        <v>0</v>
      </c>
      <c r="BB62">
        <f t="shared" si="15"/>
        <v>267</v>
      </c>
      <c r="BC62">
        <v>18</v>
      </c>
      <c r="BD62">
        <f t="shared" si="16"/>
        <v>7</v>
      </c>
      <c r="BE62">
        <f t="shared" si="17"/>
        <v>14.833333333333334</v>
      </c>
      <c r="BG62">
        <v>1218</v>
      </c>
      <c r="BH62">
        <v>560</v>
      </c>
      <c r="BI62">
        <v>0</v>
      </c>
      <c r="BJ62">
        <f t="shared" si="18"/>
        <v>1778</v>
      </c>
      <c r="BK62">
        <v>0</v>
      </c>
      <c r="BL62">
        <f t="shared" si="19"/>
        <v>1778</v>
      </c>
      <c r="BM62">
        <v>19</v>
      </c>
      <c r="BN62">
        <f t="shared" si="20"/>
        <v>5</v>
      </c>
      <c r="BO62">
        <f t="shared" si="21"/>
        <v>93.578947368421055</v>
      </c>
      <c r="BQ62">
        <v>1207</v>
      </c>
      <c r="BR62">
        <v>1340</v>
      </c>
      <c r="BS62">
        <v>0</v>
      </c>
      <c r="BT62">
        <f t="shared" si="22"/>
        <v>2547</v>
      </c>
      <c r="BU62">
        <v>0</v>
      </c>
      <c r="BV62">
        <f t="shared" si="23"/>
        <v>2547</v>
      </c>
      <c r="BW62">
        <v>39</v>
      </c>
      <c r="BX62">
        <f t="shared" si="24"/>
        <v>5</v>
      </c>
      <c r="BY62">
        <f t="shared" si="25"/>
        <v>65.307692307692307</v>
      </c>
      <c r="BZ62">
        <f t="shared" si="30"/>
        <v>20057</v>
      </c>
      <c r="CA62">
        <v>3840</v>
      </c>
    </row>
    <row r="63" spans="1:79" ht="17.25" customHeight="1" x14ac:dyDescent="0.3">
      <c r="A63" s="2">
        <v>44575</v>
      </c>
      <c r="B63" t="s">
        <v>148</v>
      </c>
      <c r="C63" t="s">
        <v>149</v>
      </c>
      <c r="D63" t="s">
        <v>27</v>
      </c>
      <c r="F63">
        <v>389</v>
      </c>
      <c r="G63">
        <v>0</v>
      </c>
      <c r="I63">
        <v>-50</v>
      </c>
      <c r="J63">
        <f t="shared" si="27"/>
        <v>339</v>
      </c>
      <c r="K63">
        <v>0</v>
      </c>
      <c r="L63">
        <f t="shared" si="1"/>
        <v>339</v>
      </c>
      <c r="M63">
        <v>7</v>
      </c>
      <c r="N63">
        <v>1</v>
      </c>
      <c r="O63">
        <f t="shared" si="2"/>
        <v>48.428571428571431</v>
      </c>
      <c r="Q63">
        <v>82</v>
      </c>
      <c r="R63">
        <v>0</v>
      </c>
      <c r="T63">
        <v>0</v>
      </c>
      <c r="U63">
        <f t="shared" si="28"/>
        <v>82</v>
      </c>
      <c r="V63">
        <v>0</v>
      </c>
      <c r="W63">
        <f t="shared" si="4"/>
        <v>82</v>
      </c>
      <c r="X63">
        <v>2</v>
      </c>
      <c r="Y63">
        <v>2</v>
      </c>
      <c r="Z63">
        <f t="shared" si="5"/>
        <v>41</v>
      </c>
      <c r="AB63">
        <v>218</v>
      </c>
      <c r="AC63">
        <v>0</v>
      </c>
      <c r="AE63">
        <v>0</v>
      </c>
      <c r="AF63">
        <f t="shared" si="29"/>
        <v>218</v>
      </c>
      <c r="AG63">
        <v>0</v>
      </c>
      <c r="AH63">
        <f t="shared" si="7"/>
        <v>218</v>
      </c>
      <c r="AI63">
        <v>16</v>
      </c>
      <c r="AJ63">
        <f t="shared" si="8"/>
        <v>6</v>
      </c>
      <c r="AK63">
        <f t="shared" si="9"/>
        <v>13.625</v>
      </c>
      <c r="AM63">
        <v>1240</v>
      </c>
      <c r="AN63">
        <v>0</v>
      </c>
      <c r="AO63">
        <v>0</v>
      </c>
      <c r="AP63">
        <f t="shared" si="10"/>
        <v>1240</v>
      </c>
      <c r="AQ63">
        <v>0</v>
      </c>
      <c r="AR63">
        <f t="shared" si="11"/>
        <v>1240</v>
      </c>
      <c r="AS63">
        <v>13</v>
      </c>
      <c r="AT63">
        <f t="shared" si="12"/>
        <v>6</v>
      </c>
      <c r="AU63">
        <f t="shared" si="13"/>
        <v>95.384615384615387</v>
      </c>
      <c r="AW63">
        <v>102</v>
      </c>
      <c r="AX63">
        <v>0</v>
      </c>
      <c r="AY63">
        <v>0</v>
      </c>
      <c r="AZ63">
        <f t="shared" si="14"/>
        <v>102</v>
      </c>
      <c r="BA63">
        <v>0</v>
      </c>
      <c r="BB63">
        <f t="shared" si="15"/>
        <v>102</v>
      </c>
      <c r="BC63">
        <v>10</v>
      </c>
      <c r="BD63">
        <f t="shared" si="16"/>
        <v>7</v>
      </c>
      <c r="BE63">
        <f t="shared" si="17"/>
        <v>10.199999999999999</v>
      </c>
      <c r="BG63">
        <v>320</v>
      </c>
      <c r="BH63">
        <v>0</v>
      </c>
      <c r="BI63">
        <v>0</v>
      </c>
      <c r="BJ63">
        <f t="shared" si="18"/>
        <v>320</v>
      </c>
      <c r="BK63">
        <v>0</v>
      </c>
      <c r="BL63">
        <f t="shared" si="19"/>
        <v>320</v>
      </c>
      <c r="BM63">
        <v>6</v>
      </c>
      <c r="BN63">
        <f t="shared" si="20"/>
        <v>5</v>
      </c>
      <c r="BO63">
        <f t="shared" si="21"/>
        <v>53.333333333333336</v>
      </c>
      <c r="BQ63">
        <v>552</v>
      </c>
      <c r="BR63">
        <v>0</v>
      </c>
      <c r="BS63">
        <v>0</v>
      </c>
      <c r="BT63">
        <f t="shared" si="22"/>
        <v>552</v>
      </c>
      <c r="BU63">
        <v>0</v>
      </c>
      <c r="BV63">
        <f t="shared" si="23"/>
        <v>552</v>
      </c>
      <c r="BW63">
        <v>5</v>
      </c>
      <c r="BX63">
        <f t="shared" si="24"/>
        <v>5</v>
      </c>
      <c r="BY63">
        <f t="shared" si="25"/>
        <v>110.4</v>
      </c>
      <c r="BZ63">
        <f t="shared" si="30"/>
        <v>2853</v>
      </c>
      <c r="CA63">
        <v>0</v>
      </c>
    </row>
    <row r="64" spans="1:79" ht="17.25" customHeight="1" x14ac:dyDescent="0.3">
      <c r="A64" s="2">
        <v>44575</v>
      </c>
      <c r="B64" t="s">
        <v>150</v>
      </c>
      <c r="C64" t="s">
        <v>151</v>
      </c>
      <c r="D64" t="s">
        <v>27</v>
      </c>
      <c r="F64">
        <v>257</v>
      </c>
      <c r="G64">
        <v>0</v>
      </c>
      <c r="I64">
        <v>-19</v>
      </c>
      <c r="J64">
        <f t="shared" si="27"/>
        <v>238</v>
      </c>
      <c r="K64">
        <v>0</v>
      </c>
      <c r="L64">
        <f t="shared" si="1"/>
        <v>238</v>
      </c>
      <c r="M64">
        <v>43</v>
      </c>
      <c r="N64">
        <v>1</v>
      </c>
      <c r="O64">
        <f t="shared" si="2"/>
        <v>5.5348837209302326</v>
      </c>
      <c r="Q64">
        <v>51</v>
      </c>
      <c r="R64">
        <v>0</v>
      </c>
      <c r="T64">
        <v>0</v>
      </c>
      <c r="U64">
        <f t="shared" si="28"/>
        <v>51</v>
      </c>
      <c r="V64">
        <v>0</v>
      </c>
      <c r="W64">
        <f t="shared" si="4"/>
        <v>51</v>
      </c>
      <c r="X64">
        <v>8</v>
      </c>
      <c r="Y64">
        <v>2</v>
      </c>
      <c r="Z64">
        <f t="shared" si="5"/>
        <v>6.375</v>
      </c>
      <c r="AB64">
        <v>3627</v>
      </c>
      <c r="AC64">
        <v>0</v>
      </c>
      <c r="AE64">
        <v>-22</v>
      </c>
      <c r="AF64">
        <f t="shared" si="29"/>
        <v>3605</v>
      </c>
      <c r="AG64">
        <v>0</v>
      </c>
      <c r="AH64">
        <f t="shared" si="7"/>
        <v>3605</v>
      </c>
      <c r="AI64">
        <v>238</v>
      </c>
      <c r="AJ64">
        <f t="shared" si="8"/>
        <v>6</v>
      </c>
      <c r="AK64">
        <f t="shared" si="9"/>
        <v>15.147058823529411</v>
      </c>
      <c r="AM64">
        <v>2451</v>
      </c>
      <c r="AN64">
        <v>240</v>
      </c>
      <c r="AO64">
        <v>-53</v>
      </c>
      <c r="AP64">
        <f t="shared" si="10"/>
        <v>2638</v>
      </c>
      <c r="AQ64">
        <v>0</v>
      </c>
      <c r="AR64">
        <f t="shared" si="11"/>
        <v>2638</v>
      </c>
      <c r="AS64">
        <v>77</v>
      </c>
      <c r="AT64">
        <f t="shared" si="12"/>
        <v>6</v>
      </c>
      <c r="AU64">
        <f t="shared" si="13"/>
        <v>34.259740259740262</v>
      </c>
      <c r="AW64">
        <v>2206</v>
      </c>
      <c r="AX64">
        <v>0</v>
      </c>
      <c r="AY64">
        <v>-34</v>
      </c>
      <c r="AZ64">
        <f t="shared" si="14"/>
        <v>2172</v>
      </c>
      <c r="BA64">
        <v>960</v>
      </c>
      <c r="BB64">
        <f t="shared" si="15"/>
        <v>3132</v>
      </c>
      <c r="BC64">
        <v>87</v>
      </c>
      <c r="BD64">
        <f t="shared" si="16"/>
        <v>7</v>
      </c>
      <c r="BE64">
        <f t="shared" si="17"/>
        <v>36</v>
      </c>
      <c r="BG64">
        <v>1025</v>
      </c>
      <c r="BH64">
        <v>0</v>
      </c>
      <c r="BI64">
        <v>-23</v>
      </c>
      <c r="BJ64">
        <f t="shared" si="18"/>
        <v>1002</v>
      </c>
      <c r="BK64">
        <v>0</v>
      </c>
      <c r="BL64">
        <f t="shared" si="19"/>
        <v>1002</v>
      </c>
      <c r="BM64">
        <v>26</v>
      </c>
      <c r="BN64">
        <f t="shared" si="20"/>
        <v>5</v>
      </c>
      <c r="BO64">
        <f t="shared" si="21"/>
        <v>38.53846153846154</v>
      </c>
      <c r="BQ64">
        <v>1288</v>
      </c>
      <c r="BR64">
        <v>0</v>
      </c>
      <c r="BS64">
        <v>0</v>
      </c>
      <c r="BT64">
        <f t="shared" si="22"/>
        <v>1288</v>
      </c>
      <c r="BU64">
        <v>0</v>
      </c>
      <c r="BV64">
        <f t="shared" si="23"/>
        <v>1288</v>
      </c>
      <c r="BW64">
        <v>23</v>
      </c>
      <c r="BX64">
        <f t="shared" si="24"/>
        <v>5</v>
      </c>
      <c r="BY64">
        <f t="shared" si="25"/>
        <v>56</v>
      </c>
      <c r="BZ64">
        <f t="shared" si="30"/>
        <v>11954</v>
      </c>
      <c r="CA64">
        <v>18808</v>
      </c>
    </row>
    <row r="65" spans="1:79" ht="17.25" customHeight="1" x14ac:dyDescent="0.3">
      <c r="A65" s="2">
        <v>44575</v>
      </c>
      <c r="B65" t="s">
        <v>152</v>
      </c>
      <c r="C65" t="s">
        <v>153</v>
      </c>
      <c r="D65" t="s">
        <v>27</v>
      </c>
      <c r="F65">
        <v>146</v>
      </c>
      <c r="G65">
        <v>64</v>
      </c>
      <c r="I65">
        <v>-3</v>
      </c>
      <c r="J65">
        <f t="shared" si="27"/>
        <v>207</v>
      </c>
      <c r="K65">
        <v>0</v>
      </c>
      <c r="L65">
        <f t="shared" si="1"/>
        <v>207</v>
      </c>
      <c r="M65">
        <v>27</v>
      </c>
      <c r="N65">
        <v>1</v>
      </c>
      <c r="O65">
        <f t="shared" si="2"/>
        <v>7.666666666666667</v>
      </c>
      <c r="Q65">
        <v>151</v>
      </c>
      <c r="R65">
        <v>0</v>
      </c>
      <c r="T65">
        <v>0</v>
      </c>
      <c r="U65">
        <f t="shared" si="28"/>
        <v>151</v>
      </c>
      <c r="V65">
        <v>0</v>
      </c>
      <c r="W65">
        <f t="shared" si="4"/>
        <v>151</v>
      </c>
      <c r="X65">
        <v>5</v>
      </c>
      <c r="Y65">
        <v>2</v>
      </c>
      <c r="Z65">
        <f t="shared" si="5"/>
        <v>30.2</v>
      </c>
      <c r="AB65">
        <v>6175</v>
      </c>
      <c r="AC65">
        <v>0</v>
      </c>
      <c r="AE65">
        <v>-68</v>
      </c>
      <c r="AF65">
        <f t="shared" si="29"/>
        <v>6107</v>
      </c>
      <c r="AG65">
        <v>252</v>
      </c>
      <c r="AH65">
        <f t="shared" si="7"/>
        <v>6359</v>
      </c>
      <c r="AI65">
        <v>204</v>
      </c>
      <c r="AJ65">
        <f t="shared" si="8"/>
        <v>6</v>
      </c>
      <c r="AK65">
        <f t="shared" si="9"/>
        <v>31.171568627450981</v>
      </c>
      <c r="AM65">
        <v>3302</v>
      </c>
      <c r="AN65">
        <v>280</v>
      </c>
      <c r="AO65">
        <v>-45</v>
      </c>
      <c r="AP65">
        <f t="shared" si="10"/>
        <v>3537</v>
      </c>
      <c r="AQ65">
        <v>0</v>
      </c>
      <c r="AR65">
        <f t="shared" si="11"/>
        <v>3537</v>
      </c>
      <c r="AS65">
        <v>68</v>
      </c>
      <c r="AT65">
        <f t="shared" si="12"/>
        <v>6</v>
      </c>
      <c r="AU65">
        <f t="shared" si="13"/>
        <v>52.014705882352942</v>
      </c>
      <c r="AW65">
        <v>1418</v>
      </c>
      <c r="AX65">
        <v>0</v>
      </c>
      <c r="AY65">
        <v>-33</v>
      </c>
      <c r="AZ65">
        <f t="shared" si="14"/>
        <v>1385</v>
      </c>
      <c r="BA65">
        <v>0</v>
      </c>
      <c r="BB65">
        <f t="shared" si="15"/>
        <v>1385</v>
      </c>
      <c r="BC65">
        <v>76</v>
      </c>
      <c r="BD65">
        <f t="shared" si="16"/>
        <v>7</v>
      </c>
      <c r="BE65">
        <f t="shared" si="17"/>
        <v>18.223684210526315</v>
      </c>
      <c r="BG65">
        <v>353</v>
      </c>
      <c r="BH65">
        <v>0</v>
      </c>
      <c r="BI65">
        <v>-18</v>
      </c>
      <c r="BJ65">
        <f t="shared" si="18"/>
        <v>335</v>
      </c>
      <c r="BK65">
        <v>0</v>
      </c>
      <c r="BL65">
        <f t="shared" si="19"/>
        <v>335</v>
      </c>
      <c r="BM65">
        <v>21</v>
      </c>
      <c r="BN65">
        <f t="shared" si="20"/>
        <v>5</v>
      </c>
      <c r="BO65">
        <f t="shared" si="21"/>
        <v>15.952380952380953</v>
      </c>
      <c r="BQ65">
        <v>957</v>
      </c>
      <c r="BR65">
        <v>0</v>
      </c>
      <c r="BS65">
        <v>0</v>
      </c>
      <c r="BT65">
        <f t="shared" si="22"/>
        <v>957</v>
      </c>
      <c r="BU65">
        <v>0</v>
      </c>
      <c r="BV65">
        <f t="shared" si="23"/>
        <v>957</v>
      </c>
      <c r="BW65">
        <v>15</v>
      </c>
      <c r="BX65">
        <f t="shared" si="24"/>
        <v>5</v>
      </c>
      <c r="BY65">
        <f t="shared" si="25"/>
        <v>63.8</v>
      </c>
      <c r="BZ65">
        <f t="shared" si="30"/>
        <v>12931</v>
      </c>
      <c r="CA65">
        <v>0</v>
      </c>
    </row>
    <row r="66" spans="1:79" ht="17.25" customHeight="1" x14ac:dyDescent="0.3">
      <c r="A66" s="2">
        <v>44575</v>
      </c>
      <c r="B66" t="s">
        <v>154</v>
      </c>
      <c r="C66" t="s">
        <v>155</v>
      </c>
      <c r="D66" t="s">
        <v>27</v>
      </c>
      <c r="F66">
        <v>502</v>
      </c>
      <c r="G66">
        <v>0</v>
      </c>
      <c r="I66">
        <v>-17</v>
      </c>
      <c r="J66">
        <f t="shared" ref="J66:J97" si="31">SUM(F66:I66)</f>
        <v>485</v>
      </c>
      <c r="K66">
        <v>0</v>
      </c>
      <c r="L66">
        <f t="shared" ref="L66:L81" si="32">SUM(J66:K66)</f>
        <v>485</v>
      </c>
      <c r="M66">
        <v>26</v>
      </c>
      <c r="N66">
        <v>1</v>
      </c>
      <c r="O66">
        <f t="shared" ref="O66:O81" si="33">IFERROR(L66/M66,0)</f>
        <v>18.653846153846153</v>
      </c>
      <c r="Q66">
        <v>202</v>
      </c>
      <c r="R66">
        <v>0</v>
      </c>
      <c r="T66">
        <v>0</v>
      </c>
      <c r="U66">
        <f t="shared" ref="U66:U97" si="34">SUM(Q66:T66)</f>
        <v>202</v>
      </c>
      <c r="V66">
        <v>0</v>
      </c>
      <c r="W66">
        <f t="shared" ref="W66:W81" si="35">SUM(U66:V66)</f>
        <v>202</v>
      </c>
      <c r="X66">
        <v>1</v>
      </c>
      <c r="Y66">
        <v>2</v>
      </c>
      <c r="Z66">
        <f t="shared" ref="Z66:Z81" si="36">IFERROR(W66/X66,0)</f>
        <v>202</v>
      </c>
      <c r="AB66">
        <v>1704</v>
      </c>
      <c r="AC66">
        <v>0</v>
      </c>
      <c r="AE66">
        <v>-34</v>
      </c>
      <c r="AF66">
        <f t="shared" ref="AF66:AF97" si="37">SUM(AB66:AE66)</f>
        <v>1670</v>
      </c>
      <c r="AG66">
        <v>0</v>
      </c>
      <c r="AH66">
        <f t="shared" ref="AH66:AH81" si="38">SUM(AF66:AG66)</f>
        <v>1670</v>
      </c>
      <c r="AI66">
        <v>66</v>
      </c>
      <c r="AJ66">
        <f t="shared" ref="AJ66:AJ81" si="39">4+2</f>
        <v>6</v>
      </c>
      <c r="AK66">
        <f t="shared" ref="AK66:AK81" si="40">IFERROR(AH66/AI66,0)</f>
        <v>25.303030303030305</v>
      </c>
      <c r="AM66">
        <v>1276</v>
      </c>
      <c r="AN66">
        <v>0</v>
      </c>
      <c r="AO66">
        <v>0</v>
      </c>
      <c r="AP66">
        <f t="shared" ref="AP66:AP81" si="41">SUM(AM66:AO66)</f>
        <v>1276</v>
      </c>
      <c r="AQ66">
        <v>0</v>
      </c>
      <c r="AR66">
        <f t="shared" ref="AR66:AR81" si="42">SUM(AP66:AQ66)</f>
        <v>1276</v>
      </c>
      <c r="AS66">
        <v>25</v>
      </c>
      <c r="AT66">
        <f t="shared" ref="AT66:AT81" si="43">4+2</f>
        <v>6</v>
      </c>
      <c r="AU66">
        <f t="shared" ref="AU66:AU79" si="44">IFERROR(AR66/AS66,0)</f>
        <v>51.04</v>
      </c>
      <c r="AW66">
        <v>1080</v>
      </c>
      <c r="AX66">
        <v>0</v>
      </c>
      <c r="AY66">
        <v>0</v>
      </c>
      <c r="AZ66">
        <f t="shared" ref="AZ66:AZ81" si="45">SUM(AW66:AY66)</f>
        <v>1080</v>
      </c>
      <c r="BA66">
        <v>400</v>
      </c>
      <c r="BB66">
        <f t="shared" ref="BB66:BB81" si="46">SUM(AZ66:BA66)</f>
        <v>1480</v>
      </c>
      <c r="BC66">
        <v>40</v>
      </c>
      <c r="BD66">
        <f t="shared" ref="BD66:BD81" si="47">5+2</f>
        <v>7</v>
      </c>
      <c r="BE66">
        <f t="shared" ref="BE66:BE81" si="48">IFERROR(BB66/BC66,0)</f>
        <v>37</v>
      </c>
      <c r="BG66">
        <v>719</v>
      </c>
      <c r="BH66">
        <v>0</v>
      </c>
      <c r="BI66">
        <v>0</v>
      </c>
      <c r="BJ66">
        <f t="shared" ref="BJ66:BJ81" si="49">SUM(BG66:BI66)</f>
        <v>719</v>
      </c>
      <c r="BK66">
        <v>0</v>
      </c>
      <c r="BL66">
        <f t="shared" ref="BL66:BL81" si="50">SUM(BJ66:BK66)</f>
        <v>719</v>
      </c>
      <c r="BM66">
        <v>7</v>
      </c>
      <c r="BN66">
        <f t="shared" ref="BN66:BN81" si="51">3+2</f>
        <v>5</v>
      </c>
      <c r="BO66">
        <f t="shared" ref="BO66:BO81" si="52">IFERROR(BL66/BM66,0)</f>
        <v>102.71428571428571</v>
      </c>
      <c r="BQ66">
        <v>2562</v>
      </c>
      <c r="BR66">
        <v>0</v>
      </c>
      <c r="BS66">
        <v>-17</v>
      </c>
      <c r="BT66">
        <f t="shared" ref="BT66:BT81" si="53">SUM(BQ66:BS66)</f>
        <v>2545</v>
      </c>
      <c r="BU66">
        <v>0</v>
      </c>
      <c r="BV66">
        <f t="shared" ref="BV66:BV81" si="54">SUM(BT66:BU66)</f>
        <v>2545</v>
      </c>
      <c r="BW66">
        <v>20</v>
      </c>
      <c r="BX66">
        <f t="shared" ref="BX66:BX81" si="55">3+2</f>
        <v>5</v>
      </c>
      <c r="BY66">
        <f t="shared" ref="BY66:BY81" si="56">IFERROR(BV66/BW66,0)</f>
        <v>127.25</v>
      </c>
      <c r="BZ66">
        <f t="shared" ref="BZ66:BZ81" si="57">BV66+BL66+BB66+AR66+AH66+W66+L66</f>
        <v>8377</v>
      </c>
      <c r="CA66">
        <v>400</v>
      </c>
    </row>
    <row r="67" spans="1:79" ht="17.25" customHeight="1" x14ac:dyDescent="0.3">
      <c r="A67" s="2">
        <v>44575</v>
      </c>
      <c r="B67" t="s">
        <v>156</v>
      </c>
      <c r="C67" t="s">
        <v>157</v>
      </c>
      <c r="D67" t="s">
        <v>27</v>
      </c>
      <c r="F67">
        <v>62</v>
      </c>
      <c r="G67">
        <v>36</v>
      </c>
      <c r="I67">
        <v>0</v>
      </c>
      <c r="J67">
        <f t="shared" si="31"/>
        <v>98</v>
      </c>
      <c r="K67">
        <v>0</v>
      </c>
      <c r="L67">
        <f t="shared" si="32"/>
        <v>98</v>
      </c>
      <c r="M67">
        <v>2</v>
      </c>
      <c r="N67">
        <v>1</v>
      </c>
      <c r="O67">
        <f t="shared" si="33"/>
        <v>49</v>
      </c>
      <c r="Q67">
        <v>42</v>
      </c>
      <c r="R67">
        <v>200</v>
      </c>
      <c r="T67">
        <v>0</v>
      </c>
      <c r="U67">
        <f t="shared" si="34"/>
        <v>242</v>
      </c>
      <c r="V67">
        <v>0</v>
      </c>
      <c r="W67">
        <f t="shared" si="35"/>
        <v>242</v>
      </c>
      <c r="X67">
        <v>0</v>
      </c>
      <c r="Y67">
        <v>2</v>
      </c>
      <c r="Z67">
        <f t="shared" si="36"/>
        <v>0</v>
      </c>
      <c r="AB67">
        <v>1263</v>
      </c>
      <c r="AC67">
        <v>0</v>
      </c>
      <c r="AE67">
        <v>0</v>
      </c>
      <c r="AF67">
        <f t="shared" si="37"/>
        <v>1263</v>
      </c>
      <c r="AG67">
        <v>0</v>
      </c>
      <c r="AH67">
        <f t="shared" si="38"/>
        <v>1263</v>
      </c>
      <c r="AI67">
        <v>7</v>
      </c>
      <c r="AJ67">
        <f t="shared" si="39"/>
        <v>6</v>
      </c>
      <c r="AK67">
        <f t="shared" si="40"/>
        <v>180.42857142857142</v>
      </c>
      <c r="AM67">
        <v>596</v>
      </c>
      <c r="AN67">
        <v>1234</v>
      </c>
      <c r="AO67">
        <v>0</v>
      </c>
      <c r="AP67">
        <f t="shared" si="41"/>
        <v>1830</v>
      </c>
      <c r="AQ67">
        <v>0</v>
      </c>
      <c r="AR67">
        <f t="shared" si="42"/>
        <v>1830</v>
      </c>
      <c r="AS67">
        <v>1</v>
      </c>
      <c r="AT67">
        <f t="shared" si="43"/>
        <v>6</v>
      </c>
      <c r="AU67">
        <f t="shared" si="44"/>
        <v>1830</v>
      </c>
      <c r="AW67">
        <v>66</v>
      </c>
      <c r="AX67">
        <v>100</v>
      </c>
      <c r="AY67">
        <v>0</v>
      </c>
      <c r="AZ67">
        <f t="shared" si="45"/>
        <v>166</v>
      </c>
      <c r="BA67">
        <v>100</v>
      </c>
      <c r="BB67">
        <f t="shared" si="46"/>
        <v>266</v>
      </c>
      <c r="BC67">
        <v>3</v>
      </c>
      <c r="BD67">
        <f t="shared" si="47"/>
        <v>7</v>
      </c>
      <c r="BE67">
        <f t="shared" si="48"/>
        <v>88.666666666666671</v>
      </c>
      <c r="BG67">
        <v>12</v>
      </c>
      <c r="BH67">
        <v>20</v>
      </c>
      <c r="BI67">
        <v>0</v>
      </c>
      <c r="BJ67">
        <f t="shared" si="49"/>
        <v>32</v>
      </c>
      <c r="BK67">
        <v>0</v>
      </c>
      <c r="BL67">
        <f t="shared" si="50"/>
        <v>32</v>
      </c>
      <c r="BM67">
        <v>0</v>
      </c>
      <c r="BN67">
        <f t="shared" si="51"/>
        <v>5</v>
      </c>
      <c r="BO67">
        <f t="shared" si="52"/>
        <v>0</v>
      </c>
      <c r="BQ67">
        <v>22</v>
      </c>
      <c r="BR67">
        <v>190</v>
      </c>
      <c r="BS67">
        <v>0</v>
      </c>
      <c r="BT67">
        <f t="shared" si="53"/>
        <v>212</v>
      </c>
      <c r="BU67">
        <v>0</v>
      </c>
      <c r="BV67">
        <f t="shared" si="54"/>
        <v>212</v>
      </c>
      <c r="BW67">
        <v>1</v>
      </c>
      <c r="BX67">
        <f t="shared" si="55"/>
        <v>5</v>
      </c>
      <c r="BY67">
        <f t="shared" si="56"/>
        <v>212</v>
      </c>
      <c r="BZ67">
        <f t="shared" si="57"/>
        <v>3943</v>
      </c>
      <c r="CA67">
        <v>1300</v>
      </c>
    </row>
    <row r="68" spans="1:79" ht="17.25" customHeight="1" x14ac:dyDescent="0.3">
      <c r="A68" s="2">
        <v>44575</v>
      </c>
      <c r="B68" t="s">
        <v>158</v>
      </c>
      <c r="C68" t="s">
        <v>159</v>
      </c>
      <c r="D68" t="s">
        <v>27</v>
      </c>
      <c r="F68">
        <v>0</v>
      </c>
      <c r="G68">
        <v>0</v>
      </c>
      <c r="I68">
        <v>0</v>
      </c>
      <c r="J68">
        <f t="shared" si="31"/>
        <v>0</v>
      </c>
      <c r="K68">
        <v>0</v>
      </c>
      <c r="L68">
        <f t="shared" si="32"/>
        <v>0</v>
      </c>
      <c r="M68">
        <v>4</v>
      </c>
      <c r="N68">
        <v>1</v>
      </c>
      <c r="O68">
        <f t="shared" si="33"/>
        <v>0</v>
      </c>
      <c r="Q68">
        <v>2</v>
      </c>
      <c r="R68">
        <v>0</v>
      </c>
      <c r="T68">
        <v>0</v>
      </c>
      <c r="U68">
        <f t="shared" si="34"/>
        <v>2</v>
      </c>
      <c r="V68">
        <v>0</v>
      </c>
      <c r="W68">
        <f t="shared" si="35"/>
        <v>2</v>
      </c>
      <c r="X68">
        <v>1</v>
      </c>
      <c r="Y68">
        <v>2</v>
      </c>
      <c r="Z68">
        <f t="shared" si="36"/>
        <v>2</v>
      </c>
      <c r="AB68">
        <v>5</v>
      </c>
      <c r="AC68">
        <v>0</v>
      </c>
      <c r="AE68">
        <v>0</v>
      </c>
      <c r="AF68">
        <f t="shared" si="37"/>
        <v>5</v>
      </c>
      <c r="AG68">
        <v>0</v>
      </c>
      <c r="AH68">
        <f t="shared" si="38"/>
        <v>5</v>
      </c>
      <c r="AI68">
        <v>3</v>
      </c>
      <c r="AJ68">
        <f>4+2</f>
        <v>6</v>
      </c>
      <c r="AK68">
        <f t="shared" si="40"/>
        <v>1.6666666666666667</v>
      </c>
      <c r="AM68">
        <v>2</v>
      </c>
      <c r="AN68">
        <v>0</v>
      </c>
      <c r="AO68">
        <v>0</v>
      </c>
      <c r="AP68">
        <f t="shared" si="41"/>
        <v>2</v>
      </c>
      <c r="AQ68">
        <v>0</v>
      </c>
      <c r="AR68">
        <f t="shared" si="42"/>
        <v>2</v>
      </c>
      <c r="AS68">
        <v>3</v>
      </c>
      <c r="AT68">
        <f t="shared" si="43"/>
        <v>6</v>
      </c>
      <c r="AU68">
        <f t="shared" si="44"/>
        <v>0.66666666666666663</v>
      </c>
      <c r="AW68">
        <v>0</v>
      </c>
      <c r="AX68">
        <v>0</v>
      </c>
      <c r="AY68">
        <v>0</v>
      </c>
      <c r="AZ68">
        <f t="shared" si="45"/>
        <v>0</v>
      </c>
      <c r="BA68">
        <v>0</v>
      </c>
      <c r="BB68">
        <f t="shared" si="46"/>
        <v>0</v>
      </c>
      <c r="BC68">
        <v>7</v>
      </c>
      <c r="BD68">
        <f t="shared" si="47"/>
        <v>7</v>
      </c>
      <c r="BE68">
        <f t="shared" si="48"/>
        <v>0</v>
      </c>
      <c r="BG68">
        <v>0</v>
      </c>
      <c r="BH68">
        <v>0</v>
      </c>
      <c r="BI68">
        <v>0</v>
      </c>
      <c r="BJ68">
        <f t="shared" si="49"/>
        <v>0</v>
      </c>
      <c r="BK68">
        <v>0</v>
      </c>
      <c r="BL68">
        <f t="shared" si="50"/>
        <v>0</v>
      </c>
      <c r="BM68">
        <v>3</v>
      </c>
      <c r="BN68">
        <f t="shared" si="51"/>
        <v>5</v>
      </c>
      <c r="BO68">
        <f t="shared" si="52"/>
        <v>0</v>
      </c>
      <c r="BQ68">
        <v>6</v>
      </c>
      <c r="BR68">
        <v>0</v>
      </c>
      <c r="BS68">
        <v>0</v>
      </c>
      <c r="BT68">
        <f t="shared" si="53"/>
        <v>6</v>
      </c>
      <c r="BU68">
        <v>0</v>
      </c>
      <c r="BV68">
        <f t="shared" si="54"/>
        <v>6</v>
      </c>
      <c r="BW68">
        <v>8</v>
      </c>
      <c r="BX68">
        <f t="shared" si="55"/>
        <v>5</v>
      </c>
      <c r="BY68">
        <f t="shared" si="56"/>
        <v>0.75</v>
      </c>
      <c r="BZ68">
        <f t="shared" si="57"/>
        <v>15</v>
      </c>
      <c r="CA68">
        <v>0</v>
      </c>
    </row>
    <row r="69" spans="1:79" ht="17.25" customHeight="1" x14ac:dyDescent="0.3">
      <c r="A69" s="2">
        <v>44575</v>
      </c>
      <c r="B69" t="s">
        <v>160</v>
      </c>
      <c r="C69" t="s">
        <v>161</v>
      </c>
      <c r="D69" t="s">
        <v>27</v>
      </c>
      <c r="F69">
        <v>179</v>
      </c>
      <c r="G69">
        <v>0</v>
      </c>
      <c r="I69">
        <v>0</v>
      </c>
      <c r="J69">
        <f t="shared" si="31"/>
        <v>179</v>
      </c>
      <c r="K69">
        <v>0</v>
      </c>
      <c r="L69">
        <f t="shared" si="32"/>
        <v>179</v>
      </c>
      <c r="M69">
        <v>4</v>
      </c>
      <c r="N69">
        <v>1</v>
      </c>
      <c r="O69">
        <f t="shared" si="33"/>
        <v>44.75</v>
      </c>
      <c r="Q69">
        <v>90</v>
      </c>
      <c r="R69">
        <v>0</v>
      </c>
      <c r="T69">
        <v>0</v>
      </c>
      <c r="U69">
        <f t="shared" si="34"/>
        <v>90</v>
      </c>
      <c r="V69">
        <v>0</v>
      </c>
      <c r="W69">
        <f t="shared" si="35"/>
        <v>90</v>
      </c>
      <c r="X69">
        <v>1</v>
      </c>
      <c r="Y69">
        <v>2</v>
      </c>
      <c r="Z69">
        <f t="shared" si="36"/>
        <v>90</v>
      </c>
      <c r="AB69">
        <v>2965</v>
      </c>
      <c r="AC69">
        <v>0</v>
      </c>
      <c r="AE69">
        <v>0</v>
      </c>
      <c r="AF69">
        <f t="shared" si="37"/>
        <v>2965</v>
      </c>
      <c r="AG69">
        <v>0</v>
      </c>
      <c r="AH69">
        <f t="shared" si="38"/>
        <v>2965</v>
      </c>
      <c r="AI69">
        <v>24</v>
      </c>
      <c r="AJ69">
        <f t="shared" si="39"/>
        <v>6</v>
      </c>
      <c r="AK69">
        <f t="shared" si="40"/>
        <v>123.54166666666667</v>
      </c>
      <c r="AM69">
        <v>211</v>
      </c>
      <c r="AN69">
        <v>0</v>
      </c>
      <c r="AO69">
        <v>0</v>
      </c>
      <c r="AP69">
        <f t="shared" si="41"/>
        <v>211</v>
      </c>
      <c r="AQ69">
        <v>0</v>
      </c>
      <c r="AR69">
        <f t="shared" si="42"/>
        <v>211</v>
      </c>
      <c r="AS69">
        <v>4</v>
      </c>
      <c r="AT69">
        <f t="shared" si="43"/>
        <v>6</v>
      </c>
      <c r="AU69">
        <f t="shared" si="44"/>
        <v>52.75</v>
      </c>
      <c r="AW69">
        <v>1617</v>
      </c>
      <c r="AX69">
        <v>0</v>
      </c>
      <c r="AY69">
        <v>0</v>
      </c>
      <c r="AZ69">
        <f t="shared" si="45"/>
        <v>1617</v>
      </c>
      <c r="BA69">
        <v>0</v>
      </c>
      <c r="BB69">
        <f t="shared" si="46"/>
        <v>1617</v>
      </c>
      <c r="BC69">
        <v>6</v>
      </c>
      <c r="BD69">
        <f t="shared" si="47"/>
        <v>7</v>
      </c>
      <c r="BE69">
        <f t="shared" si="48"/>
        <v>269.5</v>
      </c>
      <c r="BG69">
        <v>320</v>
      </c>
      <c r="BH69">
        <v>0</v>
      </c>
      <c r="BI69">
        <v>0</v>
      </c>
      <c r="BJ69">
        <f t="shared" si="49"/>
        <v>320</v>
      </c>
      <c r="BK69">
        <v>0</v>
      </c>
      <c r="BL69">
        <f t="shared" si="50"/>
        <v>320</v>
      </c>
      <c r="BM69">
        <v>0</v>
      </c>
      <c r="BN69">
        <f t="shared" si="51"/>
        <v>5</v>
      </c>
      <c r="BO69">
        <f t="shared" si="52"/>
        <v>0</v>
      </c>
      <c r="BQ69">
        <v>973</v>
      </c>
      <c r="BR69">
        <v>0</v>
      </c>
      <c r="BS69">
        <v>0</v>
      </c>
      <c r="BT69">
        <f t="shared" si="53"/>
        <v>973</v>
      </c>
      <c r="BU69">
        <v>0</v>
      </c>
      <c r="BV69">
        <f t="shared" si="54"/>
        <v>973</v>
      </c>
      <c r="BW69">
        <v>3</v>
      </c>
      <c r="BX69">
        <f t="shared" si="55"/>
        <v>5</v>
      </c>
      <c r="BY69">
        <f t="shared" si="56"/>
        <v>324.33333333333331</v>
      </c>
      <c r="BZ69">
        <f t="shared" si="57"/>
        <v>6355</v>
      </c>
      <c r="CA69">
        <v>-5334</v>
      </c>
    </row>
    <row r="70" spans="1:79" ht="17.25" customHeight="1" x14ac:dyDescent="0.3">
      <c r="A70" s="2">
        <v>44575</v>
      </c>
      <c r="B70" t="s">
        <v>162</v>
      </c>
      <c r="C70" t="s">
        <v>163</v>
      </c>
      <c r="D70" t="s">
        <v>27</v>
      </c>
      <c r="F70">
        <v>191</v>
      </c>
      <c r="G70">
        <v>0</v>
      </c>
      <c r="I70">
        <v>-2</v>
      </c>
      <c r="J70">
        <f t="shared" si="31"/>
        <v>189</v>
      </c>
      <c r="K70">
        <v>0</v>
      </c>
      <c r="L70">
        <f t="shared" si="32"/>
        <v>189</v>
      </c>
      <c r="M70">
        <v>6</v>
      </c>
      <c r="N70">
        <v>1</v>
      </c>
      <c r="O70">
        <f t="shared" si="33"/>
        <v>31.5</v>
      </c>
      <c r="Q70">
        <v>108</v>
      </c>
      <c r="R70">
        <v>0</v>
      </c>
      <c r="T70">
        <v>-2</v>
      </c>
      <c r="U70">
        <f t="shared" si="34"/>
        <v>106</v>
      </c>
      <c r="V70">
        <v>0</v>
      </c>
      <c r="W70">
        <f t="shared" si="35"/>
        <v>106</v>
      </c>
      <c r="X70">
        <v>3</v>
      </c>
      <c r="Y70">
        <v>2</v>
      </c>
      <c r="Z70">
        <f t="shared" si="36"/>
        <v>35.333333333333336</v>
      </c>
      <c r="AB70">
        <v>364</v>
      </c>
      <c r="AC70">
        <v>0</v>
      </c>
      <c r="AE70">
        <v>0</v>
      </c>
      <c r="AF70">
        <f t="shared" si="37"/>
        <v>364</v>
      </c>
      <c r="AG70">
        <v>0</v>
      </c>
      <c r="AH70">
        <f t="shared" si="38"/>
        <v>364</v>
      </c>
      <c r="AI70">
        <v>2</v>
      </c>
      <c r="AJ70">
        <f t="shared" si="39"/>
        <v>6</v>
      </c>
      <c r="AK70">
        <f t="shared" si="40"/>
        <v>182</v>
      </c>
      <c r="AM70">
        <v>106</v>
      </c>
      <c r="AN70">
        <v>0</v>
      </c>
      <c r="AO70">
        <v>0</v>
      </c>
      <c r="AP70">
        <f t="shared" si="41"/>
        <v>106</v>
      </c>
      <c r="AQ70">
        <v>0</v>
      </c>
      <c r="AR70">
        <f t="shared" si="42"/>
        <v>106</v>
      </c>
      <c r="AS70">
        <v>3</v>
      </c>
      <c r="AT70">
        <f t="shared" si="43"/>
        <v>6</v>
      </c>
      <c r="AU70">
        <f t="shared" si="44"/>
        <v>35.333333333333336</v>
      </c>
      <c r="AW70">
        <v>1641</v>
      </c>
      <c r="AX70">
        <v>0</v>
      </c>
      <c r="AY70">
        <v>0</v>
      </c>
      <c r="AZ70">
        <f t="shared" si="45"/>
        <v>1641</v>
      </c>
      <c r="BA70">
        <v>0</v>
      </c>
      <c r="BB70">
        <f t="shared" si="46"/>
        <v>1641</v>
      </c>
      <c r="BC70">
        <v>2</v>
      </c>
      <c r="BD70">
        <f t="shared" si="47"/>
        <v>7</v>
      </c>
      <c r="BE70">
        <f t="shared" si="48"/>
        <v>820.5</v>
      </c>
      <c r="BG70">
        <v>223</v>
      </c>
      <c r="BH70">
        <v>0</v>
      </c>
      <c r="BI70">
        <v>0</v>
      </c>
      <c r="BJ70">
        <f t="shared" si="49"/>
        <v>223</v>
      </c>
      <c r="BK70">
        <v>0</v>
      </c>
      <c r="BL70">
        <f t="shared" si="50"/>
        <v>223</v>
      </c>
      <c r="BM70">
        <v>1</v>
      </c>
      <c r="BN70">
        <f t="shared" si="51"/>
        <v>5</v>
      </c>
      <c r="BO70">
        <f t="shared" si="52"/>
        <v>223</v>
      </c>
      <c r="BQ70">
        <v>312</v>
      </c>
      <c r="BR70">
        <v>0</v>
      </c>
      <c r="BS70">
        <v>0</v>
      </c>
      <c r="BT70">
        <f t="shared" si="53"/>
        <v>312</v>
      </c>
      <c r="BU70">
        <v>0</v>
      </c>
      <c r="BV70">
        <f t="shared" si="54"/>
        <v>312</v>
      </c>
      <c r="BW70">
        <v>6</v>
      </c>
      <c r="BX70">
        <f t="shared" si="55"/>
        <v>5</v>
      </c>
      <c r="BY70">
        <f t="shared" si="56"/>
        <v>52</v>
      </c>
      <c r="BZ70">
        <f t="shared" si="57"/>
        <v>2941</v>
      </c>
      <c r="CA70">
        <v>-2384</v>
      </c>
    </row>
    <row r="71" spans="1:79" ht="17.25" customHeight="1" x14ac:dyDescent="0.3">
      <c r="A71" s="2">
        <v>44575</v>
      </c>
      <c r="B71" t="s">
        <v>164</v>
      </c>
      <c r="C71" t="s">
        <v>165</v>
      </c>
      <c r="D71" t="s">
        <v>27</v>
      </c>
      <c r="F71">
        <v>471</v>
      </c>
      <c r="G71">
        <v>120</v>
      </c>
      <c r="I71">
        <v>0</v>
      </c>
      <c r="J71">
        <f t="shared" si="31"/>
        <v>591</v>
      </c>
      <c r="K71">
        <v>0</v>
      </c>
      <c r="L71">
        <f t="shared" si="32"/>
        <v>591</v>
      </c>
      <c r="M71">
        <v>46</v>
      </c>
      <c r="N71">
        <v>1</v>
      </c>
      <c r="O71">
        <f t="shared" si="33"/>
        <v>12.847826086956522</v>
      </c>
      <c r="Q71">
        <v>30</v>
      </c>
      <c r="R71">
        <v>0</v>
      </c>
      <c r="T71">
        <v>0</v>
      </c>
      <c r="U71">
        <f t="shared" si="34"/>
        <v>30</v>
      </c>
      <c r="V71">
        <v>0</v>
      </c>
      <c r="W71">
        <f t="shared" si="35"/>
        <v>30</v>
      </c>
      <c r="X71">
        <v>1</v>
      </c>
      <c r="Y71">
        <v>2</v>
      </c>
      <c r="Z71">
        <f t="shared" si="36"/>
        <v>30</v>
      </c>
      <c r="AB71">
        <v>5143</v>
      </c>
      <c r="AC71">
        <v>0</v>
      </c>
      <c r="AE71">
        <v>0</v>
      </c>
      <c r="AF71">
        <f t="shared" si="37"/>
        <v>5143</v>
      </c>
      <c r="AG71">
        <v>0</v>
      </c>
      <c r="AH71">
        <f t="shared" si="38"/>
        <v>5143</v>
      </c>
      <c r="AI71">
        <v>48</v>
      </c>
      <c r="AJ71">
        <f t="shared" si="39"/>
        <v>6</v>
      </c>
      <c r="AK71">
        <f t="shared" si="40"/>
        <v>107.14583333333333</v>
      </c>
      <c r="AM71">
        <v>396</v>
      </c>
      <c r="AN71">
        <v>10</v>
      </c>
      <c r="AO71">
        <v>-50</v>
      </c>
      <c r="AP71">
        <f t="shared" si="41"/>
        <v>356</v>
      </c>
      <c r="AQ71">
        <v>0</v>
      </c>
      <c r="AR71">
        <f t="shared" si="42"/>
        <v>356</v>
      </c>
      <c r="AS71">
        <v>43</v>
      </c>
      <c r="AT71">
        <f t="shared" si="43"/>
        <v>6</v>
      </c>
      <c r="AU71">
        <f t="shared" si="44"/>
        <v>8.279069767441861</v>
      </c>
      <c r="AW71">
        <v>0</v>
      </c>
      <c r="AX71">
        <v>20</v>
      </c>
      <c r="AY71">
        <v>0</v>
      </c>
      <c r="AZ71">
        <f t="shared" si="45"/>
        <v>20</v>
      </c>
      <c r="BA71">
        <v>0</v>
      </c>
      <c r="BB71">
        <f t="shared" si="46"/>
        <v>20</v>
      </c>
      <c r="BC71">
        <v>2</v>
      </c>
      <c r="BD71">
        <f t="shared" si="47"/>
        <v>7</v>
      </c>
      <c r="BE71">
        <f t="shared" si="48"/>
        <v>10</v>
      </c>
      <c r="BG71">
        <v>315</v>
      </c>
      <c r="BH71">
        <v>700</v>
      </c>
      <c r="BI71">
        <v>0</v>
      </c>
      <c r="BJ71">
        <f t="shared" si="49"/>
        <v>1015</v>
      </c>
      <c r="BK71">
        <v>0</v>
      </c>
      <c r="BL71">
        <f t="shared" si="50"/>
        <v>1015</v>
      </c>
      <c r="BM71">
        <v>22</v>
      </c>
      <c r="BN71">
        <f t="shared" si="51"/>
        <v>5</v>
      </c>
      <c r="BO71">
        <f t="shared" si="52"/>
        <v>46.136363636363633</v>
      </c>
      <c r="BQ71">
        <v>188</v>
      </c>
      <c r="BR71">
        <v>515</v>
      </c>
      <c r="BS71">
        <v>0</v>
      </c>
      <c r="BT71">
        <f t="shared" si="53"/>
        <v>703</v>
      </c>
      <c r="BU71">
        <v>0</v>
      </c>
      <c r="BV71">
        <f t="shared" si="54"/>
        <v>703</v>
      </c>
      <c r="BW71">
        <v>31</v>
      </c>
      <c r="BX71">
        <f t="shared" si="55"/>
        <v>5</v>
      </c>
      <c r="BY71">
        <f t="shared" si="56"/>
        <v>22.677419354838708</v>
      </c>
      <c r="BZ71">
        <f t="shared" si="57"/>
        <v>7858</v>
      </c>
      <c r="CA71">
        <v>451</v>
      </c>
    </row>
    <row r="72" spans="1:79" ht="17.25" customHeight="1" x14ac:dyDescent="0.3">
      <c r="A72" s="2">
        <v>44575</v>
      </c>
      <c r="B72" t="s">
        <v>166</v>
      </c>
      <c r="C72" t="s">
        <v>167</v>
      </c>
      <c r="D72" t="s">
        <v>27</v>
      </c>
      <c r="F72">
        <v>384</v>
      </c>
      <c r="G72">
        <v>0</v>
      </c>
      <c r="I72">
        <v>0</v>
      </c>
      <c r="J72">
        <f t="shared" si="31"/>
        <v>384</v>
      </c>
      <c r="K72">
        <v>0</v>
      </c>
      <c r="L72">
        <f t="shared" si="32"/>
        <v>384</v>
      </c>
      <c r="M72">
        <v>3</v>
      </c>
      <c r="N72">
        <v>1</v>
      </c>
      <c r="O72">
        <f t="shared" si="33"/>
        <v>128</v>
      </c>
      <c r="Q72">
        <v>237</v>
      </c>
      <c r="R72">
        <v>0</v>
      </c>
      <c r="T72">
        <v>0</v>
      </c>
      <c r="U72">
        <f t="shared" si="34"/>
        <v>237</v>
      </c>
      <c r="V72">
        <v>0</v>
      </c>
      <c r="W72">
        <f t="shared" si="35"/>
        <v>237</v>
      </c>
      <c r="X72">
        <v>1</v>
      </c>
      <c r="Y72">
        <v>2</v>
      </c>
      <c r="Z72">
        <f t="shared" si="36"/>
        <v>237</v>
      </c>
      <c r="AB72">
        <v>498</v>
      </c>
      <c r="AC72">
        <v>0</v>
      </c>
      <c r="AE72">
        <v>0</v>
      </c>
      <c r="AF72">
        <f t="shared" si="37"/>
        <v>498</v>
      </c>
      <c r="AG72">
        <v>0</v>
      </c>
      <c r="AH72">
        <f t="shared" si="38"/>
        <v>498</v>
      </c>
      <c r="AI72">
        <v>4</v>
      </c>
      <c r="AJ72">
        <f t="shared" si="39"/>
        <v>6</v>
      </c>
      <c r="AK72">
        <f t="shared" si="40"/>
        <v>124.5</v>
      </c>
      <c r="AM72">
        <v>114</v>
      </c>
      <c r="AN72">
        <v>170</v>
      </c>
      <c r="AO72">
        <v>-50</v>
      </c>
      <c r="AP72">
        <f t="shared" si="41"/>
        <v>234</v>
      </c>
      <c r="AQ72">
        <v>0</v>
      </c>
      <c r="AR72">
        <f t="shared" si="42"/>
        <v>234</v>
      </c>
      <c r="AS72">
        <v>5</v>
      </c>
      <c r="AT72">
        <f t="shared" si="43"/>
        <v>6</v>
      </c>
      <c r="AU72">
        <f t="shared" si="44"/>
        <v>46.8</v>
      </c>
      <c r="AW72">
        <v>94</v>
      </c>
      <c r="AX72">
        <v>30</v>
      </c>
      <c r="AY72">
        <v>0</v>
      </c>
      <c r="AZ72">
        <f t="shared" si="45"/>
        <v>124</v>
      </c>
      <c r="BA72">
        <v>0</v>
      </c>
      <c r="BB72">
        <f t="shared" si="46"/>
        <v>124</v>
      </c>
      <c r="BC72">
        <v>2</v>
      </c>
      <c r="BD72">
        <f t="shared" si="47"/>
        <v>7</v>
      </c>
      <c r="BE72">
        <f t="shared" si="48"/>
        <v>62</v>
      </c>
      <c r="BG72">
        <v>565</v>
      </c>
      <c r="BH72">
        <v>380</v>
      </c>
      <c r="BI72">
        <v>0</v>
      </c>
      <c r="BJ72">
        <f t="shared" si="49"/>
        <v>945</v>
      </c>
      <c r="BK72">
        <v>0</v>
      </c>
      <c r="BL72">
        <f t="shared" si="50"/>
        <v>945</v>
      </c>
      <c r="BM72">
        <v>0</v>
      </c>
      <c r="BN72">
        <f t="shared" si="51"/>
        <v>5</v>
      </c>
      <c r="BO72">
        <f t="shared" si="52"/>
        <v>0</v>
      </c>
      <c r="BQ72">
        <v>118</v>
      </c>
      <c r="BR72">
        <v>250</v>
      </c>
      <c r="BS72">
        <v>0</v>
      </c>
      <c r="BT72">
        <f t="shared" si="53"/>
        <v>368</v>
      </c>
      <c r="BU72">
        <v>0</v>
      </c>
      <c r="BV72">
        <f t="shared" si="54"/>
        <v>368</v>
      </c>
      <c r="BW72">
        <v>2</v>
      </c>
      <c r="BX72">
        <f t="shared" si="55"/>
        <v>5</v>
      </c>
      <c r="BY72">
        <f t="shared" si="56"/>
        <v>184</v>
      </c>
      <c r="BZ72">
        <f t="shared" si="57"/>
        <v>2790</v>
      </c>
      <c r="CA72">
        <v>1500</v>
      </c>
    </row>
    <row r="73" spans="1:79" ht="17.25" customHeight="1" x14ac:dyDescent="0.3">
      <c r="A73" s="2">
        <v>44575</v>
      </c>
      <c r="B73" t="s">
        <v>168</v>
      </c>
      <c r="C73" t="s">
        <v>169</v>
      </c>
      <c r="D73" t="s">
        <v>27</v>
      </c>
      <c r="F73">
        <v>75</v>
      </c>
      <c r="G73">
        <v>0</v>
      </c>
      <c r="I73">
        <v>-10</v>
      </c>
      <c r="J73">
        <f t="shared" si="31"/>
        <v>65</v>
      </c>
      <c r="K73">
        <v>0</v>
      </c>
      <c r="L73">
        <f t="shared" si="32"/>
        <v>65</v>
      </c>
      <c r="M73">
        <v>3</v>
      </c>
      <c r="N73">
        <v>1</v>
      </c>
      <c r="O73">
        <f t="shared" si="33"/>
        <v>21.666666666666668</v>
      </c>
      <c r="Q73">
        <v>111</v>
      </c>
      <c r="R73">
        <v>0</v>
      </c>
      <c r="T73">
        <v>0</v>
      </c>
      <c r="U73">
        <f t="shared" si="34"/>
        <v>111</v>
      </c>
      <c r="V73">
        <v>0</v>
      </c>
      <c r="W73">
        <f t="shared" si="35"/>
        <v>111</v>
      </c>
      <c r="X73">
        <v>1</v>
      </c>
      <c r="Y73">
        <v>2</v>
      </c>
      <c r="Z73">
        <f t="shared" si="36"/>
        <v>111</v>
      </c>
      <c r="AB73">
        <v>432</v>
      </c>
      <c r="AC73">
        <v>0</v>
      </c>
      <c r="AE73">
        <v>0</v>
      </c>
      <c r="AF73">
        <f t="shared" si="37"/>
        <v>432</v>
      </c>
      <c r="AG73">
        <v>0</v>
      </c>
      <c r="AH73">
        <f t="shared" si="38"/>
        <v>432</v>
      </c>
      <c r="AI73">
        <v>5</v>
      </c>
      <c r="AJ73">
        <f t="shared" si="39"/>
        <v>6</v>
      </c>
      <c r="AK73">
        <f t="shared" si="40"/>
        <v>86.4</v>
      </c>
      <c r="AM73">
        <v>909</v>
      </c>
      <c r="AN73">
        <v>0</v>
      </c>
      <c r="AO73">
        <v>0</v>
      </c>
      <c r="AP73">
        <f t="shared" si="41"/>
        <v>909</v>
      </c>
      <c r="AQ73">
        <v>0</v>
      </c>
      <c r="AR73">
        <f t="shared" si="42"/>
        <v>909</v>
      </c>
      <c r="AS73">
        <v>2</v>
      </c>
      <c r="AT73">
        <f t="shared" si="43"/>
        <v>6</v>
      </c>
      <c r="AU73">
        <f t="shared" si="44"/>
        <v>454.5</v>
      </c>
      <c r="AW73">
        <v>189</v>
      </c>
      <c r="AX73">
        <v>0</v>
      </c>
      <c r="AY73">
        <v>0</v>
      </c>
      <c r="AZ73">
        <f t="shared" si="45"/>
        <v>189</v>
      </c>
      <c r="BA73">
        <v>0</v>
      </c>
      <c r="BB73">
        <f t="shared" si="46"/>
        <v>189</v>
      </c>
      <c r="BC73">
        <v>4</v>
      </c>
      <c r="BD73">
        <f t="shared" si="47"/>
        <v>7</v>
      </c>
      <c r="BE73">
        <f t="shared" si="48"/>
        <v>47.25</v>
      </c>
      <c r="BG73">
        <v>380</v>
      </c>
      <c r="BH73">
        <v>0</v>
      </c>
      <c r="BI73">
        <v>0</v>
      </c>
      <c r="BJ73">
        <f t="shared" si="49"/>
        <v>380</v>
      </c>
      <c r="BK73">
        <v>0</v>
      </c>
      <c r="BL73">
        <f t="shared" si="50"/>
        <v>380</v>
      </c>
      <c r="BM73">
        <v>1</v>
      </c>
      <c r="BN73">
        <f t="shared" si="51"/>
        <v>5</v>
      </c>
      <c r="BO73">
        <f t="shared" si="52"/>
        <v>380</v>
      </c>
      <c r="BQ73">
        <v>767</v>
      </c>
      <c r="BR73">
        <v>0</v>
      </c>
      <c r="BS73">
        <v>0</v>
      </c>
      <c r="BT73">
        <f t="shared" si="53"/>
        <v>767</v>
      </c>
      <c r="BU73">
        <v>0</v>
      </c>
      <c r="BV73">
        <f t="shared" si="54"/>
        <v>767</v>
      </c>
      <c r="BW73">
        <v>2</v>
      </c>
      <c r="BX73">
        <f t="shared" si="55"/>
        <v>5</v>
      </c>
      <c r="BY73">
        <f t="shared" si="56"/>
        <v>383.5</v>
      </c>
      <c r="BZ73">
        <f t="shared" si="57"/>
        <v>2853</v>
      </c>
      <c r="CA73">
        <v>3800</v>
      </c>
    </row>
    <row r="74" spans="1:79" ht="17.25" customHeight="1" x14ac:dyDescent="0.3">
      <c r="A74" s="2">
        <v>44575</v>
      </c>
      <c r="B74" t="s">
        <v>170</v>
      </c>
      <c r="C74" t="s">
        <v>171</v>
      </c>
      <c r="D74" t="s">
        <v>27</v>
      </c>
      <c r="F74">
        <v>322</v>
      </c>
      <c r="G74">
        <v>0</v>
      </c>
      <c r="I74">
        <v>-50</v>
      </c>
      <c r="J74">
        <f t="shared" si="31"/>
        <v>272</v>
      </c>
      <c r="K74">
        <v>0</v>
      </c>
      <c r="L74">
        <f t="shared" si="32"/>
        <v>272</v>
      </c>
      <c r="M74">
        <v>5</v>
      </c>
      <c r="N74">
        <v>1</v>
      </c>
      <c r="O74">
        <f t="shared" si="33"/>
        <v>54.4</v>
      </c>
      <c r="Q74">
        <v>196</v>
      </c>
      <c r="R74">
        <v>0</v>
      </c>
      <c r="T74">
        <v>0</v>
      </c>
      <c r="U74">
        <f t="shared" si="34"/>
        <v>196</v>
      </c>
      <c r="V74">
        <v>0</v>
      </c>
      <c r="W74">
        <f t="shared" si="35"/>
        <v>196</v>
      </c>
      <c r="X74">
        <v>1</v>
      </c>
      <c r="Y74">
        <v>2</v>
      </c>
      <c r="Z74">
        <f t="shared" si="36"/>
        <v>196</v>
      </c>
      <c r="AB74">
        <v>1418</v>
      </c>
      <c r="AC74">
        <v>0</v>
      </c>
      <c r="AE74">
        <v>0</v>
      </c>
      <c r="AF74">
        <f t="shared" si="37"/>
        <v>1418</v>
      </c>
      <c r="AG74">
        <v>0</v>
      </c>
      <c r="AH74">
        <f t="shared" si="38"/>
        <v>1418</v>
      </c>
      <c r="AI74">
        <v>2</v>
      </c>
      <c r="AJ74">
        <f t="shared" si="39"/>
        <v>6</v>
      </c>
      <c r="AK74">
        <f t="shared" si="40"/>
        <v>709</v>
      </c>
      <c r="AM74">
        <v>811</v>
      </c>
      <c r="AN74">
        <v>0</v>
      </c>
      <c r="AO74">
        <v>-50</v>
      </c>
      <c r="AP74">
        <f t="shared" si="41"/>
        <v>761</v>
      </c>
      <c r="AQ74">
        <v>0</v>
      </c>
      <c r="AR74">
        <f t="shared" si="42"/>
        <v>761</v>
      </c>
      <c r="AS74">
        <v>7</v>
      </c>
      <c r="AT74">
        <f t="shared" si="43"/>
        <v>6</v>
      </c>
      <c r="AU74">
        <f t="shared" si="44"/>
        <v>108.71428571428571</v>
      </c>
      <c r="AW74">
        <v>113</v>
      </c>
      <c r="AX74">
        <v>15</v>
      </c>
      <c r="AY74">
        <v>0</v>
      </c>
      <c r="AZ74">
        <f t="shared" si="45"/>
        <v>128</v>
      </c>
      <c r="BA74">
        <v>0</v>
      </c>
      <c r="BB74">
        <f t="shared" si="46"/>
        <v>128</v>
      </c>
      <c r="BC74">
        <v>1</v>
      </c>
      <c r="BD74">
        <f t="shared" si="47"/>
        <v>7</v>
      </c>
      <c r="BE74">
        <f t="shared" si="48"/>
        <v>128</v>
      </c>
      <c r="BG74">
        <v>481</v>
      </c>
      <c r="BH74">
        <v>0</v>
      </c>
      <c r="BI74">
        <v>0</v>
      </c>
      <c r="BJ74">
        <f t="shared" si="49"/>
        <v>481</v>
      </c>
      <c r="BK74">
        <v>0</v>
      </c>
      <c r="BL74">
        <f t="shared" si="50"/>
        <v>481</v>
      </c>
      <c r="BM74">
        <v>3</v>
      </c>
      <c r="BN74">
        <f t="shared" si="51"/>
        <v>5</v>
      </c>
      <c r="BO74">
        <f t="shared" si="52"/>
        <v>160.33333333333334</v>
      </c>
      <c r="BQ74">
        <v>1601</v>
      </c>
      <c r="BR74">
        <v>0</v>
      </c>
      <c r="BS74">
        <v>0</v>
      </c>
      <c r="BT74">
        <f t="shared" si="53"/>
        <v>1601</v>
      </c>
      <c r="BU74">
        <v>0</v>
      </c>
      <c r="BV74">
        <f t="shared" si="54"/>
        <v>1601</v>
      </c>
      <c r="BW74">
        <v>12</v>
      </c>
      <c r="BX74">
        <f t="shared" si="55"/>
        <v>5</v>
      </c>
      <c r="BY74">
        <f t="shared" si="56"/>
        <v>133.41666666666666</v>
      </c>
      <c r="BZ74">
        <f t="shared" si="57"/>
        <v>4857</v>
      </c>
      <c r="CA74">
        <v>570</v>
      </c>
    </row>
    <row r="75" spans="1:79" ht="17.25" customHeight="1" x14ac:dyDescent="0.3">
      <c r="A75" s="2">
        <v>44575</v>
      </c>
      <c r="B75" t="s">
        <v>172</v>
      </c>
      <c r="C75" t="s">
        <v>173</v>
      </c>
      <c r="D75" t="s">
        <v>27</v>
      </c>
      <c r="F75">
        <v>224</v>
      </c>
      <c r="G75">
        <v>0</v>
      </c>
      <c r="I75">
        <v>0</v>
      </c>
      <c r="J75">
        <f t="shared" si="31"/>
        <v>224</v>
      </c>
      <c r="K75">
        <v>0</v>
      </c>
      <c r="L75">
        <f t="shared" si="32"/>
        <v>224</v>
      </c>
      <c r="M75">
        <v>1</v>
      </c>
      <c r="N75">
        <v>1</v>
      </c>
      <c r="O75">
        <f t="shared" si="33"/>
        <v>224</v>
      </c>
      <c r="Q75">
        <v>63</v>
      </c>
      <c r="R75">
        <v>0</v>
      </c>
      <c r="T75">
        <v>0</v>
      </c>
      <c r="U75">
        <f t="shared" si="34"/>
        <v>63</v>
      </c>
      <c r="V75">
        <v>0</v>
      </c>
      <c r="W75">
        <f t="shared" si="35"/>
        <v>63</v>
      </c>
      <c r="X75">
        <v>1</v>
      </c>
      <c r="Y75">
        <v>2</v>
      </c>
      <c r="Z75">
        <f t="shared" si="36"/>
        <v>63</v>
      </c>
      <c r="AB75">
        <v>1522</v>
      </c>
      <c r="AC75">
        <v>0</v>
      </c>
      <c r="AE75">
        <v>-1</v>
      </c>
      <c r="AF75">
        <f t="shared" si="37"/>
        <v>1521</v>
      </c>
      <c r="AG75">
        <v>0</v>
      </c>
      <c r="AH75">
        <f t="shared" si="38"/>
        <v>1521</v>
      </c>
      <c r="AI75">
        <v>4</v>
      </c>
      <c r="AJ75">
        <f t="shared" si="39"/>
        <v>6</v>
      </c>
      <c r="AK75">
        <f t="shared" si="40"/>
        <v>380.25</v>
      </c>
      <c r="AM75">
        <v>746</v>
      </c>
      <c r="AN75">
        <v>710</v>
      </c>
      <c r="AO75">
        <v>0</v>
      </c>
      <c r="AP75">
        <f t="shared" si="41"/>
        <v>1456</v>
      </c>
      <c r="AQ75">
        <v>0</v>
      </c>
      <c r="AR75">
        <f t="shared" si="42"/>
        <v>1456</v>
      </c>
      <c r="AS75">
        <v>8</v>
      </c>
      <c r="AT75">
        <f t="shared" si="43"/>
        <v>6</v>
      </c>
      <c r="AU75">
        <f t="shared" si="44"/>
        <v>182</v>
      </c>
      <c r="AW75">
        <v>114</v>
      </c>
      <c r="AX75">
        <v>235</v>
      </c>
      <c r="AY75">
        <v>-5</v>
      </c>
      <c r="AZ75">
        <f t="shared" si="45"/>
        <v>344</v>
      </c>
      <c r="BA75">
        <v>0</v>
      </c>
      <c r="BB75">
        <f t="shared" si="46"/>
        <v>344</v>
      </c>
      <c r="BC75">
        <v>2</v>
      </c>
      <c r="BD75">
        <f t="shared" si="47"/>
        <v>7</v>
      </c>
      <c r="BE75">
        <f t="shared" si="48"/>
        <v>172</v>
      </c>
      <c r="BG75">
        <v>216</v>
      </c>
      <c r="BH75">
        <v>240</v>
      </c>
      <c r="BI75">
        <v>0</v>
      </c>
      <c r="BJ75">
        <f t="shared" si="49"/>
        <v>456</v>
      </c>
      <c r="BK75">
        <v>0</v>
      </c>
      <c r="BL75">
        <f t="shared" si="50"/>
        <v>456</v>
      </c>
      <c r="BM75">
        <v>0</v>
      </c>
      <c r="BN75">
        <f t="shared" si="51"/>
        <v>5</v>
      </c>
      <c r="BO75">
        <f t="shared" si="52"/>
        <v>0</v>
      </c>
      <c r="BQ75">
        <v>50</v>
      </c>
      <c r="BR75">
        <v>240</v>
      </c>
      <c r="BS75">
        <v>0</v>
      </c>
      <c r="BT75">
        <f t="shared" si="53"/>
        <v>290</v>
      </c>
      <c r="BU75">
        <v>0</v>
      </c>
      <c r="BV75">
        <f t="shared" si="54"/>
        <v>290</v>
      </c>
      <c r="BW75">
        <v>2</v>
      </c>
      <c r="BX75">
        <f t="shared" si="55"/>
        <v>5</v>
      </c>
      <c r="BY75">
        <f t="shared" si="56"/>
        <v>145</v>
      </c>
      <c r="BZ75">
        <f t="shared" si="57"/>
        <v>4354</v>
      </c>
      <c r="CA75">
        <v>367</v>
      </c>
    </row>
    <row r="76" spans="1:79" ht="17.25" customHeight="1" x14ac:dyDescent="0.3">
      <c r="A76" s="2">
        <v>44575</v>
      </c>
      <c r="B76" t="s">
        <v>174</v>
      </c>
      <c r="C76" t="s">
        <v>175</v>
      </c>
      <c r="D76" t="s">
        <v>27</v>
      </c>
      <c r="F76">
        <v>819</v>
      </c>
      <c r="G76">
        <v>0</v>
      </c>
      <c r="I76">
        <v>-169</v>
      </c>
      <c r="J76">
        <f t="shared" si="31"/>
        <v>650</v>
      </c>
      <c r="K76">
        <v>0</v>
      </c>
      <c r="L76">
        <f t="shared" si="32"/>
        <v>650</v>
      </c>
      <c r="M76">
        <v>53</v>
      </c>
      <c r="N76">
        <v>1</v>
      </c>
      <c r="O76">
        <f t="shared" si="33"/>
        <v>12.264150943396226</v>
      </c>
      <c r="Q76">
        <v>690</v>
      </c>
      <c r="R76">
        <v>0</v>
      </c>
      <c r="T76">
        <v>-105</v>
      </c>
      <c r="U76">
        <f t="shared" si="34"/>
        <v>585</v>
      </c>
      <c r="V76">
        <v>0</v>
      </c>
      <c r="W76">
        <f t="shared" si="35"/>
        <v>585</v>
      </c>
      <c r="X76">
        <v>22</v>
      </c>
      <c r="Y76">
        <v>2</v>
      </c>
      <c r="Z76">
        <f t="shared" si="36"/>
        <v>26.59090909090909</v>
      </c>
      <c r="AB76">
        <v>2106</v>
      </c>
      <c r="AC76">
        <v>0</v>
      </c>
      <c r="AE76">
        <v>-1582</v>
      </c>
      <c r="AF76">
        <f t="shared" si="37"/>
        <v>524</v>
      </c>
      <c r="AG76">
        <v>0</v>
      </c>
      <c r="AH76">
        <f t="shared" si="38"/>
        <v>524</v>
      </c>
      <c r="AI76">
        <v>128</v>
      </c>
      <c r="AJ76">
        <f t="shared" si="39"/>
        <v>6</v>
      </c>
      <c r="AK76">
        <f t="shared" si="40"/>
        <v>4.09375</v>
      </c>
      <c r="AM76">
        <v>3530</v>
      </c>
      <c r="AN76">
        <v>0</v>
      </c>
      <c r="AO76">
        <v>-5</v>
      </c>
      <c r="AP76">
        <f t="shared" si="41"/>
        <v>3525</v>
      </c>
      <c r="AQ76">
        <v>0</v>
      </c>
      <c r="AR76">
        <f t="shared" si="42"/>
        <v>3525</v>
      </c>
      <c r="AS76">
        <v>86</v>
      </c>
      <c r="AT76">
        <f t="shared" si="43"/>
        <v>6</v>
      </c>
      <c r="AU76">
        <f t="shared" si="44"/>
        <v>40.988372093023258</v>
      </c>
      <c r="AW76">
        <v>4685</v>
      </c>
      <c r="AX76">
        <v>0</v>
      </c>
      <c r="AY76">
        <v>-717</v>
      </c>
      <c r="AZ76">
        <f t="shared" si="45"/>
        <v>3968</v>
      </c>
      <c r="BA76">
        <v>0</v>
      </c>
      <c r="BB76">
        <f t="shared" si="46"/>
        <v>3968</v>
      </c>
      <c r="BC76">
        <v>105</v>
      </c>
      <c r="BD76">
        <f t="shared" si="47"/>
        <v>7</v>
      </c>
      <c r="BE76">
        <f t="shared" si="48"/>
        <v>37.790476190476191</v>
      </c>
      <c r="BG76">
        <v>1143</v>
      </c>
      <c r="BH76">
        <v>0</v>
      </c>
      <c r="BI76">
        <v>0</v>
      </c>
      <c r="BJ76">
        <f t="shared" si="49"/>
        <v>1143</v>
      </c>
      <c r="BK76">
        <v>0</v>
      </c>
      <c r="BL76">
        <f t="shared" si="50"/>
        <v>1143</v>
      </c>
      <c r="BM76">
        <v>38</v>
      </c>
      <c r="BN76">
        <f t="shared" si="51"/>
        <v>5</v>
      </c>
      <c r="BO76">
        <f t="shared" si="52"/>
        <v>30.078947368421051</v>
      </c>
      <c r="BQ76">
        <v>538</v>
      </c>
      <c r="BR76">
        <v>0</v>
      </c>
      <c r="BS76">
        <v>-11</v>
      </c>
      <c r="BT76">
        <f t="shared" si="53"/>
        <v>527</v>
      </c>
      <c r="BU76">
        <v>0</v>
      </c>
      <c r="BV76">
        <f t="shared" si="54"/>
        <v>527</v>
      </c>
      <c r="BW76">
        <v>33</v>
      </c>
      <c r="BX76">
        <f t="shared" si="55"/>
        <v>5</v>
      </c>
      <c r="BY76">
        <f t="shared" si="56"/>
        <v>15.969696969696969</v>
      </c>
      <c r="BZ76">
        <f t="shared" si="57"/>
        <v>10922</v>
      </c>
      <c r="CA76">
        <v>2316</v>
      </c>
    </row>
    <row r="77" spans="1:79" ht="17.25" customHeight="1" x14ac:dyDescent="0.3">
      <c r="A77" s="2">
        <v>44575</v>
      </c>
      <c r="B77" t="s">
        <v>176</v>
      </c>
      <c r="C77" t="s">
        <v>177</v>
      </c>
      <c r="D77" t="s">
        <v>27</v>
      </c>
      <c r="F77">
        <v>0</v>
      </c>
      <c r="G77">
        <v>0</v>
      </c>
      <c r="I77">
        <v>0</v>
      </c>
      <c r="J77">
        <f t="shared" si="31"/>
        <v>0</v>
      </c>
      <c r="K77">
        <v>0</v>
      </c>
      <c r="L77">
        <f t="shared" si="32"/>
        <v>0</v>
      </c>
      <c r="M77">
        <v>0</v>
      </c>
      <c r="N77">
        <v>1</v>
      </c>
      <c r="O77">
        <f t="shared" si="33"/>
        <v>0</v>
      </c>
      <c r="Q77">
        <v>0</v>
      </c>
      <c r="R77">
        <v>0</v>
      </c>
      <c r="T77">
        <v>0</v>
      </c>
      <c r="U77">
        <f t="shared" si="34"/>
        <v>0</v>
      </c>
      <c r="V77">
        <v>0</v>
      </c>
      <c r="W77">
        <f t="shared" si="35"/>
        <v>0</v>
      </c>
      <c r="X77">
        <v>0</v>
      </c>
      <c r="Y77">
        <v>2</v>
      </c>
      <c r="Z77">
        <f t="shared" si="36"/>
        <v>0</v>
      </c>
      <c r="AB77">
        <v>0</v>
      </c>
      <c r="AC77">
        <v>0</v>
      </c>
      <c r="AE77">
        <v>0</v>
      </c>
      <c r="AF77">
        <f t="shared" si="37"/>
        <v>0</v>
      </c>
      <c r="AG77">
        <v>0</v>
      </c>
      <c r="AH77">
        <f t="shared" si="38"/>
        <v>0</v>
      </c>
      <c r="AI77">
        <v>0</v>
      </c>
      <c r="AJ77">
        <f t="shared" si="39"/>
        <v>6</v>
      </c>
      <c r="AK77">
        <f t="shared" si="40"/>
        <v>0</v>
      </c>
      <c r="AM77">
        <v>0</v>
      </c>
      <c r="AN77">
        <v>0</v>
      </c>
      <c r="AO77">
        <v>0</v>
      </c>
      <c r="AP77">
        <f t="shared" si="41"/>
        <v>0</v>
      </c>
      <c r="AQ77">
        <v>0</v>
      </c>
      <c r="AR77">
        <f t="shared" si="42"/>
        <v>0</v>
      </c>
      <c r="AS77">
        <v>0</v>
      </c>
      <c r="AT77">
        <f t="shared" si="43"/>
        <v>6</v>
      </c>
      <c r="AU77">
        <f t="shared" si="44"/>
        <v>0</v>
      </c>
      <c r="AW77">
        <v>0</v>
      </c>
      <c r="AX77">
        <v>0</v>
      </c>
      <c r="AY77">
        <v>0</v>
      </c>
      <c r="AZ77">
        <f t="shared" si="45"/>
        <v>0</v>
      </c>
      <c r="BA77">
        <v>0</v>
      </c>
      <c r="BB77">
        <f t="shared" si="46"/>
        <v>0</v>
      </c>
      <c r="BC77">
        <v>0</v>
      </c>
      <c r="BD77">
        <f t="shared" si="47"/>
        <v>7</v>
      </c>
      <c r="BE77">
        <f t="shared" si="48"/>
        <v>0</v>
      </c>
      <c r="BG77">
        <v>0</v>
      </c>
      <c r="BH77">
        <v>0</v>
      </c>
      <c r="BI77">
        <v>0</v>
      </c>
      <c r="BJ77">
        <f t="shared" si="49"/>
        <v>0</v>
      </c>
      <c r="BK77">
        <v>0</v>
      </c>
      <c r="BL77">
        <f t="shared" si="50"/>
        <v>0</v>
      </c>
      <c r="BM77">
        <v>0</v>
      </c>
      <c r="BN77">
        <f t="shared" si="51"/>
        <v>5</v>
      </c>
      <c r="BO77">
        <f t="shared" si="52"/>
        <v>0</v>
      </c>
      <c r="BQ77">
        <v>0</v>
      </c>
      <c r="BR77">
        <v>0</v>
      </c>
      <c r="BS77">
        <v>0</v>
      </c>
      <c r="BT77">
        <f t="shared" si="53"/>
        <v>0</v>
      </c>
      <c r="BU77">
        <v>0</v>
      </c>
      <c r="BV77">
        <f t="shared" si="54"/>
        <v>0</v>
      </c>
      <c r="BW77">
        <v>0</v>
      </c>
      <c r="BX77">
        <f t="shared" si="55"/>
        <v>5</v>
      </c>
      <c r="BY77">
        <f t="shared" si="56"/>
        <v>0</v>
      </c>
      <c r="BZ77">
        <f t="shared" si="57"/>
        <v>0</v>
      </c>
      <c r="CA77">
        <v>0</v>
      </c>
    </row>
    <row r="78" spans="1:79" ht="17.25" customHeight="1" x14ac:dyDescent="0.3">
      <c r="A78" s="2">
        <v>44575</v>
      </c>
      <c r="B78" t="s">
        <v>178</v>
      </c>
      <c r="C78" t="s">
        <v>179</v>
      </c>
      <c r="D78" t="s">
        <v>27</v>
      </c>
      <c r="F78">
        <v>0</v>
      </c>
      <c r="G78">
        <v>0</v>
      </c>
      <c r="I78">
        <v>0</v>
      </c>
      <c r="J78">
        <f t="shared" si="31"/>
        <v>0</v>
      </c>
      <c r="K78">
        <v>0</v>
      </c>
      <c r="L78">
        <f t="shared" si="32"/>
        <v>0</v>
      </c>
      <c r="M78">
        <v>0</v>
      </c>
      <c r="N78">
        <v>1</v>
      </c>
      <c r="O78">
        <f t="shared" si="33"/>
        <v>0</v>
      </c>
      <c r="Q78">
        <v>0</v>
      </c>
      <c r="R78">
        <v>0</v>
      </c>
      <c r="T78">
        <v>0</v>
      </c>
      <c r="U78">
        <f t="shared" si="34"/>
        <v>0</v>
      </c>
      <c r="V78">
        <v>0</v>
      </c>
      <c r="W78">
        <f t="shared" si="35"/>
        <v>0</v>
      </c>
      <c r="X78">
        <v>0</v>
      </c>
      <c r="Y78">
        <v>2</v>
      </c>
      <c r="Z78">
        <f t="shared" si="36"/>
        <v>0</v>
      </c>
      <c r="AB78">
        <v>0</v>
      </c>
      <c r="AC78">
        <v>0</v>
      </c>
      <c r="AE78">
        <v>0</v>
      </c>
      <c r="AF78">
        <f t="shared" si="37"/>
        <v>0</v>
      </c>
      <c r="AG78">
        <v>0</v>
      </c>
      <c r="AH78">
        <f t="shared" si="38"/>
        <v>0</v>
      </c>
      <c r="AI78">
        <v>0</v>
      </c>
      <c r="AJ78">
        <f t="shared" si="39"/>
        <v>6</v>
      </c>
      <c r="AK78">
        <f t="shared" si="40"/>
        <v>0</v>
      </c>
      <c r="AM78">
        <v>0</v>
      </c>
      <c r="AN78">
        <v>0</v>
      </c>
      <c r="AO78">
        <v>0</v>
      </c>
      <c r="AP78">
        <f t="shared" si="41"/>
        <v>0</v>
      </c>
      <c r="AQ78">
        <v>0</v>
      </c>
      <c r="AR78">
        <f t="shared" si="42"/>
        <v>0</v>
      </c>
      <c r="AS78">
        <v>0</v>
      </c>
      <c r="AT78">
        <f t="shared" si="43"/>
        <v>6</v>
      </c>
      <c r="AU78">
        <f t="shared" si="44"/>
        <v>0</v>
      </c>
      <c r="AW78">
        <v>0</v>
      </c>
      <c r="AX78">
        <v>0</v>
      </c>
      <c r="AY78">
        <v>0</v>
      </c>
      <c r="AZ78">
        <f t="shared" si="45"/>
        <v>0</v>
      </c>
      <c r="BA78">
        <v>0</v>
      </c>
      <c r="BB78">
        <f t="shared" si="46"/>
        <v>0</v>
      </c>
      <c r="BC78">
        <v>0</v>
      </c>
      <c r="BD78">
        <f t="shared" si="47"/>
        <v>7</v>
      </c>
      <c r="BE78">
        <f t="shared" si="48"/>
        <v>0</v>
      </c>
      <c r="BG78">
        <v>0</v>
      </c>
      <c r="BH78">
        <v>0</v>
      </c>
      <c r="BI78">
        <v>0</v>
      </c>
      <c r="BJ78">
        <f t="shared" si="49"/>
        <v>0</v>
      </c>
      <c r="BK78">
        <v>0</v>
      </c>
      <c r="BL78">
        <f t="shared" si="50"/>
        <v>0</v>
      </c>
      <c r="BM78">
        <v>0</v>
      </c>
      <c r="BN78">
        <f t="shared" si="51"/>
        <v>5</v>
      </c>
      <c r="BO78">
        <f t="shared" si="52"/>
        <v>0</v>
      </c>
      <c r="BQ78">
        <v>0</v>
      </c>
      <c r="BR78">
        <v>0</v>
      </c>
      <c r="BS78">
        <v>0</v>
      </c>
      <c r="BT78">
        <f t="shared" si="53"/>
        <v>0</v>
      </c>
      <c r="BU78">
        <v>0</v>
      </c>
      <c r="BV78">
        <f t="shared" si="54"/>
        <v>0</v>
      </c>
      <c r="BW78">
        <v>0</v>
      </c>
      <c r="BX78">
        <f t="shared" si="55"/>
        <v>5</v>
      </c>
      <c r="BY78">
        <f t="shared" si="56"/>
        <v>0</v>
      </c>
      <c r="BZ78">
        <f t="shared" si="57"/>
        <v>0</v>
      </c>
      <c r="CA78">
        <v>0</v>
      </c>
    </row>
    <row r="79" spans="1:79" ht="17.25" customHeight="1" x14ac:dyDescent="0.3">
      <c r="A79" s="2">
        <v>44575</v>
      </c>
      <c r="B79" t="s">
        <v>180</v>
      </c>
      <c r="C79" t="s">
        <v>181</v>
      </c>
      <c r="D79" t="s">
        <v>27</v>
      </c>
      <c r="F79">
        <v>643</v>
      </c>
      <c r="G79">
        <v>0</v>
      </c>
      <c r="I79">
        <v>0</v>
      </c>
      <c r="J79">
        <f t="shared" si="31"/>
        <v>643</v>
      </c>
      <c r="K79">
        <v>0</v>
      </c>
      <c r="L79">
        <f t="shared" si="32"/>
        <v>643</v>
      </c>
      <c r="M79">
        <v>9</v>
      </c>
      <c r="N79">
        <v>1</v>
      </c>
      <c r="O79">
        <f t="shared" si="33"/>
        <v>71.444444444444443</v>
      </c>
      <c r="Q79">
        <v>127</v>
      </c>
      <c r="R79">
        <v>0</v>
      </c>
      <c r="T79">
        <v>0</v>
      </c>
      <c r="U79">
        <f t="shared" si="34"/>
        <v>127</v>
      </c>
      <c r="V79">
        <v>0</v>
      </c>
      <c r="W79">
        <f t="shared" si="35"/>
        <v>127</v>
      </c>
      <c r="X79">
        <v>5</v>
      </c>
      <c r="Y79">
        <v>2</v>
      </c>
      <c r="Z79">
        <f t="shared" si="36"/>
        <v>25.4</v>
      </c>
      <c r="AB79">
        <v>5522</v>
      </c>
      <c r="AC79">
        <v>0</v>
      </c>
      <c r="AE79">
        <v>-10</v>
      </c>
      <c r="AF79">
        <f t="shared" si="37"/>
        <v>5512</v>
      </c>
      <c r="AG79">
        <v>0</v>
      </c>
      <c r="AH79">
        <f t="shared" si="38"/>
        <v>5512</v>
      </c>
      <c r="AI79">
        <v>73</v>
      </c>
      <c r="AJ79">
        <f t="shared" si="39"/>
        <v>6</v>
      </c>
      <c r="AK79">
        <f t="shared" si="40"/>
        <v>75.506849315068493</v>
      </c>
      <c r="AM79">
        <v>1298</v>
      </c>
      <c r="AN79">
        <v>0</v>
      </c>
      <c r="AO79">
        <v>0</v>
      </c>
      <c r="AP79">
        <f t="shared" si="41"/>
        <v>1298</v>
      </c>
      <c r="AQ79">
        <v>0</v>
      </c>
      <c r="AR79">
        <f t="shared" si="42"/>
        <v>1298</v>
      </c>
      <c r="AS79">
        <v>20</v>
      </c>
      <c r="AT79">
        <f t="shared" si="43"/>
        <v>6</v>
      </c>
      <c r="AU79">
        <f t="shared" si="44"/>
        <v>64.900000000000006</v>
      </c>
      <c r="AW79">
        <v>634</v>
      </c>
      <c r="AX79">
        <v>0</v>
      </c>
      <c r="AY79">
        <v>0</v>
      </c>
      <c r="AZ79">
        <f t="shared" si="45"/>
        <v>634</v>
      </c>
      <c r="BA79">
        <v>0</v>
      </c>
      <c r="BB79">
        <f t="shared" si="46"/>
        <v>634</v>
      </c>
      <c r="BC79">
        <v>8</v>
      </c>
      <c r="BD79">
        <f t="shared" si="47"/>
        <v>7</v>
      </c>
      <c r="BE79">
        <f t="shared" si="48"/>
        <v>79.25</v>
      </c>
      <c r="BG79">
        <v>763</v>
      </c>
      <c r="BH79">
        <v>0</v>
      </c>
      <c r="BI79">
        <v>0</v>
      </c>
      <c r="BJ79">
        <f t="shared" si="49"/>
        <v>763</v>
      </c>
      <c r="BK79">
        <v>0</v>
      </c>
      <c r="BL79">
        <f t="shared" si="50"/>
        <v>763</v>
      </c>
      <c r="BM79">
        <v>16</v>
      </c>
      <c r="BN79">
        <v>71</v>
      </c>
      <c r="BO79">
        <f t="shared" si="52"/>
        <v>47.6875</v>
      </c>
      <c r="BQ79">
        <v>330</v>
      </c>
      <c r="BR79">
        <v>0</v>
      </c>
      <c r="BS79">
        <v>0</v>
      </c>
      <c r="BT79">
        <f t="shared" si="53"/>
        <v>330</v>
      </c>
      <c r="BU79">
        <v>0</v>
      </c>
      <c r="BV79">
        <f t="shared" si="54"/>
        <v>330</v>
      </c>
      <c r="BW79">
        <v>4</v>
      </c>
      <c r="BX79">
        <f t="shared" si="55"/>
        <v>5</v>
      </c>
      <c r="BY79">
        <f t="shared" si="56"/>
        <v>82.5</v>
      </c>
      <c r="BZ79">
        <f t="shared" si="57"/>
        <v>9307</v>
      </c>
      <c r="CA79">
        <v>0</v>
      </c>
    </row>
    <row r="80" spans="1:79" ht="17.25" customHeight="1" x14ac:dyDescent="0.3">
      <c r="A80" s="2">
        <v>44575</v>
      </c>
      <c r="B80" t="s">
        <v>182</v>
      </c>
      <c r="C80" t="s">
        <v>183</v>
      </c>
      <c r="D80" t="s">
        <v>27</v>
      </c>
      <c r="F80">
        <v>861</v>
      </c>
      <c r="G80">
        <v>0</v>
      </c>
      <c r="I80">
        <v>0</v>
      </c>
      <c r="J80">
        <f t="shared" si="31"/>
        <v>861</v>
      </c>
      <c r="K80">
        <v>0</v>
      </c>
      <c r="L80">
        <f t="shared" si="32"/>
        <v>861</v>
      </c>
      <c r="M80">
        <v>35</v>
      </c>
      <c r="N80">
        <v>1</v>
      </c>
      <c r="O80">
        <f t="shared" si="33"/>
        <v>24.6</v>
      </c>
      <c r="Q80">
        <v>244</v>
      </c>
      <c r="R80">
        <v>0</v>
      </c>
      <c r="T80">
        <v>0</v>
      </c>
      <c r="U80">
        <f t="shared" si="34"/>
        <v>244</v>
      </c>
      <c r="V80">
        <v>200</v>
      </c>
      <c r="W80">
        <f t="shared" si="35"/>
        <v>444</v>
      </c>
      <c r="X80">
        <v>10</v>
      </c>
      <c r="Y80">
        <v>2</v>
      </c>
      <c r="Z80">
        <f t="shared" si="36"/>
        <v>44.4</v>
      </c>
      <c r="AB80">
        <v>402</v>
      </c>
      <c r="AC80">
        <v>0</v>
      </c>
      <c r="AE80">
        <v>0</v>
      </c>
      <c r="AF80">
        <f t="shared" si="37"/>
        <v>402</v>
      </c>
      <c r="AG80">
        <v>0</v>
      </c>
      <c r="AH80">
        <f t="shared" si="38"/>
        <v>402</v>
      </c>
      <c r="AI80">
        <v>22</v>
      </c>
      <c r="AJ80">
        <f t="shared" si="39"/>
        <v>6</v>
      </c>
      <c r="AK80">
        <f t="shared" si="40"/>
        <v>18.272727272727273</v>
      </c>
      <c r="AM80">
        <v>111</v>
      </c>
      <c r="AN80">
        <v>0</v>
      </c>
      <c r="AO80">
        <v>0</v>
      </c>
      <c r="AP80">
        <f t="shared" si="41"/>
        <v>111</v>
      </c>
      <c r="AQ80">
        <v>0</v>
      </c>
      <c r="AR80">
        <f t="shared" si="42"/>
        <v>111</v>
      </c>
      <c r="AS80">
        <v>6</v>
      </c>
      <c r="AT80">
        <f t="shared" si="43"/>
        <v>6</v>
      </c>
      <c r="AU80">
        <f>IFERROR(AR80/AS80,0)</f>
        <v>18.5</v>
      </c>
      <c r="AW80">
        <v>152</v>
      </c>
      <c r="AX80">
        <v>0</v>
      </c>
      <c r="AY80">
        <v>0</v>
      </c>
      <c r="AZ80">
        <f t="shared" si="45"/>
        <v>152</v>
      </c>
      <c r="BA80">
        <v>0</v>
      </c>
      <c r="BB80">
        <f t="shared" si="46"/>
        <v>152</v>
      </c>
      <c r="BC80">
        <v>5</v>
      </c>
      <c r="BD80">
        <f t="shared" si="47"/>
        <v>7</v>
      </c>
      <c r="BE80">
        <f t="shared" si="48"/>
        <v>30.4</v>
      </c>
      <c r="BG80">
        <v>1001</v>
      </c>
      <c r="BH80">
        <v>0</v>
      </c>
      <c r="BI80">
        <v>0</v>
      </c>
      <c r="BJ80">
        <f t="shared" si="49"/>
        <v>1001</v>
      </c>
      <c r="BK80">
        <v>0</v>
      </c>
      <c r="BL80">
        <f t="shared" si="50"/>
        <v>1001</v>
      </c>
      <c r="BM80">
        <v>7</v>
      </c>
      <c r="BN80">
        <f t="shared" si="51"/>
        <v>5</v>
      </c>
      <c r="BO80">
        <f t="shared" si="52"/>
        <v>143</v>
      </c>
      <c r="BQ80">
        <v>252</v>
      </c>
      <c r="BR80">
        <v>0</v>
      </c>
      <c r="BS80">
        <v>0</v>
      </c>
      <c r="BT80">
        <f t="shared" si="53"/>
        <v>252</v>
      </c>
      <c r="BU80">
        <v>100</v>
      </c>
      <c r="BV80">
        <f t="shared" si="54"/>
        <v>352</v>
      </c>
      <c r="BW80">
        <v>3</v>
      </c>
      <c r="BX80">
        <f t="shared" si="55"/>
        <v>5</v>
      </c>
      <c r="BY80">
        <f t="shared" si="56"/>
        <v>117.33333333333333</v>
      </c>
      <c r="BZ80">
        <f t="shared" si="57"/>
        <v>3323</v>
      </c>
      <c r="CA80">
        <v>0</v>
      </c>
    </row>
    <row r="81" spans="1:79" ht="18.600000000000001" customHeight="1" x14ac:dyDescent="0.3">
      <c r="A81" s="2">
        <v>44575</v>
      </c>
      <c r="B81" t="s">
        <v>184</v>
      </c>
      <c r="C81" t="s">
        <v>185</v>
      </c>
      <c r="D81" t="s">
        <v>27</v>
      </c>
      <c r="F81">
        <v>1329</v>
      </c>
      <c r="G81">
        <v>0</v>
      </c>
      <c r="I81">
        <v>0</v>
      </c>
      <c r="J81">
        <f t="shared" si="31"/>
        <v>1329</v>
      </c>
      <c r="K81">
        <v>0</v>
      </c>
      <c r="L81">
        <f t="shared" si="32"/>
        <v>1329</v>
      </c>
      <c r="M81">
        <v>11</v>
      </c>
      <c r="N81">
        <v>1</v>
      </c>
      <c r="O81">
        <f t="shared" si="33"/>
        <v>120.81818181818181</v>
      </c>
      <c r="Q81">
        <v>297</v>
      </c>
      <c r="R81">
        <v>0</v>
      </c>
      <c r="T81">
        <v>0</v>
      </c>
      <c r="U81">
        <f t="shared" si="34"/>
        <v>297</v>
      </c>
      <c r="V81">
        <v>0</v>
      </c>
      <c r="W81">
        <f t="shared" si="35"/>
        <v>297</v>
      </c>
      <c r="X81">
        <v>0</v>
      </c>
      <c r="Y81">
        <v>2</v>
      </c>
      <c r="Z81">
        <f t="shared" si="36"/>
        <v>0</v>
      </c>
      <c r="AB81">
        <v>12</v>
      </c>
      <c r="AC81">
        <v>0</v>
      </c>
      <c r="AE81">
        <v>0</v>
      </c>
      <c r="AF81">
        <f t="shared" si="37"/>
        <v>12</v>
      </c>
      <c r="AG81">
        <v>2166</v>
      </c>
      <c r="AH81">
        <f t="shared" si="38"/>
        <v>2178</v>
      </c>
      <c r="AI81">
        <v>13</v>
      </c>
      <c r="AJ81">
        <f t="shared" si="39"/>
        <v>6</v>
      </c>
      <c r="AK81">
        <f t="shared" si="40"/>
        <v>167.53846153846155</v>
      </c>
      <c r="AM81">
        <v>3</v>
      </c>
      <c r="AN81">
        <v>0</v>
      </c>
      <c r="AO81">
        <v>0</v>
      </c>
      <c r="AP81">
        <f t="shared" si="41"/>
        <v>3</v>
      </c>
      <c r="AQ81">
        <v>540</v>
      </c>
      <c r="AR81">
        <f t="shared" si="42"/>
        <v>543</v>
      </c>
      <c r="AS81">
        <v>9</v>
      </c>
      <c r="AT81">
        <f t="shared" si="43"/>
        <v>6</v>
      </c>
      <c r="AU81">
        <f>IFERROR(AR81/AS81,0)</f>
        <v>60.333333333333336</v>
      </c>
      <c r="AW81">
        <v>99</v>
      </c>
      <c r="AX81">
        <v>0</v>
      </c>
      <c r="AY81">
        <v>0</v>
      </c>
      <c r="AZ81">
        <f t="shared" si="45"/>
        <v>99</v>
      </c>
      <c r="BA81">
        <v>1080</v>
      </c>
      <c r="BB81">
        <f t="shared" si="46"/>
        <v>1179</v>
      </c>
      <c r="BC81">
        <v>12</v>
      </c>
      <c r="BD81">
        <f t="shared" si="47"/>
        <v>7</v>
      </c>
      <c r="BE81">
        <f t="shared" si="48"/>
        <v>98.25</v>
      </c>
      <c r="BG81">
        <v>168</v>
      </c>
      <c r="BH81">
        <v>0</v>
      </c>
      <c r="BI81">
        <v>0</v>
      </c>
      <c r="BJ81">
        <f t="shared" si="49"/>
        <v>168</v>
      </c>
      <c r="BK81">
        <v>0</v>
      </c>
      <c r="BL81">
        <f t="shared" si="50"/>
        <v>168</v>
      </c>
      <c r="BM81">
        <v>1</v>
      </c>
      <c r="BN81">
        <f t="shared" si="51"/>
        <v>5</v>
      </c>
      <c r="BO81">
        <f t="shared" si="52"/>
        <v>168</v>
      </c>
      <c r="BQ81">
        <v>759</v>
      </c>
      <c r="BR81">
        <v>0</v>
      </c>
      <c r="BS81">
        <v>0</v>
      </c>
      <c r="BT81">
        <f t="shared" si="53"/>
        <v>759</v>
      </c>
      <c r="BU81">
        <v>0</v>
      </c>
      <c r="BV81">
        <f t="shared" si="54"/>
        <v>759</v>
      </c>
      <c r="BW81">
        <v>7</v>
      </c>
      <c r="BX81">
        <f t="shared" si="55"/>
        <v>5</v>
      </c>
      <c r="BY81">
        <f t="shared" si="56"/>
        <v>108.42857142857143</v>
      </c>
      <c r="BZ81">
        <f t="shared" si="57"/>
        <v>6453</v>
      </c>
      <c r="CA81">
        <v>0</v>
      </c>
    </row>
    <row r="90" spans="1:79" ht="17.25" customHeight="1" x14ac:dyDescent="0.3">
      <c r="BQ90" t="s">
        <v>186</v>
      </c>
    </row>
  </sheetData>
  <dataConsolidate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0518-0EDA-41EF-9ED0-78C38010FC0A}">
  <dimension ref="A1:CA90"/>
  <sheetViews>
    <sheetView zoomScale="85" zoomScaleNormal="85" workbookViewId="0">
      <selection sqref="A1:XFD1"/>
    </sheetView>
  </sheetViews>
  <sheetFormatPr defaultColWidth="9.6640625" defaultRowHeight="17.25" customHeight="1" x14ac:dyDescent="0.3"/>
  <cols>
    <col min="1" max="1" width="15.21875" customWidth="1"/>
    <col min="2" max="2" width="7.88671875" customWidth="1"/>
    <col min="3" max="3" width="25.5546875" bestFit="1" customWidth="1"/>
    <col min="4" max="4" width="4.88671875" bestFit="1" customWidth="1"/>
    <col min="5" max="5" width="10.33203125" bestFit="1" customWidth="1"/>
    <col min="6" max="28" width="11.33203125" customWidth="1"/>
    <col min="29" max="30" width="11.44140625" customWidth="1"/>
    <col min="31" max="78" width="11.33203125" customWidth="1"/>
    <col min="79" max="79" width="16.33203125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44576</v>
      </c>
      <c r="B2" t="s">
        <v>25</v>
      </c>
      <c r="C2" t="s">
        <v>26</v>
      </c>
      <c r="D2" t="s">
        <v>27</v>
      </c>
      <c r="F2">
        <v>20</v>
      </c>
      <c r="G2">
        <v>0</v>
      </c>
      <c r="I2">
        <v>0</v>
      </c>
      <c r="J2">
        <f t="shared" ref="J2:J33" si="0">SUM(F2:I2)</f>
        <v>20</v>
      </c>
      <c r="K2">
        <v>0</v>
      </c>
      <c r="L2">
        <f t="shared" ref="L2:L65" si="1">SUM(J2:K2)</f>
        <v>20</v>
      </c>
      <c r="M2">
        <v>2</v>
      </c>
      <c r="N2">
        <v>1</v>
      </c>
      <c r="O2">
        <f t="shared" ref="O2:O65" si="2">IFERROR(L2/M2,0)</f>
        <v>10</v>
      </c>
      <c r="Q2">
        <v>0</v>
      </c>
      <c r="R2">
        <v>0</v>
      </c>
      <c r="T2">
        <v>0</v>
      </c>
      <c r="U2">
        <f t="shared" ref="U2:U33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E2">
        <v>0</v>
      </c>
      <c r="AF2">
        <f t="shared" ref="AF2:AF33" si="6">SUM(AB2:AE2)</f>
        <v>0</v>
      </c>
      <c r="AG2">
        <v>0</v>
      </c>
      <c r="AH2">
        <f t="shared" ref="AH2:AH65" si="7">SUM(AF2:AG2)</f>
        <v>0</v>
      </c>
      <c r="AI2">
        <v>9</v>
      </c>
      <c r="AJ2">
        <f t="shared" ref="AJ2:AJ65" si="8">4+2</f>
        <v>6</v>
      </c>
      <c r="AK2">
        <f t="shared" ref="AK2:AK65" si="9">IFERROR(AH2/AI2,0)</f>
        <v>0</v>
      </c>
      <c r="AM2">
        <v>0</v>
      </c>
      <c r="AN2">
        <v>0</v>
      </c>
      <c r="AO2">
        <v>0</v>
      </c>
      <c r="AP2">
        <f t="shared" ref="AP2:AP65" si="10">SUM(AM2:AO2)</f>
        <v>0</v>
      </c>
      <c r="AQ2">
        <v>0</v>
      </c>
      <c r="AR2">
        <f t="shared" ref="AR2:AR65" si="11">SUM(AP2:AQ2)</f>
        <v>0</v>
      </c>
      <c r="AS2">
        <v>2</v>
      </c>
      <c r="AT2">
        <f t="shared" ref="AT2:AT65" si="12">4+2</f>
        <v>6</v>
      </c>
      <c r="AU2">
        <f t="shared" ref="AU2:AU65" si="13">IFERROR(AR2/AS2,0)</f>
        <v>0</v>
      </c>
      <c r="AW2">
        <v>0</v>
      </c>
      <c r="AX2">
        <v>0</v>
      </c>
      <c r="AY2">
        <v>0</v>
      </c>
      <c r="AZ2">
        <f t="shared" ref="AZ2:AZ65" si="14">SUM(AW2:AY2)</f>
        <v>0</v>
      </c>
      <c r="BA2">
        <v>0</v>
      </c>
      <c r="BB2">
        <f t="shared" ref="BB2:BB65" si="15">SUM(AZ2:BA2)</f>
        <v>0</v>
      </c>
      <c r="BC2">
        <v>3</v>
      </c>
      <c r="BD2">
        <f t="shared" ref="BD2:BD65" si="16">5+2</f>
        <v>7</v>
      </c>
      <c r="BE2">
        <f t="shared" ref="BE2:BE65" si="17">IFERROR(BB2/BC2,0)</f>
        <v>0</v>
      </c>
      <c r="BG2">
        <v>57</v>
      </c>
      <c r="BH2">
        <v>0</v>
      </c>
      <c r="BI2">
        <v>0</v>
      </c>
      <c r="BJ2">
        <f t="shared" ref="BJ2:BJ65" si="18">SUM(BG2:BI2)</f>
        <v>57</v>
      </c>
      <c r="BK2">
        <v>0</v>
      </c>
      <c r="BL2">
        <f t="shared" ref="BL2:BL65" si="19">SUM(BJ2:BK2)</f>
        <v>57</v>
      </c>
      <c r="BM2">
        <v>2</v>
      </c>
      <c r="BN2">
        <f t="shared" ref="BN2:BN65" si="20">3+2</f>
        <v>5</v>
      </c>
      <c r="BO2">
        <f t="shared" ref="BO2:BO65" si="21">IFERROR(BL2/BM2,0)</f>
        <v>28.5</v>
      </c>
      <c r="BQ2">
        <v>0</v>
      </c>
      <c r="BR2">
        <v>0</v>
      </c>
      <c r="BS2">
        <v>0</v>
      </c>
      <c r="BT2">
        <f t="shared" ref="BT2:BT65" si="22">SUM(BQ2:BS2)</f>
        <v>0</v>
      </c>
      <c r="BU2">
        <v>0</v>
      </c>
      <c r="BV2">
        <f t="shared" ref="BV2:BV65" si="23">SUM(BT2:BU2)</f>
        <v>0</v>
      </c>
      <c r="BW2">
        <v>6</v>
      </c>
      <c r="BX2">
        <f t="shared" ref="BX2:BX65" si="24">3+2</f>
        <v>5</v>
      </c>
      <c r="BY2">
        <f t="shared" ref="BY2:BY65" si="25">IFERROR(BV2/BW2,0)</f>
        <v>0</v>
      </c>
      <c r="CA2">
        <v>0</v>
      </c>
    </row>
    <row r="3" spans="1:79" ht="18" customHeight="1" x14ac:dyDescent="0.3">
      <c r="A3" s="2">
        <v>44576</v>
      </c>
      <c r="B3" t="s">
        <v>28</v>
      </c>
      <c r="C3" t="s">
        <v>29</v>
      </c>
      <c r="D3" t="s">
        <v>27</v>
      </c>
      <c r="F3">
        <v>326</v>
      </c>
      <c r="G3">
        <v>0</v>
      </c>
      <c r="I3">
        <v>0</v>
      </c>
      <c r="J3">
        <f t="shared" si="0"/>
        <v>326</v>
      </c>
      <c r="K3">
        <v>0</v>
      </c>
      <c r="L3">
        <f t="shared" si="1"/>
        <v>326</v>
      </c>
      <c r="M3">
        <v>10</v>
      </c>
      <c r="N3">
        <v>1</v>
      </c>
      <c r="O3">
        <f t="shared" si="2"/>
        <v>32.6</v>
      </c>
      <c r="Q3">
        <v>191</v>
      </c>
      <c r="R3">
        <v>0</v>
      </c>
      <c r="T3">
        <v>0</v>
      </c>
      <c r="U3">
        <f t="shared" si="3"/>
        <v>191</v>
      </c>
      <c r="V3">
        <v>0</v>
      </c>
      <c r="W3">
        <f t="shared" si="4"/>
        <v>191</v>
      </c>
      <c r="X3">
        <v>5</v>
      </c>
      <c r="Y3">
        <v>2</v>
      </c>
      <c r="Z3">
        <f t="shared" si="5"/>
        <v>38.200000000000003</v>
      </c>
      <c r="AB3">
        <v>1019</v>
      </c>
      <c r="AC3">
        <v>0</v>
      </c>
      <c r="AE3">
        <v>0</v>
      </c>
      <c r="AF3">
        <f t="shared" si="6"/>
        <v>1019</v>
      </c>
      <c r="AG3">
        <v>0</v>
      </c>
      <c r="AH3">
        <f t="shared" si="7"/>
        <v>1019</v>
      </c>
      <c r="AI3">
        <v>26</v>
      </c>
      <c r="AJ3">
        <f t="shared" si="8"/>
        <v>6</v>
      </c>
      <c r="AK3">
        <f t="shared" si="9"/>
        <v>39.192307692307693</v>
      </c>
      <c r="AM3">
        <v>1197</v>
      </c>
      <c r="AN3">
        <v>0</v>
      </c>
      <c r="AO3">
        <v>0</v>
      </c>
      <c r="AP3">
        <f t="shared" si="10"/>
        <v>1197</v>
      </c>
      <c r="AQ3">
        <v>0</v>
      </c>
      <c r="AR3">
        <f t="shared" si="11"/>
        <v>1197</v>
      </c>
      <c r="AS3">
        <v>22</v>
      </c>
      <c r="AT3">
        <f t="shared" si="12"/>
        <v>6</v>
      </c>
      <c r="AU3">
        <f t="shared" si="13"/>
        <v>54.409090909090907</v>
      </c>
      <c r="AW3">
        <v>235</v>
      </c>
      <c r="AX3">
        <v>0</v>
      </c>
      <c r="AY3">
        <v>-70</v>
      </c>
      <c r="AZ3">
        <f t="shared" si="14"/>
        <v>165</v>
      </c>
      <c r="BA3">
        <v>0</v>
      </c>
      <c r="BB3">
        <f t="shared" si="15"/>
        <v>165</v>
      </c>
      <c r="BC3">
        <v>5</v>
      </c>
      <c r="BD3">
        <f t="shared" si="16"/>
        <v>7</v>
      </c>
      <c r="BE3">
        <f t="shared" si="17"/>
        <v>33</v>
      </c>
      <c r="BG3">
        <v>290</v>
      </c>
      <c r="BH3">
        <v>0</v>
      </c>
      <c r="BI3">
        <v>0</v>
      </c>
      <c r="BJ3">
        <f t="shared" si="18"/>
        <v>290</v>
      </c>
      <c r="BK3">
        <v>0</v>
      </c>
      <c r="BL3">
        <f t="shared" si="19"/>
        <v>290</v>
      </c>
      <c r="BM3">
        <v>5</v>
      </c>
      <c r="BN3">
        <f t="shared" si="20"/>
        <v>5</v>
      </c>
      <c r="BO3">
        <f t="shared" si="21"/>
        <v>58</v>
      </c>
      <c r="BQ3">
        <v>1241</v>
      </c>
      <c r="BR3">
        <v>0</v>
      </c>
      <c r="BS3">
        <v>0</v>
      </c>
      <c r="BT3">
        <f t="shared" si="22"/>
        <v>1241</v>
      </c>
      <c r="BU3">
        <v>0</v>
      </c>
      <c r="BV3">
        <f t="shared" si="23"/>
        <v>1241</v>
      </c>
      <c r="BW3">
        <v>17</v>
      </c>
      <c r="BX3">
        <f t="shared" si="24"/>
        <v>5</v>
      </c>
      <c r="BY3">
        <f t="shared" si="25"/>
        <v>73</v>
      </c>
      <c r="CA3">
        <v>0</v>
      </c>
    </row>
    <row r="4" spans="1:79" ht="17.25" customHeight="1" x14ac:dyDescent="0.3">
      <c r="A4" s="2">
        <v>44576</v>
      </c>
      <c r="B4" t="s">
        <v>30</v>
      </c>
      <c r="C4" t="s">
        <v>31</v>
      </c>
      <c r="D4" t="s">
        <v>27</v>
      </c>
      <c r="F4">
        <v>334</v>
      </c>
      <c r="G4">
        <v>0</v>
      </c>
      <c r="I4">
        <v>0</v>
      </c>
      <c r="J4">
        <f t="shared" si="0"/>
        <v>334</v>
      </c>
      <c r="K4">
        <v>0</v>
      </c>
      <c r="L4">
        <f t="shared" si="1"/>
        <v>334</v>
      </c>
      <c r="M4">
        <v>7</v>
      </c>
      <c r="N4">
        <v>1</v>
      </c>
      <c r="O4">
        <f t="shared" si="2"/>
        <v>47.714285714285715</v>
      </c>
      <c r="Q4">
        <v>226</v>
      </c>
      <c r="R4">
        <v>0</v>
      </c>
      <c r="T4">
        <v>0</v>
      </c>
      <c r="U4">
        <f t="shared" si="3"/>
        <v>226</v>
      </c>
      <c r="V4">
        <v>0</v>
      </c>
      <c r="W4">
        <f t="shared" si="4"/>
        <v>226</v>
      </c>
      <c r="X4">
        <v>2</v>
      </c>
      <c r="Y4">
        <v>2</v>
      </c>
      <c r="Z4">
        <f t="shared" si="5"/>
        <v>113</v>
      </c>
      <c r="AB4">
        <v>364</v>
      </c>
      <c r="AC4">
        <v>0</v>
      </c>
      <c r="AE4">
        <v>-2</v>
      </c>
      <c r="AF4">
        <f t="shared" si="6"/>
        <v>362</v>
      </c>
      <c r="AG4">
        <v>0</v>
      </c>
      <c r="AH4">
        <f t="shared" si="7"/>
        <v>362</v>
      </c>
      <c r="AI4">
        <v>3</v>
      </c>
      <c r="AJ4">
        <f t="shared" si="8"/>
        <v>6</v>
      </c>
      <c r="AK4">
        <f t="shared" si="9"/>
        <v>120.66666666666667</v>
      </c>
      <c r="AM4">
        <v>359</v>
      </c>
      <c r="AN4">
        <v>0</v>
      </c>
      <c r="AO4">
        <v>0</v>
      </c>
      <c r="AP4">
        <f t="shared" si="10"/>
        <v>359</v>
      </c>
      <c r="AQ4">
        <v>0</v>
      </c>
      <c r="AR4">
        <f t="shared" si="11"/>
        <v>359</v>
      </c>
      <c r="AS4">
        <v>1</v>
      </c>
      <c r="AT4">
        <f t="shared" si="12"/>
        <v>6</v>
      </c>
      <c r="AU4">
        <f t="shared" si="13"/>
        <v>359</v>
      </c>
      <c r="AW4">
        <v>231</v>
      </c>
      <c r="AX4">
        <v>0</v>
      </c>
      <c r="AY4">
        <v>0</v>
      </c>
      <c r="AZ4">
        <f t="shared" si="14"/>
        <v>231</v>
      </c>
      <c r="BA4">
        <v>0</v>
      </c>
      <c r="BB4">
        <f t="shared" si="15"/>
        <v>231</v>
      </c>
      <c r="BC4">
        <v>0</v>
      </c>
      <c r="BD4">
        <f t="shared" si="16"/>
        <v>7</v>
      </c>
      <c r="BE4">
        <f t="shared" si="17"/>
        <v>0</v>
      </c>
      <c r="BG4">
        <v>228</v>
      </c>
      <c r="BH4">
        <v>0</v>
      </c>
      <c r="BI4">
        <v>0</v>
      </c>
      <c r="BJ4">
        <f t="shared" si="18"/>
        <v>228</v>
      </c>
      <c r="BK4">
        <v>0</v>
      </c>
      <c r="BL4">
        <f t="shared" si="19"/>
        <v>228</v>
      </c>
      <c r="BM4">
        <v>2</v>
      </c>
      <c r="BN4">
        <f t="shared" si="20"/>
        <v>5</v>
      </c>
      <c r="BO4">
        <f t="shared" si="21"/>
        <v>114</v>
      </c>
      <c r="BQ4">
        <v>346</v>
      </c>
      <c r="BR4">
        <v>0</v>
      </c>
      <c r="BS4">
        <v>0</v>
      </c>
      <c r="BT4">
        <f t="shared" si="22"/>
        <v>346</v>
      </c>
      <c r="BU4">
        <v>0</v>
      </c>
      <c r="BV4">
        <f t="shared" si="23"/>
        <v>346</v>
      </c>
      <c r="BW4">
        <v>2</v>
      </c>
      <c r="BX4">
        <f t="shared" si="24"/>
        <v>5</v>
      </c>
      <c r="BY4">
        <f t="shared" si="25"/>
        <v>173</v>
      </c>
      <c r="CA4">
        <v>2116</v>
      </c>
    </row>
    <row r="5" spans="1:79" ht="15.75" customHeight="1" x14ac:dyDescent="0.3">
      <c r="A5" s="2">
        <v>44576</v>
      </c>
      <c r="B5" t="s">
        <v>32</v>
      </c>
      <c r="C5" t="s">
        <v>33</v>
      </c>
      <c r="D5" t="s">
        <v>27</v>
      </c>
      <c r="F5">
        <v>115</v>
      </c>
      <c r="G5">
        <v>0</v>
      </c>
      <c r="I5">
        <v>0</v>
      </c>
      <c r="J5">
        <f t="shared" si="0"/>
        <v>115</v>
      </c>
      <c r="K5">
        <v>0</v>
      </c>
      <c r="L5">
        <f t="shared" si="1"/>
        <v>115</v>
      </c>
      <c r="M5">
        <v>9</v>
      </c>
      <c r="N5">
        <v>1</v>
      </c>
      <c r="O5">
        <f t="shared" si="2"/>
        <v>12.777777777777779</v>
      </c>
      <c r="Q5">
        <v>183</v>
      </c>
      <c r="R5">
        <v>0</v>
      </c>
      <c r="T5">
        <v>0</v>
      </c>
      <c r="U5">
        <f t="shared" si="3"/>
        <v>183</v>
      </c>
      <c r="V5">
        <v>0</v>
      </c>
      <c r="W5">
        <f t="shared" si="4"/>
        <v>183</v>
      </c>
      <c r="X5">
        <v>3</v>
      </c>
      <c r="Y5">
        <v>2</v>
      </c>
      <c r="Z5">
        <f t="shared" si="5"/>
        <v>61</v>
      </c>
      <c r="AB5">
        <v>407</v>
      </c>
      <c r="AC5">
        <v>0</v>
      </c>
      <c r="AE5">
        <v>-3</v>
      </c>
      <c r="AF5">
        <f t="shared" si="6"/>
        <v>404</v>
      </c>
      <c r="AG5">
        <v>0</v>
      </c>
      <c r="AH5">
        <f t="shared" si="7"/>
        <v>404</v>
      </c>
      <c r="AI5">
        <v>2</v>
      </c>
      <c r="AJ5">
        <f t="shared" si="8"/>
        <v>6</v>
      </c>
      <c r="AK5">
        <f t="shared" si="9"/>
        <v>202</v>
      </c>
      <c r="AM5">
        <v>393</v>
      </c>
      <c r="AN5">
        <v>0</v>
      </c>
      <c r="AO5">
        <v>0</v>
      </c>
      <c r="AP5">
        <f t="shared" si="10"/>
        <v>393</v>
      </c>
      <c r="AQ5">
        <v>0</v>
      </c>
      <c r="AR5">
        <f t="shared" si="11"/>
        <v>393</v>
      </c>
      <c r="AS5">
        <v>4</v>
      </c>
      <c r="AT5">
        <f t="shared" si="12"/>
        <v>6</v>
      </c>
      <c r="AU5">
        <f t="shared" si="13"/>
        <v>98.25</v>
      </c>
      <c r="AW5">
        <v>542</v>
      </c>
      <c r="AX5">
        <v>0</v>
      </c>
      <c r="AY5">
        <v>0</v>
      </c>
      <c r="AZ5">
        <f t="shared" si="14"/>
        <v>542</v>
      </c>
      <c r="BA5">
        <v>0</v>
      </c>
      <c r="BB5">
        <f t="shared" si="15"/>
        <v>542</v>
      </c>
      <c r="BC5">
        <v>1</v>
      </c>
      <c r="BD5">
        <f t="shared" si="16"/>
        <v>7</v>
      </c>
      <c r="BE5">
        <f t="shared" si="17"/>
        <v>542</v>
      </c>
      <c r="BG5">
        <v>219</v>
      </c>
      <c r="BH5">
        <v>96</v>
      </c>
      <c r="BI5">
        <v>0</v>
      </c>
      <c r="BJ5">
        <f t="shared" si="18"/>
        <v>315</v>
      </c>
      <c r="BK5">
        <v>0</v>
      </c>
      <c r="BL5">
        <f t="shared" si="19"/>
        <v>315</v>
      </c>
      <c r="BM5">
        <v>2</v>
      </c>
      <c r="BN5">
        <f t="shared" si="20"/>
        <v>5</v>
      </c>
      <c r="BO5">
        <f t="shared" si="21"/>
        <v>157.5</v>
      </c>
      <c r="BQ5">
        <v>352</v>
      </c>
      <c r="BR5">
        <v>0</v>
      </c>
      <c r="BS5">
        <v>0</v>
      </c>
      <c r="BT5">
        <f t="shared" si="22"/>
        <v>352</v>
      </c>
      <c r="BU5">
        <v>0</v>
      </c>
      <c r="BV5">
        <f t="shared" si="23"/>
        <v>352</v>
      </c>
      <c r="BW5">
        <v>4</v>
      </c>
      <c r="BX5">
        <f t="shared" si="24"/>
        <v>5</v>
      </c>
      <c r="BY5">
        <f t="shared" si="25"/>
        <v>88</v>
      </c>
      <c r="CA5">
        <v>639</v>
      </c>
    </row>
    <row r="6" spans="1:79" ht="17.25" customHeight="1" x14ac:dyDescent="0.3">
      <c r="A6" s="2">
        <v>44576</v>
      </c>
      <c r="B6" t="s">
        <v>34</v>
      </c>
      <c r="C6" t="s">
        <v>35</v>
      </c>
      <c r="D6" t="s">
        <v>27</v>
      </c>
      <c r="F6">
        <v>396</v>
      </c>
      <c r="G6">
        <v>160</v>
      </c>
      <c r="I6">
        <v>0</v>
      </c>
      <c r="J6">
        <f t="shared" si="0"/>
        <v>556</v>
      </c>
      <c r="K6">
        <v>0</v>
      </c>
      <c r="L6">
        <f t="shared" si="1"/>
        <v>556</v>
      </c>
      <c r="M6">
        <v>11</v>
      </c>
      <c r="N6">
        <v>1</v>
      </c>
      <c r="O6">
        <f t="shared" si="2"/>
        <v>50.545454545454547</v>
      </c>
      <c r="Q6">
        <v>334</v>
      </c>
      <c r="R6">
        <v>0</v>
      </c>
      <c r="T6">
        <v>0</v>
      </c>
      <c r="U6">
        <f t="shared" si="3"/>
        <v>334</v>
      </c>
      <c r="V6">
        <v>0</v>
      </c>
      <c r="W6">
        <f t="shared" si="4"/>
        <v>334</v>
      </c>
      <c r="X6">
        <v>2</v>
      </c>
      <c r="Y6">
        <v>2</v>
      </c>
      <c r="Z6">
        <f t="shared" si="5"/>
        <v>167</v>
      </c>
      <c r="AB6">
        <v>2710</v>
      </c>
      <c r="AC6">
        <v>0</v>
      </c>
      <c r="AE6">
        <v>-1</v>
      </c>
      <c r="AF6">
        <f t="shared" si="6"/>
        <v>2709</v>
      </c>
      <c r="AG6">
        <v>0</v>
      </c>
      <c r="AH6">
        <f t="shared" si="7"/>
        <v>2709</v>
      </c>
      <c r="AI6">
        <v>56</v>
      </c>
      <c r="AJ6">
        <f t="shared" si="8"/>
        <v>6</v>
      </c>
      <c r="AK6">
        <f t="shared" si="9"/>
        <v>48.375</v>
      </c>
      <c r="AM6">
        <v>454</v>
      </c>
      <c r="AN6">
        <v>320</v>
      </c>
      <c r="AO6">
        <v>0</v>
      </c>
      <c r="AP6">
        <f t="shared" si="10"/>
        <v>774</v>
      </c>
      <c r="AQ6">
        <v>0</v>
      </c>
      <c r="AR6">
        <f t="shared" si="11"/>
        <v>774</v>
      </c>
      <c r="AS6">
        <v>7</v>
      </c>
      <c r="AT6">
        <f t="shared" si="12"/>
        <v>6</v>
      </c>
      <c r="AU6">
        <f t="shared" si="13"/>
        <v>110.57142857142857</v>
      </c>
      <c r="AW6">
        <v>217</v>
      </c>
      <c r="AX6">
        <v>0</v>
      </c>
      <c r="AY6">
        <v>0</v>
      </c>
      <c r="AZ6">
        <f t="shared" si="14"/>
        <v>217</v>
      </c>
      <c r="BA6">
        <v>0</v>
      </c>
      <c r="BB6">
        <f t="shared" si="15"/>
        <v>217</v>
      </c>
      <c r="BC6">
        <v>5</v>
      </c>
      <c r="BD6">
        <f t="shared" si="16"/>
        <v>7</v>
      </c>
      <c r="BE6">
        <f t="shared" si="17"/>
        <v>43.4</v>
      </c>
      <c r="BG6">
        <v>110</v>
      </c>
      <c r="BH6">
        <v>310</v>
      </c>
      <c r="BI6">
        <v>0</v>
      </c>
      <c r="BJ6">
        <f t="shared" si="18"/>
        <v>420</v>
      </c>
      <c r="BK6">
        <v>0</v>
      </c>
      <c r="BL6">
        <f t="shared" si="19"/>
        <v>420</v>
      </c>
      <c r="BM6">
        <v>2</v>
      </c>
      <c r="BN6">
        <f t="shared" si="20"/>
        <v>5</v>
      </c>
      <c r="BO6">
        <f t="shared" si="21"/>
        <v>210</v>
      </c>
      <c r="BQ6">
        <v>1471</v>
      </c>
      <c r="BR6">
        <v>480</v>
      </c>
      <c r="BS6">
        <v>-1</v>
      </c>
      <c r="BT6">
        <f t="shared" si="22"/>
        <v>1950</v>
      </c>
      <c r="BU6">
        <v>0</v>
      </c>
      <c r="BV6">
        <f t="shared" si="23"/>
        <v>1950</v>
      </c>
      <c r="BW6">
        <v>49</v>
      </c>
      <c r="BX6">
        <f t="shared" si="24"/>
        <v>5</v>
      </c>
      <c r="BY6">
        <f t="shared" si="25"/>
        <v>39.795918367346935</v>
      </c>
      <c r="CA6">
        <v>2842</v>
      </c>
    </row>
    <row r="7" spans="1:79" ht="17.25" customHeight="1" x14ac:dyDescent="0.3">
      <c r="A7" s="2">
        <v>44576</v>
      </c>
      <c r="B7" t="s">
        <v>36</v>
      </c>
      <c r="C7" t="s">
        <v>37</v>
      </c>
      <c r="D7" t="s">
        <v>27</v>
      </c>
      <c r="F7">
        <v>416</v>
      </c>
      <c r="G7">
        <v>339</v>
      </c>
      <c r="I7">
        <v>0</v>
      </c>
      <c r="J7">
        <f t="shared" si="0"/>
        <v>755</v>
      </c>
      <c r="K7">
        <v>0</v>
      </c>
      <c r="L7">
        <f t="shared" si="1"/>
        <v>755</v>
      </c>
      <c r="M7">
        <v>23</v>
      </c>
      <c r="N7">
        <v>1</v>
      </c>
      <c r="O7">
        <f t="shared" si="2"/>
        <v>32.826086956521742</v>
      </c>
      <c r="Q7">
        <v>220</v>
      </c>
      <c r="R7">
        <v>0</v>
      </c>
      <c r="T7">
        <v>0</v>
      </c>
      <c r="U7">
        <f t="shared" si="3"/>
        <v>220</v>
      </c>
      <c r="V7">
        <v>0</v>
      </c>
      <c r="W7">
        <f t="shared" si="4"/>
        <v>220</v>
      </c>
      <c r="X7">
        <v>0</v>
      </c>
      <c r="Y7">
        <v>2</v>
      </c>
      <c r="Z7">
        <f t="shared" si="5"/>
        <v>0</v>
      </c>
      <c r="AB7">
        <v>302</v>
      </c>
      <c r="AC7">
        <v>0</v>
      </c>
      <c r="AE7">
        <v>0</v>
      </c>
      <c r="AF7">
        <f t="shared" si="6"/>
        <v>302</v>
      </c>
      <c r="AG7">
        <v>0</v>
      </c>
      <c r="AH7">
        <f t="shared" si="7"/>
        <v>302</v>
      </c>
      <c r="AI7">
        <v>3</v>
      </c>
      <c r="AJ7">
        <f t="shared" si="8"/>
        <v>6</v>
      </c>
      <c r="AK7">
        <f t="shared" si="9"/>
        <v>100.66666666666667</v>
      </c>
      <c r="AM7">
        <v>260</v>
      </c>
      <c r="AN7">
        <v>0</v>
      </c>
      <c r="AO7">
        <v>0</v>
      </c>
      <c r="AP7">
        <f t="shared" si="10"/>
        <v>260</v>
      </c>
      <c r="AQ7">
        <v>0</v>
      </c>
      <c r="AR7">
        <f t="shared" si="11"/>
        <v>260</v>
      </c>
      <c r="AS7">
        <v>1</v>
      </c>
      <c r="AT7">
        <f t="shared" si="12"/>
        <v>6</v>
      </c>
      <c r="AU7">
        <f t="shared" si="13"/>
        <v>260</v>
      </c>
      <c r="AW7">
        <v>261</v>
      </c>
      <c r="AX7">
        <v>0</v>
      </c>
      <c r="AY7">
        <v>0</v>
      </c>
      <c r="AZ7">
        <f t="shared" si="14"/>
        <v>261</v>
      </c>
      <c r="BA7">
        <v>0</v>
      </c>
      <c r="BB7">
        <f t="shared" si="15"/>
        <v>261</v>
      </c>
      <c r="BC7">
        <v>2</v>
      </c>
      <c r="BD7">
        <f t="shared" si="16"/>
        <v>7</v>
      </c>
      <c r="BE7">
        <f t="shared" si="17"/>
        <v>130.5</v>
      </c>
      <c r="BG7">
        <v>282</v>
      </c>
      <c r="BH7">
        <v>290</v>
      </c>
      <c r="BI7">
        <v>0</v>
      </c>
      <c r="BJ7">
        <f t="shared" si="18"/>
        <v>572</v>
      </c>
      <c r="BK7">
        <v>0</v>
      </c>
      <c r="BL7">
        <f t="shared" si="19"/>
        <v>572</v>
      </c>
      <c r="BM7">
        <v>1</v>
      </c>
      <c r="BN7">
        <f t="shared" si="20"/>
        <v>5</v>
      </c>
      <c r="BO7">
        <f t="shared" si="21"/>
        <v>572</v>
      </c>
      <c r="BQ7">
        <v>141</v>
      </c>
      <c r="BR7">
        <v>1500</v>
      </c>
      <c r="BS7">
        <v>0</v>
      </c>
      <c r="BT7">
        <f t="shared" si="22"/>
        <v>1641</v>
      </c>
      <c r="BU7">
        <v>0</v>
      </c>
      <c r="BV7">
        <f t="shared" si="23"/>
        <v>1641</v>
      </c>
      <c r="BW7">
        <v>3</v>
      </c>
      <c r="BX7">
        <f t="shared" si="24"/>
        <v>5</v>
      </c>
      <c r="BY7">
        <f t="shared" si="25"/>
        <v>547</v>
      </c>
      <c r="CA7">
        <v>7000</v>
      </c>
    </row>
    <row r="8" spans="1:79" ht="17.25" customHeight="1" x14ac:dyDescent="0.3">
      <c r="A8" s="2">
        <v>44576</v>
      </c>
      <c r="B8" t="s">
        <v>38</v>
      </c>
      <c r="C8" t="s">
        <v>39</v>
      </c>
      <c r="D8" t="s">
        <v>27</v>
      </c>
      <c r="F8">
        <v>438</v>
      </c>
      <c r="G8">
        <v>0</v>
      </c>
      <c r="I8">
        <v>0</v>
      </c>
      <c r="J8">
        <f t="shared" si="0"/>
        <v>438</v>
      </c>
      <c r="K8">
        <v>0</v>
      </c>
      <c r="L8">
        <f t="shared" si="1"/>
        <v>438</v>
      </c>
      <c r="M8">
        <v>38</v>
      </c>
      <c r="N8">
        <v>1</v>
      </c>
      <c r="O8">
        <v>360</v>
      </c>
      <c r="Q8">
        <v>142</v>
      </c>
      <c r="R8">
        <v>299</v>
      </c>
      <c r="T8">
        <v>0</v>
      </c>
      <c r="U8">
        <f t="shared" si="3"/>
        <v>441</v>
      </c>
      <c r="V8">
        <v>0</v>
      </c>
      <c r="W8">
        <f t="shared" si="4"/>
        <v>441</v>
      </c>
      <c r="X8">
        <v>7</v>
      </c>
      <c r="Y8">
        <v>2</v>
      </c>
      <c r="Z8">
        <f t="shared" si="5"/>
        <v>63</v>
      </c>
      <c r="AB8">
        <v>1936</v>
      </c>
      <c r="AC8">
        <v>0</v>
      </c>
      <c r="AE8">
        <v>-1</v>
      </c>
      <c r="AF8">
        <f t="shared" si="6"/>
        <v>1935</v>
      </c>
      <c r="AG8">
        <v>0</v>
      </c>
      <c r="AH8">
        <f t="shared" si="7"/>
        <v>1935</v>
      </c>
      <c r="AI8">
        <v>8</v>
      </c>
      <c r="AJ8">
        <f t="shared" si="8"/>
        <v>6</v>
      </c>
      <c r="AK8">
        <f t="shared" si="9"/>
        <v>241.875</v>
      </c>
      <c r="AM8">
        <v>581</v>
      </c>
      <c r="AN8">
        <v>1760</v>
      </c>
      <c r="AO8">
        <v>-20</v>
      </c>
      <c r="AP8">
        <f t="shared" si="10"/>
        <v>2321</v>
      </c>
      <c r="AQ8">
        <v>0</v>
      </c>
      <c r="AR8">
        <f t="shared" si="11"/>
        <v>2321</v>
      </c>
      <c r="AS8">
        <v>5</v>
      </c>
      <c r="AT8">
        <f t="shared" si="12"/>
        <v>6</v>
      </c>
      <c r="AU8">
        <f t="shared" si="13"/>
        <v>464.2</v>
      </c>
      <c r="AW8">
        <v>245</v>
      </c>
      <c r="AX8">
        <v>200</v>
      </c>
      <c r="AY8">
        <v>-5</v>
      </c>
      <c r="AZ8">
        <f t="shared" si="14"/>
        <v>440</v>
      </c>
      <c r="BA8">
        <v>0</v>
      </c>
      <c r="BB8">
        <f t="shared" si="15"/>
        <v>440</v>
      </c>
      <c r="BC8">
        <v>6</v>
      </c>
      <c r="BD8">
        <f t="shared" si="16"/>
        <v>7</v>
      </c>
      <c r="BE8">
        <f t="shared" si="17"/>
        <v>73.333333333333329</v>
      </c>
      <c r="BG8">
        <v>288</v>
      </c>
      <c r="BH8">
        <v>3446</v>
      </c>
      <c r="BI8">
        <v>0</v>
      </c>
      <c r="BJ8">
        <f t="shared" si="18"/>
        <v>3734</v>
      </c>
      <c r="BK8">
        <v>0</v>
      </c>
      <c r="BL8">
        <f t="shared" si="19"/>
        <v>3734</v>
      </c>
      <c r="BM8">
        <v>13</v>
      </c>
      <c r="BN8">
        <f t="shared" si="20"/>
        <v>5</v>
      </c>
      <c r="BO8">
        <f t="shared" si="21"/>
        <v>287.23076923076923</v>
      </c>
      <c r="BQ8">
        <v>456</v>
      </c>
      <c r="BR8">
        <v>177</v>
      </c>
      <c r="BS8">
        <v>0</v>
      </c>
      <c r="BT8">
        <f t="shared" si="22"/>
        <v>633</v>
      </c>
      <c r="BU8">
        <v>0</v>
      </c>
      <c r="BV8">
        <f t="shared" si="23"/>
        <v>633</v>
      </c>
      <c r="BW8">
        <v>11</v>
      </c>
      <c r="BX8">
        <f t="shared" si="24"/>
        <v>5</v>
      </c>
      <c r="BY8">
        <f t="shared" si="25"/>
        <v>57.545454545454547</v>
      </c>
      <c r="CA8">
        <v>192</v>
      </c>
    </row>
    <row r="9" spans="1:79" ht="17.25" customHeight="1" x14ac:dyDescent="0.3">
      <c r="A9" s="2">
        <v>44576</v>
      </c>
      <c r="B9" t="s">
        <v>40</v>
      </c>
      <c r="C9" t="s">
        <v>41</v>
      </c>
      <c r="D9" t="s">
        <v>27</v>
      </c>
      <c r="F9">
        <v>1014</v>
      </c>
      <c r="G9">
        <v>455</v>
      </c>
      <c r="I9">
        <v>0</v>
      </c>
      <c r="J9">
        <f t="shared" si="0"/>
        <v>1469</v>
      </c>
      <c r="K9">
        <v>0</v>
      </c>
      <c r="L9">
        <f t="shared" si="1"/>
        <v>1469</v>
      </c>
      <c r="M9">
        <v>71</v>
      </c>
      <c r="N9">
        <v>1</v>
      </c>
      <c r="O9">
        <f t="shared" si="2"/>
        <v>20.690140845070424</v>
      </c>
      <c r="Q9">
        <v>42</v>
      </c>
      <c r="R9">
        <v>372</v>
      </c>
      <c r="T9">
        <v>0</v>
      </c>
      <c r="U9">
        <f t="shared" si="3"/>
        <v>414</v>
      </c>
      <c r="V9">
        <v>204</v>
      </c>
      <c r="W9">
        <f t="shared" si="4"/>
        <v>618</v>
      </c>
      <c r="X9">
        <v>7</v>
      </c>
      <c r="Y9">
        <v>2</v>
      </c>
      <c r="Z9">
        <f t="shared" si="5"/>
        <v>88.285714285714292</v>
      </c>
      <c r="AB9">
        <v>3802</v>
      </c>
      <c r="AC9">
        <v>3060</v>
      </c>
      <c r="AE9">
        <v>-1</v>
      </c>
      <c r="AF9">
        <f t="shared" si="6"/>
        <v>6861</v>
      </c>
      <c r="AG9">
        <v>0</v>
      </c>
      <c r="AH9">
        <f t="shared" si="7"/>
        <v>6861</v>
      </c>
      <c r="AI9">
        <v>10</v>
      </c>
      <c r="AJ9">
        <f t="shared" si="8"/>
        <v>6</v>
      </c>
      <c r="AK9">
        <f t="shared" si="9"/>
        <v>686.1</v>
      </c>
      <c r="AM9">
        <v>1274</v>
      </c>
      <c r="AN9">
        <v>1124</v>
      </c>
      <c r="AO9">
        <v>0</v>
      </c>
      <c r="AP9">
        <f t="shared" si="10"/>
        <v>2398</v>
      </c>
      <c r="AQ9">
        <v>0</v>
      </c>
      <c r="AR9">
        <f t="shared" si="11"/>
        <v>2398</v>
      </c>
      <c r="AS9">
        <v>7</v>
      </c>
      <c r="AT9">
        <f t="shared" si="12"/>
        <v>6</v>
      </c>
      <c r="AU9">
        <f t="shared" si="13"/>
        <v>342.57142857142856</v>
      </c>
      <c r="AW9">
        <v>71</v>
      </c>
      <c r="AX9">
        <v>100</v>
      </c>
      <c r="AY9">
        <v>0</v>
      </c>
      <c r="AZ9">
        <f t="shared" si="14"/>
        <v>171</v>
      </c>
      <c r="BA9">
        <v>0</v>
      </c>
      <c r="BB9">
        <f t="shared" si="15"/>
        <v>171</v>
      </c>
      <c r="BC9">
        <v>5</v>
      </c>
      <c r="BD9">
        <f t="shared" si="16"/>
        <v>7</v>
      </c>
      <c r="BE9">
        <f t="shared" si="17"/>
        <v>34.200000000000003</v>
      </c>
      <c r="BG9">
        <v>113</v>
      </c>
      <c r="BH9">
        <v>2144</v>
      </c>
      <c r="BI9">
        <v>0</v>
      </c>
      <c r="BJ9">
        <f t="shared" si="18"/>
        <v>2257</v>
      </c>
      <c r="BK9">
        <v>0</v>
      </c>
      <c r="BL9">
        <f t="shared" si="19"/>
        <v>2257</v>
      </c>
      <c r="BM9">
        <v>2</v>
      </c>
      <c r="BN9">
        <f t="shared" si="20"/>
        <v>5</v>
      </c>
      <c r="BO9">
        <f t="shared" si="21"/>
        <v>1128.5</v>
      </c>
      <c r="BQ9">
        <v>760</v>
      </c>
      <c r="BR9">
        <v>1951</v>
      </c>
      <c r="BS9">
        <v>0</v>
      </c>
      <c r="BT9">
        <f t="shared" si="22"/>
        <v>2711</v>
      </c>
      <c r="BU9">
        <v>0</v>
      </c>
      <c r="BV9">
        <f t="shared" si="23"/>
        <v>2711</v>
      </c>
      <c r="BW9">
        <v>22</v>
      </c>
      <c r="BX9">
        <f t="shared" si="24"/>
        <v>5</v>
      </c>
      <c r="BY9">
        <f t="shared" si="25"/>
        <v>123.22727272727273</v>
      </c>
      <c r="CA9">
        <v>3688</v>
      </c>
    </row>
    <row r="10" spans="1:79" ht="17.25" customHeight="1" x14ac:dyDescent="0.3">
      <c r="A10" s="2">
        <v>44576</v>
      </c>
      <c r="B10" t="s">
        <v>42</v>
      </c>
      <c r="C10" t="s">
        <v>43</v>
      </c>
      <c r="D10" t="s">
        <v>27</v>
      </c>
      <c r="F10">
        <v>264</v>
      </c>
      <c r="G10">
        <v>0</v>
      </c>
      <c r="I10">
        <v>-8</v>
      </c>
      <c r="J10">
        <f t="shared" si="0"/>
        <v>256</v>
      </c>
      <c r="K10">
        <v>0</v>
      </c>
      <c r="L10">
        <f t="shared" si="1"/>
        <v>256</v>
      </c>
      <c r="M10">
        <v>21</v>
      </c>
      <c r="N10">
        <v>1</v>
      </c>
      <c r="O10">
        <f t="shared" si="2"/>
        <v>12.19047619047619</v>
      </c>
      <c r="Q10">
        <v>291</v>
      </c>
      <c r="R10">
        <v>0</v>
      </c>
      <c r="T10">
        <v>0</v>
      </c>
      <c r="U10">
        <f t="shared" si="3"/>
        <v>291</v>
      </c>
      <c r="V10">
        <v>0</v>
      </c>
      <c r="W10">
        <f t="shared" si="4"/>
        <v>291</v>
      </c>
      <c r="X10">
        <v>7</v>
      </c>
      <c r="Y10">
        <v>2</v>
      </c>
      <c r="Z10">
        <f t="shared" si="5"/>
        <v>41.571428571428569</v>
      </c>
      <c r="AB10">
        <v>1748</v>
      </c>
      <c r="AC10">
        <v>0</v>
      </c>
      <c r="AE10">
        <v>-2</v>
      </c>
      <c r="AF10">
        <f t="shared" si="6"/>
        <v>1746</v>
      </c>
      <c r="AG10">
        <v>0</v>
      </c>
      <c r="AH10">
        <f t="shared" si="7"/>
        <v>1746</v>
      </c>
      <c r="AI10">
        <v>6</v>
      </c>
      <c r="AJ10">
        <f t="shared" si="8"/>
        <v>6</v>
      </c>
      <c r="AK10">
        <f t="shared" si="9"/>
        <v>291</v>
      </c>
      <c r="AM10">
        <v>2490</v>
      </c>
      <c r="AN10">
        <v>202</v>
      </c>
      <c r="AO10">
        <v>0</v>
      </c>
      <c r="AP10">
        <f t="shared" si="10"/>
        <v>2692</v>
      </c>
      <c r="AQ10">
        <v>0</v>
      </c>
      <c r="AR10">
        <f t="shared" si="11"/>
        <v>2692</v>
      </c>
      <c r="AS10">
        <v>5</v>
      </c>
      <c r="AT10">
        <f t="shared" si="12"/>
        <v>6</v>
      </c>
      <c r="AU10">
        <f t="shared" si="13"/>
        <v>538.4</v>
      </c>
      <c r="AW10">
        <v>208</v>
      </c>
      <c r="AX10">
        <v>0</v>
      </c>
      <c r="AY10">
        <v>0</v>
      </c>
      <c r="AZ10">
        <f t="shared" si="14"/>
        <v>208</v>
      </c>
      <c r="BA10">
        <v>0</v>
      </c>
      <c r="BB10">
        <f t="shared" si="15"/>
        <v>208</v>
      </c>
      <c r="BC10">
        <v>5</v>
      </c>
      <c r="BD10">
        <f t="shared" si="16"/>
        <v>7</v>
      </c>
      <c r="BE10">
        <f t="shared" si="17"/>
        <v>41.6</v>
      </c>
      <c r="BG10">
        <v>87</v>
      </c>
      <c r="BH10">
        <v>1326</v>
      </c>
      <c r="BI10">
        <v>0</v>
      </c>
      <c r="BJ10">
        <f t="shared" si="18"/>
        <v>1413</v>
      </c>
      <c r="BK10">
        <v>0</v>
      </c>
      <c r="BL10">
        <f t="shared" si="19"/>
        <v>1413</v>
      </c>
      <c r="BM10">
        <v>6</v>
      </c>
      <c r="BN10">
        <f t="shared" si="20"/>
        <v>5</v>
      </c>
      <c r="BO10">
        <f t="shared" si="21"/>
        <v>235.5</v>
      </c>
      <c r="BQ10">
        <v>456</v>
      </c>
      <c r="BR10">
        <v>0</v>
      </c>
      <c r="BS10">
        <v>0</v>
      </c>
      <c r="BT10">
        <f t="shared" si="22"/>
        <v>456</v>
      </c>
      <c r="BU10">
        <v>0</v>
      </c>
      <c r="BV10">
        <f t="shared" si="23"/>
        <v>456</v>
      </c>
      <c r="BW10">
        <v>9</v>
      </c>
      <c r="BX10">
        <f t="shared" si="24"/>
        <v>5</v>
      </c>
      <c r="BY10">
        <f t="shared" si="25"/>
        <v>50.666666666666664</v>
      </c>
      <c r="CA10">
        <v>6528</v>
      </c>
    </row>
    <row r="11" spans="1:79" ht="17.25" customHeight="1" x14ac:dyDescent="0.3">
      <c r="A11" s="2">
        <v>44576</v>
      </c>
      <c r="B11" t="s">
        <v>44</v>
      </c>
      <c r="C11" t="s">
        <v>45</v>
      </c>
      <c r="D11" t="s">
        <v>27</v>
      </c>
      <c r="F11">
        <v>83</v>
      </c>
      <c r="G11">
        <v>0</v>
      </c>
      <c r="I11">
        <v>0</v>
      </c>
      <c r="J11">
        <f t="shared" si="0"/>
        <v>83</v>
      </c>
      <c r="K11">
        <v>0</v>
      </c>
      <c r="L11">
        <f t="shared" si="1"/>
        <v>83</v>
      </c>
      <c r="M11">
        <v>3</v>
      </c>
      <c r="N11">
        <v>1</v>
      </c>
      <c r="O11">
        <f t="shared" si="2"/>
        <v>27.666666666666668</v>
      </c>
      <c r="Q11">
        <v>240</v>
      </c>
      <c r="R11">
        <v>0</v>
      </c>
      <c r="T11">
        <v>0</v>
      </c>
      <c r="U11">
        <f t="shared" si="3"/>
        <v>240</v>
      </c>
      <c r="V11">
        <v>0</v>
      </c>
      <c r="W11">
        <f t="shared" si="4"/>
        <v>240</v>
      </c>
      <c r="X11">
        <v>0</v>
      </c>
      <c r="Y11">
        <v>2</v>
      </c>
      <c r="Z11">
        <f t="shared" si="5"/>
        <v>0</v>
      </c>
      <c r="AB11">
        <v>4442</v>
      </c>
      <c r="AC11">
        <v>0</v>
      </c>
      <c r="AE11">
        <v>0</v>
      </c>
      <c r="AF11">
        <f t="shared" si="6"/>
        <v>4442</v>
      </c>
      <c r="AG11">
        <v>0</v>
      </c>
      <c r="AH11">
        <f t="shared" si="7"/>
        <v>4442</v>
      </c>
      <c r="AI11">
        <v>116</v>
      </c>
      <c r="AJ11">
        <f t="shared" si="8"/>
        <v>6</v>
      </c>
      <c r="AK11">
        <f t="shared" si="9"/>
        <v>38.293103448275865</v>
      </c>
      <c r="AM11">
        <v>851</v>
      </c>
      <c r="AN11">
        <v>320</v>
      </c>
      <c r="AO11">
        <v>0</v>
      </c>
      <c r="AP11">
        <f t="shared" si="10"/>
        <v>1171</v>
      </c>
      <c r="AQ11">
        <v>0</v>
      </c>
      <c r="AR11">
        <f t="shared" si="11"/>
        <v>1171</v>
      </c>
      <c r="AS11">
        <v>24</v>
      </c>
      <c r="AT11">
        <f t="shared" si="12"/>
        <v>6</v>
      </c>
      <c r="AU11">
        <f t="shared" si="13"/>
        <v>48.791666666666664</v>
      </c>
      <c r="AW11">
        <v>165</v>
      </c>
      <c r="AX11">
        <v>100</v>
      </c>
      <c r="AY11">
        <v>-50</v>
      </c>
      <c r="AZ11">
        <f t="shared" si="14"/>
        <v>215</v>
      </c>
      <c r="BA11">
        <v>480</v>
      </c>
      <c r="BB11">
        <f t="shared" si="15"/>
        <v>695</v>
      </c>
      <c r="BC11">
        <v>25</v>
      </c>
      <c r="BD11">
        <f t="shared" si="16"/>
        <v>7</v>
      </c>
      <c r="BE11">
        <f t="shared" si="17"/>
        <v>27.8</v>
      </c>
      <c r="BG11">
        <v>236</v>
      </c>
      <c r="BH11">
        <v>2840</v>
      </c>
      <c r="BI11">
        <v>0</v>
      </c>
      <c r="BJ11">
        <f t="shared" si="18"/>
        <v>3076</v>
      </c>
      <c r="BK11">
        <v>0</v>
      </c>
      <c r="BL11">
        <f t="shared" si="19"/>
        <v>3076</v>
      </c>
      <c r="BM11">
        <v>36</v>
      </c>
      <c r="BN11">
        <f t="shared" si="20"/>
        <v>5</v>
      </c>
      <c r="BO11">
        <f t="shared" si="21"/>
        <v>85.444444444444443</v>
      </c>
      <c r="BQ11">
        <v>1778</v>
      </c>
      <c r="BR11">
        <v>150</v>
      </c>
      <c r="BS11">
        <v>0</v>
      </c>
      <c r="BT11">
        <f t="shared" si="22"/>
        <v>1928</v>
      </c>
      <c r="BU11">
        <v>0</v>
      </c>
      <c r="BV11">
        <f t="shared" si="23"/>
        <v>1928</v>
      </c>
      <c r="BW11">
        <v>34</v>
      </c>
      <c r="BX11">
        <f t="shared" si="24"/>
        <v>5</v>
      </c>
      <c r="BY11">
        <f t="shared" si="25"/>
        <v>56.705882352941174</v>
      </c>
      <c r="CA11">
        <v>4505</v>
      </c>
    </row>
    <row r="12" spans="1:79" ht="18" customHeight="1" x14ac:dyDescent="0.3">
      <c r="A12" s="2">
        <v>44576</v>
      </c>
      <c r="B12" t="s">
        <v>46</v>
      </c>
      <c r="C12" t="s">
        <v>47</v>
      </c>
      <c r="D12" t="s">
        <v>27</v>
      </c>
      <c r="F12">
        <v>74</v>
      </c>
      <c r="G12">
        <v>0</v>
      </c>
      <c r="I12">
        <v>0</v>
      </c>
      <c r="J12">
        <f t="shared" si="0"/>
        <v>74</v>
      </c>
      <c r="K12">
        <v>0</v>
      </c>
      <c r="L12">
        <f t="shared" si="1"/>
        <v>74</v>
      </c>
      <c r="M12">
        <v>6</v>
      </c>
      <c r="N12">
        <v>1</v>
      </c>
      <c r="O12">
        <f t="shared" si="2"/>
        <v>12.333333333333334</v>
      </c>
      <c r="Q12">
        <v>76</v>
      </c>
      <c r="R12">
        <v>0</v>
      </c>
      <c r="T12">
        <v>0</v>
      </c>
      <c r="U12">
        <f t="shared" si="3"/>
        <v>76</v>
      </c>
      <c r="V12">
        <v>0</v>
      </c>
      <c r="W12">
        <f t="shared" si="4"/>
        <v>76</v>
      </c>
      <c r="X12">
        <v>2</v>
      </c>
      <c r="Y12">
        <v>2</v>
      </c>
      <c r="Z12">
        <f t="shared" si="5"/>
        <v>38</v>
      </c>
      <c r="AB12">
        <v>1150</v>
      </c>
      <c r="AC12">
        <v>0</v>
      </c>
      <c r="AE12">
        <v>-2</v>
      </c>
      <c r="AF12">
        <f t="shared" si="6"/>
        <v>1148</v>
      </c>
      <c r="AG12">
        <v>0</v>
      </c>
      <c r="AH12">
        <f t="shared" si="7"/>
        <v>1148</v>
      </c>
      <c r="AI12">
        <v>10</v>
      </c>
      <c r="AJ12">
        <f t="shared" si="8"/>
        <v>6</v>
      </c>
      <c r="AK12">
        <f>IFERROR(AH12/AI12,0)</f>
        <v>114.8</v>
      </c>
      <c r="AM12">
        <v>584</v>
      </c>
      <c r="AN12">
        <v>160</v>
      </c>
      <c r="AO12">
        <v>0</v>
      </c>
      <c r="AP12">
        <f t="shared" si="10"/>
        <v>744</v>
      </c>
      <c r="AQ12">
        <v>0</v>
      </c>
      <c r="AR12">
        <f t="shared" si="11"/>
        <v>744</v>
      </c>
      <c r="AS12">
        <v>6</v>
      </c>
      <c r="AT12">
        <f t="shared" si="12"/>
        <v>6</v>
      </c>
      <c r="AU12">
        <f t="shared" si="13"/>
        <v>124</v>
      </c>
      <c r="AW12">
        <v>383</v>
      </c>
      <c r="AX12">
        <v>0</v>
      </c>
      <c r="AY12">
        <v>0</v>
      </c>
      <c r="AZ12">
        <f t="shared" si="14"/>
        <v>383</v>
      </c>
      <c r="BA12">
        <v>0</v>
      </c>
      <c r="BB12">
        <f t="shared" si="15"/>
        <v>383</v>
      </c>
      <c r="BC12">
        <v>1</v>
      </c>
      <c r="BD12">
        <f t="shared" si="16"/>
        <v>7</v>
      </c>
      <c r="BE12">
        <f t="shared" si="17"/>
        <v>383</v>
      </c>
      <c r="BG12">
        <v>25</v>
      </c>
      <c r="BH12">
        <v>310</v>
      </c>
      <c r="BI12">
        <v>0</v>
      </c>
      <c r="BJ12">
        <f t="shared" si="18"/>
        <v>335</v>
      </c>
      <c r="BK12">
        <v>0</v>
      </c>
      <c r="BL12">
        <f t="shared" si="19"/>
        <v>335</v>
      </c>
      <c r="BM12">
        <v>1</v>
      </c>
      <c r="BN12">
        <f t="shared" si="20"/>
        <v>5</v>
      </c>
      <c r="BO12">
        <f t="shared" si="21"/>
        <v>335</v>
      </c>
      <c r="BQ12">
        <v>438</v>
      </c>
      <c r="BR12">
        <v>1319</v>
      </c>
      <c r="BS12">
        <v>0</v>
      </c>
      <c r="BT12">
        <f t="shared" si="22"/>
        <v>1757</v>
      </c>
      <c r="BU12">
        <v>0</v>
      </c>
      <c r="BV12">
        <f t="shared" si="23"/>
        <v>1757</v>
      </c>
      <c r="BW12">
        <v>4</v>
      </c>
      <c r="BX12">
        <f t="shared" si="24"/>
        <v>5</v>
      </c>
      <c r="BY12">
        <f t="shared" si="25"/>
        <v>439.25</v>
      </c>
      <c r="CA12">
        <v>3648</v>
      </c>
    </row>
    <row r="13" spans="1:79" ht="17.25" customHeight="1" x14ac:dyDescent="0.3">
      <c r="A13" s="2">
        <v>44576</v>
      </c>
      <c r="B13" t="s">
        <v>48</v>
      </c>
      <c r="C13" t="s">
        <v>49</v>
      </c>
      <c r="D13" t="s">
        <v>27</v>
      </c>
      <c r="F13">
        <v>241</v>
      </c>
      <c r="G13">
        <v>0</v>
      </c>
      <c r="I13">
        <v>0</v>
      </c>
      <c r="J13">
        <f t="shared" si="0"/>
        <v>241</v>
      </c>
      <c r="K13">
        <v>0</v>
      </c>
      <c r="L13">
        <f t="shared" si="1"/>
        <v>241</v>
      </c>
      <c r="M13">
        <v>8</v>
      </c>
      <c r="N13">
        <v>1</v>
      </c>
      <c r="O13">
        <f t="shared" si="2"/>
        <v>30.125</v>
      </c>
      <c r="Q13">
        <v>174</v>
      </c>
      <c r="R13">
        <v>0</v>
      </c>
      <c r="T13">
        <v>0</v>
      </c>
      <c r="U13">
        <f t="shared" si="3"/>
        <v>174</v>
      </c>
      <c r="V13">
        <v>0</v>
      </c>
      <c r="W13">
        <f t="shared" si="4"/>
        <v>174</v>
      </c>
      <c r="X13">
        <v>2</v>
      </c>
      <c r="Y13">
        <v>2</v>
      </c>
      <c r="Z13">
        <f t="shared" si="5"/>
        <v>87</v>
      </c>
      <c r="AB13">
        <v>896</v>
      </c>
      <c r="AC13">
        <v>0</v>
      </c>
      <c r="AE13">
        <v>0</v>
      </c>
      <c r="AF13">
        <f t="shared" si="6"/>
        <v>896</v>
      </c>
      <c r="AG13">
        <v>0</v>
      </c>
      <c r="AH13">
        <f t="shared" si="7"/>
        <v>896</v>
      </c>
      <c r="AI13">
        <v>10</v>
      </c>
      <c r="AJ13">
        <f t="shared" si="8"/>
        <v>6</v>
      </c>
      <c r="AK13">
        <f t="shared" si="9"/>
        <v>89.6</v>
      </c>
      <c r="AM13">
        <v>803</v>
      </c>
      <c r="AN13">
        <v>0</v>
      </c>
      <c r="AO13">
        <v>0</v>
      </c>
      <c r="AP13">
        <f t="shared" si="10"/>
        <v>803</v>
      </c>
      <c r="AQ13">
        <v>0</v>
      </c>
      <c r="AR13">
        <f t="shared" si="11"/>
        <v>803</v>
      </c>
      <c r="AS13">
        <v>13</v>
      </c>
      <c r="AT13">
        <f t="shared" si="12"/>
        <v>6</v>
      </c>
      <c r="AU13">
        <f t="shared" si="13"/>
        <v>61.769230769230766</v>
      </c>
      <c r="AW13">
        <v>226</v>
      </c>
      <c r="AX13">
        <v>0</v>
      </c>
      <c r="AY13">
        <v>-226</v>
      </c>
      <c r="AZ13">
        <f t="shared" si="14"/>
        <v>0</v>
      </c>
      <c r="BA13">
        <v>0</v>
      </c>
      <c r="BB13">
        <f t="shared" si="15"/>
        <v>0</v>
      </c>
      <c r="BC13">
        <v>16</v>
      </c>
      <c r="BD13">
        <f t="shared" si="16"/>
        <v>7</v>
      </c>
      <c r="BE13">
        <f t="shared" si="17"/>
        <v>0</v>
      </c>
      <c r="BG13">
        <v>123</v>
      </c>
      <c r="BH13">
        <v>0</v>
      </c>
      <c r="BI13">
        <v>0</v>
      </c>
      <c r="BJ13">
        <f t="shared" si="18"/>
        <v>123</v>
      </c>
      <c r="BK13">
        <v>0</v>
      </c>
      <c r="BL13">
        <f t="shared" si="19"/>
        <v>123</v>
      </c>
      <c r="BM13">
        <v>5</v>
      </c>
      <c r="BN13">
        <f t="shared" si="20"/>
        <v>5</v>
      </c>
      <c r="BO13">
        <f t="shared" si="21"/>
        <v>24.6</v>
      </c>
      <c r="BQ13">
        <v>577</v>
      </c>
      <c r="BR13">
        <v>0</v>
      </c>
      <c r="BS13">
        <v>0</v>
      </c>
      <c r="BT13">
        <f t="shared" si="22"/>
        <v>577</v>
      </c>
      <c r="BU13">
        <v>0</v>
      </c>
      <c r="BV13">
        <f t="shared" si="23"/>
        <v>577</v>
      </c>
      <c r="BW13">
        <v>7</v>
      </c>
      <c r="BX13">
        <f t="shared" si="24"/>
        <v>5</v>
      </c>
      <c r="BY13">
        <f t="shared" si="25"/>
        <v>82.428571428571431</v>
      </c>
      <c r="CA13">
        <v>0</v>
      </c>
    </row>
    <row r="14" spans="1:79" ht="17.25" customHeight="1" x14ac:dyDescent="0.3">
      <c r="A14" s="2">
        <v>44576</v>
      </c>
      <c r="B14" t="s">
        <v>50</v>
      </c>
      <c r="C14" t="s">
        <v>51</v>
      </c>
      <c r="D14" t="s">
        <v>27</v>
      </c>
      <c r="F14">
        <v>112</v>
      </c>
      <c r="G14">
        <v>0</v>
      </c>
      <c r="I14">
        <v>0</v>
      </c>
      <c r="J14">
        <f t="shared" si="0"/>
        <v>112</v>
      </c>
      <c r="K14">
        <v>0</v>
      </c>
      <c r="L14">
        <f t="shared" si="1"/>
        <v>112</v>
      </c>
      <c r="M14">
        <v>4</v>
      </c>
      <c r="N14">
        <v>1</v>
      </c>
      <c r="O14">
        <f t="shared" si="2"/>
        <v>28</v>
      </c>
      <c r="Q14">
        <v>179</v>
      </c>
      <c r="R14">
        <v>0</v>
      </c>
      <c r="T14">
        <v>0</v>
      </c>
      <c r="U14">
        <f t="shared" si="3"/>
        <v>179</v>
      </c>
      <c r="V14">
        <v>0</v>
      </c>
      <c r="W14">
        <f t="shared" si="4"/>
        <v>179</v>
      </c>
      <c r="X14">
        <v>1</v>
      </c>
      <c r="Y14">
        <v>2</v>
      </c>
      <c r="Z14">
        <f t="shared" si="5"/>
        <v>179</v>
      </c>
      <c r="AB14">
        <v>869</v>
      </c>
      <c r="AC14">
        <v>0</v>
      </c>
      <c r="AE14">
        <v>-2</v>
      </c>
      <c r="AF14">
        <f t="shared" si="6"/>
        <v>867</v>
      </c>
      <c r="AG14">
        <v>0</v>
      </c>
      <c r="AH14">
        <f t="shared" si="7"/>
        <v>867</v>
      </c>
      <c r="AI14">
        <v>33</v>
      </c>
      <c r="AJ14">
        <f t="shared" si="8"/>
        <v>6</v>
      </c>
      <c r="AK14">
        <f t="shared" si="9"/>
        <v>26.272727272727273</v>
      </c>
      <c r="AM14">
        <v>898</v>
      </c>
      <c r="AN14">
        <v>160</v>
      </c>
      <c r="AO14">
        <v>0</v>
      </c>
      <c r="AP14">
        <f t="shared" si="10"/>
        <v>1058</v>
      </c>
      <c r="AQ14">
        <v>0</v>
      </c>
      <c r="AR14">
        <f t="shared" si="11"/>
        <v>1058</v>
      </c>
      <c r="AS14">
        <v>6</v>
      </c>
      <c r="AT14">
        <f t="shared" si="12"/>
        <v>6</v>
      </c>
      <c r="AU14">
        <f t="shared" si="13"/>
        <v>176.33333333333334</v>
      </c>
      <c r="AW14">
        <v>244</v>
      </c>
      <c r="AX14">
        <v>0</v>
      </c>
      <c r="AY14">
        <v>0</v>
      </c>
      <c r="AZ14">
        <f t="shared" si="14"/>
        <v>244</v>
      </c>
      <c r="BA14">
        <v>0</v>
      </c>
      <c r="BB14">
        <f t="shared" si="15"/>
        <v>244</v>
      </c>
      <c r="BC14">
        <v>2</v>
      </c>
      <c r="BD14">
        <f t="shared" si="16"/>
        <v>7</v>
      </c>
      <c r="BE14">
        <f t="shared" si="17"/>
        <v>122</v>
      </c>
      <c r="BG14">
        <v>49</v>
      </c>
      <c r="BH14">
        <v>500</v>
      </c>
      <c r="BI14">
        <v>0</v>
      </c>
      <c r="BJ14">
        <f t="shared" si="18"/>
        <v>549</v>
      </c>
      <c r="BK14">
        <v>0</v>
      </c>
      <c r="BL14">
        <f t="shared" si="19"/>
        <v>549</v>
      </c>
      <c r="BM14">
        <v>4</v>
      </c>
      <c r="BN14">
        <f t="shared" si="20"/>
        <v>5</v>
      </c>
      <c r="BO14">
        <f t="shared" si="21"/>
        <v>137.25</v>
      </c>
      <c r="BQ14">
        <v>1269</v>
      </c>
      <c r="BR14">
        <v>1180</v>
      </c>
      <c r="BS14">
        <v>0</v>
      </c>
      <c r="BT14">
        <f t="shared" si="22"/>
        <v>2449</v>
      </c>
      <c r="BU14">
        <v>0</v>
      </c>
      <c r="BV14">
        <f t="shared" si="23"/>
        <v>2449</v>
      </c>
      <c r="BW14">
        <v>29</v>
      </c>
      <c r="BX14">
        <f t="shared" si="24"/>
        <v>5</v>
      </c>
      <c r="BY14">
        <f t="shared" si="25"/>
        <v>84.448275862068968</v>
      </c>
      <c r="CA14">
        <v>4258</v>
      </c>
    </row>
    <row r="15" spans="1:79" ht="17.25" customHeight="1" x14ac:dyDescent="0.3">
      <c r="A15" s="2">
        <v>44576</v>
      </c>
      <c r="B15" t="s">
        <v>52</v>
      </c>
      <c r="C15" t="s">
        <v>53</v>
      </c>
      <c r="D15" t="s">
        <v>27</v>
      </c>
      <c r="F15">
        <v>353</v>
      </c>
      <c r="G15">
        <v>0</v>
      </c>
      <c r="I15">
        <v>-10</v>
      </c>
      <c r="J15">
        <f t="shared" si="0"/>
        <v>343</v>
      </c>
      <c r="K15">
        <v>0</v>
      </c>
      <c r="L15">
        <f t="shared" si="1"/>
        <v>343</v>
      </c>
      <c r="M15">
        <v>22</v>
      </c>
      <c r="N15">
        <v>1</v>
      </c>
      <c r="O15">
        <f t="shared" si="2"/>
        <v>15.590909090909092</v>
      </c>
      <c r="Q15">
        <v>189</v>
      </c>
      <c r="R15">
        <v>0</v>
      </c>
      <c r="T15">
        <v>0</v>
      </c>
      <c r="U15">
        <f t="shared" si="3"/>
        <v>189</v>
      </c>
      <c r="V15">
        <v>0</v>
      </c>
      <c r="W15">
        <f t="shared" si="4"/>
        <v>189</v>
      </c>
      <c r="X15">
        <v>1</v>
      </c>
      <c r="Y15">
        <v>2</v>
      </c>
      <c r="Z15">
        <f t="shared" si="5"/>
        <v>189</v>
      </c>
      <c r="AB15">
        <v>1163</v>
      </c>
      <c r="AC15">
        <v>0</v>
      </c>
      <c r="AE15">
        <v>0</v>
      </c>
      <c r="AF15">
        <f t="shared" si="6"/>
        <v>1163</v>
      </c>
      <c r="AG15">
        <v>0</v>
      </c>
      <c r="AH15">
        <f t="shared" si="7"/>
        <v>1163</v>
      </c>
      <c r="AI15">
        <v>13</v>
      </c>
      <c r="AJ15">
        <f t="shared" si="8"/>
        <v>6</v>
      </c>
      <c r="AK15">
        <f t="shared" si="9"/>
        <v>89.461538461538467</v>
      </c>
      <c r="AM15">
        <v>1662</v>
      </c>
      <c r="AN15">
        <v>231</v>
      </c>
      <c r="AO15">
        <v>-25</v>
      </c>
      <c r="AP15">
        <f t="shared" si="10"/>
        <v>1868</v>
      </c>
      <c r="AQ15">
        <v>0</v>
      </c>
      <c r="AR15">
        <f t="shared" si="11"/>
        <v>1868</v>
      </c>
      <c r="AS15">
        <v>15</v>
      </c>
      <c r="AT15">
        <f t="shared" si="12"/>
        <v>6</v>
      </c>
      <c r="AU15">
        <f t="shared" si="13"/>
        <v>124.53333333333333</v>
      </c>
      <c r="AW15">
        <v>207</v>
      </c>
      <c r="AX15">
        <v>0</v>
      </c>
      <c r="AY15">
        <v>-10</v>
      </c>
      <c r="AZ15">
        <f t="shared" si="14"/>
        <v>197</v>
      </c>
      <c r="BA15">
        <v>0</v>
      </c>
      <c r="BB15">
        <f t="shared" si="15"/>
        <v>197</v>
      </c>
      <c r="BC15">
        <v>2</v>
      </c>
      <c r="BD15">
        <f t="shared" si="16"/>
        <v>7</v>
      </c>
      <c r="BE15">
        <f t="shared" si="17"/>
        <v>98.5</v>
      </c>
      <c r="BG15">
        <v>493</v>
      </c>
      <c r="BH15">
        <v>0</v>
      </c>
      <c r="BI15">
        <v>0</v>
      </c>
      <c r="BJ15">
        <f t="shared" si="18"/>
        <v>493</v>
      </c>
      <c r="BK15">
        <v>0</v>
      </c>
      <c r="BL15">
        <f t="shared" si="19"/>
        <v>493</v>
      </c>
      <c r="BM15">
        <v>5</v>
      </c>
      <c r="BN15">
        <f t="shared" si="20"/>
        <v>5</v>
      </c>
      <c r="BO15">
        <f t="shared" si="21"/>
        <v>98.6</v>
      </c>
      <c r="BQ15">
        <v>461</v>
      </c>
      <c r="BR15">
        <v>0</v>
      </c>
      <c r="BS15">
        <v>0</v>
      </c>
      <c r="BT15">
        <f t="shared" si="22"/>
        <v>461</v>
      </c>
      <c r="BU15">
        <v>0</v>
      </c>
      <c r="BV15">
        <f t="shared" si="23"/>
        <v>461</v>
      </c>
      <c r="BW15">
        <v>4</v>
      </c>
      <c r="BX15">
        <f t="shared" si="24"/>
        <v>5</v>
      </c>
      <c r="BY15">
        <f t="shared" si="25"/>
        <v>115.25</v>
      </c>
      <c r="CA15">
        <v>16206</v>
      </c>
    </row>
    <row r="16" spans="1:79" ht="17.25" customHeight="1" x14ac:dyDescent="0.3">
      <c r="A16" s="2">
        <v>44576</v>
      </c>
      <c r="B16" t="s">
        <v>54</v>
      </c>
      <c r="C16" t="s">
        <v>55</v>
      </c>
      <c r="D16" t="s">
        <v>27</v>
      </c>
      <c r="F16">
        <v>164</v>
      </c>
      <c r="G16">
        <v>0</v>
      </c>
      <c r="I16">
        <v>0</v>
      </c>
      <c r="J16">
        <f t="shared" si="0"/>
        <v>164</v>
      </c>
      <c r="K16">
        <v>0</v>
      </c>
      <c r="L16">
        <f t="shared" si="1"/>
        <v>164</v>
      </c>
      <c r="M16">
        <v>31</v>
      </c>
      <c r="N16">
        <v>1</v>
      </c>
      <c r="O16">
        <f t="shared" si="2"/>
        <v>5.290322580645161</v>
      </c>
      <c r="Q16">
        <v>120</v>
      </c>
      <c r="R16">
        <v>0</v>
      </c>
      <c r="T16">
        <v>0</v>
      </c>
      <c r="U16">
        <f t="shared" si="3"/>
        <v>120</v>
      </c>
      <c r="V16">
        <v>0</v>
      </c>
      <c r="W16">
        <f t="shared" si="4"/>
        <v>120</v>
      </c>
      <c r="X16">
        <v>4</v>
      </c>
      <c r="Y16">
        <v>2</v>
      </c>
      <c r="Z16">
        <f t="shared" si="5"/>
        <v>30</v>
      </c>
      <c r="AB16">
        <v>1707</v>
      </c>
      <c r="AC16">
        <v>1530</v>
      </c>
      <c r="AE16">
        <v>-12</v>
      </c>
      <c r="AF16">
        <f t="shared" si="6"/>
        <v>3225</v>
      </c>
      <c r="AG16">
        <v>0</v>
      </c>
      <c r="AH16">
        <f t="shared" si="7"/>
        <v>3225</v>
      </c>
      <c r="AI16">
        <v>21</v>
      </c>
      <c r="AJ16">
        <f t="shared" si="8"/>
        <v>6</v>
      </c>
      <c r="AK16">
        <f t="shared" si="9"/>
        <v>153.57142857142858</v>
      </c>
      <c r="AM16">
        <v>1881</v>
      </c>
      <c r="AN16">
        <v>0</v>
      </c>
      <c r="AO16">
        <v>0</v>
      </c>
      <c r="AP16">
        <f t="shared" si="10"/>
        <v>1881</v>
      </c>
      <c r="AQ16">
        <v>0</v>
      </c>
      <c r="AR16">
        <f t="shared" si="11"/>
        <v>1881</v>
      </c>
      <c r="AS16">
        <v>16</v>
      </c>
      <c r="AT16">
        <f t="shared" si="12"/>
        <v>6</v>
      </c>
      <c r="AU16">
        <f t="shared" si="13"/>
        <v>117.5625</v>
      </c>
      <c r="AW16">
        <v>151</v>
      </c>
      <c r="AX16">
        <v>0</v>
      </c>
      <c r="AY16">
        <v>0</v>
      </c>
      <c r="AZ16">
        <f t="shared" si="14"/>
        <v>151</v>
      </c>
      <c r="BA16">
        <v>0</v>
      </c>
      <c r="BB16">
        <f t="shared" si="15"/>
        <v>151</v>
      </c>
      <c r="BC16">
        <v>3</v>
      </c>
      <c r="BD16">
        <f t="shared" si="16"/>
        <v>7</v>
      </c>
      <c r="BE16">
        <f t="shared" si="17"/>
        <v>50.333333333333336</v>
      </c>
      <c r="BG16">
        <v>972</v>
      </c>
      <c r="BH16">
        <v>0</v>
      </c>
      <c r="BI16">
        <v>0</v>
      </c>
      <c r="BJ16">
        <f t="shared" si="18"/>
        <v>972</v>
      </c>
      <c r="BK16">
        <v>0</v>
      </c>
      <c r="BL16">
        <f t="shared" si="19"/>
        <v>972</v>
      </c>
      <c r="BM16">
        <v>6</v>
      </c>
      <c r="BN16">
        <f t="shared" si="20"/>
        <v>5</v>
      </c>
      <c r="BO16">
        <f t="shared" si="21"/>
        <v>162</v>
      </c>
      <c r="BQ16">
        <v>497</v>
      </c>
      <c r="BR16">
        <v>204</v>
      </c>
      <c r="BS16">
        <v>0</v>
      </c>
      <c r="BT16">
        <f t="shared" si="22"/>
        <v>701</v>
      </c>
      <c r="BU16">
        <v>0</v>
      </c>
      <c r="BV16">
        <f t="shared" si="23"/>
        <v>701</v>
      </c>
      <c r="BW16">
        <v>4</v>
      </c>
      <c r="BX16">
        <f t="shared" si="24"/>
        <v>5</v>
      </c>
      <c r="BY16">
        <f t="shared" si="25"/>
        <v>175.25</v>
      </c>
      <c r="CA16">
        <v>7061</v>
      </c>
    </row>
    <row r="17" spans="1:79" ht="17.25" customHeight="1" x14ac:dyDescent="0.3">
      <c r="A17" s="2">
        <v>44576</v>
      </c>
      <c r="B17" t="s">
        <v>56</v>
      </c>
      <c r="C17" t="s">
        <v>57</v>
      </c>
      <c r="D17" t="s">
        <v>27</v>
      </c>
      <c r="F17">
        <v>110</v>
      </c>
      <c r="G17">
        <v>0</v>
      </c>
      <c r="I17">
        <v>0</v>
      </c>
      <c r="J17">
        <f t="shared" si="0"/>
        <v>110</v>
      </c>
      <c r="K17">
        <v>0</v>
      </c>
      <c r="L17">
        <f t="shared" si="1"/>
        <v>110</v>
      </c>
      <c r="M17">
        <v>2</v>
      </c>
      <c r="N17">
        <v>1</v>
      </c>
      <c r="O17">
        <f t="shared" si="2"/>
        <v>55</v>
      </c>
      <c r="Q17">
        <v>17</v>
      </c>
      <c r="R17">
        <v>0</v>
      </c>
      <c r="T17">
        <v>0</v>
      </c>
      <c r="U17">
        <f t="shared" si="3"/>
        <v>17</v>
      </c>
      <c r="V17">
        <v>0</v>
      </c>
      <c r="W17">
        <f t="shared" si="4"/>
        <v>17</v>
      </c>
      <c r="X17">
        <v>0</v>
      </c>
      <c r="Y17">
        <v>2</v>
      </c>
      <c r="Z17">
        <f t="shared" si="5"/>
        <v>0</v>
      </c>
      <c r="AB17">
        <v>132</v>
      </c>
      <c r="AC17">
        <v>0</v>
      </c>
      <c r="AE17">
        <v>0</v>
      </c>
      <c r="AF17">
        <f t="shared" si="6"/>
        <v>132</v>
      </c>
      <c r="AG17">
        <v>0</v>
      </c>
      <c r="AH17">
        <f t="shared" si="7"/>
        <v>132</v>
      </c>
      <c r="AI17">
        <v>5</v>
      </c>
      <c r="AJ17">
        <f t="shared" si="8"/>
        <v>6</v>
      </c>
      <c r="AK17">
        <f t="shared" si="9"/>
        <v>26.4</v>
      </c>
      <c r="AM17">
        <v>16</v>
      </c>
      <c r="AN17">
        <v>0</v>
      </c>
      <c r="AO17">
        <v>0</v>
      </c>
      <c r="AP17">
        <f t="shared" si="10"/>
        <v>16</v>
      </c>
      <c r="AQ17">
        <v>0</v>
      </c>
      <c r="AR17">
        <f t="shared" si="11"/>
        <v>16</v>
      </c>
      <c r="AS17">
        <v>5</v>
      </c>
      <c r="AT17">
        <f t="shared" si="12"/>
        <v>6</v>
      </c>
      <c r="AU17">
        <f t="shared" si="13"/>
        <v>3.2</v>
      </c>
      <c r="AW17">
        <v>92</v>
      </c>
      <c r="AX17">
        <v>0</v>
      </c>
      <c r="AY17">
        <v>0</v>
      </c>
      <c r="AZ17">
        <f t="shared" si="14"/>
        <v>92</v>
      </c>
      <c r="BA17">
        <v>0</v>
      </c>
      <c r="BB17">
        <f t="shared" si="15"/>
        <v>92</v>
      </c>
      <c r="BC17">
        <v>2</v>
      </c>
      <c r="BD17">
        <f t="shared" si="16"/>
        <v>7</v>
      </c>
      <c r="BE17">
        <f t="shared" si="17"/>
        <v>46</v>
      </c>
      <c r="BG17">
        <v>53</v>
      </c>
      <c r="BH17">
        <v>30</v>
      </c>
      <c r="BI17">
        <v>0</v>
      </c>
      <c r="BJ17">
        <f t="shared" si="18"/>
        <v>83</v>
      </c>
      <c r="BK17">
        <v>0</v>
      </c>
      <c r="BL17">
        <f t="shared" si="19"/>
        <v>83</v>
      </c>
      <c r="BM17">
        <v>1</v>
      </c>
      <c r="BN17">
        <f t="shared" si="20"/>
        <v>5</v>
      </c>
      <c r="BO17">
        <f t="shared" si="21"/>
        <v>83</v>
      </c>
      <c r="BQ17">
        <v>93</v>
      </c>
      <c r="BR17">
        <v>0</v>
      </c>
      <c r="BS17">
        <v>0</v>
      </c>
      <c r="BT17">
        <f t="shared" si="22"/>
        <v>93</v>
      </c>
      <c r="BU17">
        <v>0</v>
      </c>
      <c r="BV17">
        <f t="shared" si="23"/>
        <v>93</v>
      </c>
      <c r="BW17">
        <v>0</v>
      </c>
      <c r="BX17">
        <f t="shared" si="24"/>
        <v>5</v>
      </c>
      <c r="BY17">
        <f t="shared" si="25"/>
        <v>0</v>
      </c>
      <c r="CA17">
        <v>0</v>
      </c>
    </row>
    <row r="18" spans="1:79" ht="17.25" customHeight="1" x14ac:dyDescent="0.3">
      <c r="A18" s="2">
        <v>44576</v>
      </c>
      <c r="B18" t="s">
        <v>58</v>
      </c>
      <c r="C18" t="s">
        <v>59</v>
      </c>
      <c r="D18" t="s">
        <v>27</v>
      </c>
      <c r="F18">
        <v>111</v>
      </c>
      <c r="G18">
        <v>0</v>
      </c>
      <c r="I18">
        <v>0</v>
      </c>
      <c r="J18">
        <f t="shared" si="0"/>
        <v>111</v>
      </c>
      <c r="K18">
        <v>0</v>
      </c>
      <c r="L18">
        <f t="shared" si="1"/>
        <v>111</v>
      </c>
      <c r="M18">
        <v>3</v>
      </c>
      <c r="N18">
        <v>1</v>
      </c>
      <c r="O18">
        <f t="shared" si="2"/>
        <v>37</v>
      </c>
      <c r="Q18">
        <v>116</v>
      </c>
      <c r="R18">
        <v>0</v>
      </c>
      <c r="T18">
        <v>0</v>
      </c>
      <c r="U18">
        <f t="shared" si="3"/>
        <v>116</v>
      </c>
      <c r="V18">
        <v>0</v>
      </c>
      <c r="W18">
        <f t="shared" si="4"/>
        <v>116</v>
      </c>
      <c r="X18">
        <v>0</v>
      </c>
      <c r="Y18">
        <v>2</v>
      </c>
      <c r="Z18">
        <f t="shared" si="5"/>
        <v>0</v>
      </c>
      <c r="AB18">
        <v>769</v>
      </c>
      <c r="AC18">
        <v>0</v>
      </c>
      <c r="AE18">
        <v>-8</v>
      </c>
      <c r="AF18">
        <f t="shared" si="6"/>
        <v>761</v>
      </c>
      <c r="AG18">
        <v>0</v>
      </c>
      <c r="AH18">
        <f t="shared" si="7"/>
        <v>761</v>
      </c>
      <c r="AI18">
        <v>16</v>
      </c>
      <c r="AJ18">
        <f t="shared" si="8"/>
        <v>6</v>
      </c>
      <c r="AK18">
        <f t="shared" si="9"/>
        <v>47.5625</v>
      </c>
      <c r="AM18">
        <v>604</v>
      </c>
      <c r="AN18">
        <v>0</v>
      </c>
      <c r="AO18">
        <v>0</v>
      </c>
      <c r="AP18">
        <f t="shared" si="10"/>
        <v>604</v>
      </c>
      <c r="AQ18">
        <v>0</v>
      </c>
      <c r="AR18">
        <f t="shared" si="11"/>
        <v>604</v>
      </c>
      <c r="AS18">
        <v>11</v>
      </c>
      <c r="AT18">
        <f t="shared" si="12"/>
        <v>6</v>
      </c>
      <c r="AU18">
        <f t="shared" si="13"/>
        <v>54.909090909090907</v>
      </c>
      <c r="AW18">
        <v>202</v>
      </c>
      <c r="AX18">
        <v>0</v>
      </c>
      <c r="AY18">
        <v>0</v>
      </c>
      <c r="AZ18">
        <f t="shared" si="14"/>
        <v>202</v>
      </c>
      <c r="BA18">
        <v>120</v>
      </c>
      <c r="BB18">
        <f t="shared" si="15"/>
        <v>322</v>
      </c>
      <c r="BC18">
        <v>13</v>
      </c>
      <c r="BD18">
        <f t="shared" si="16"/>
        <v>7</v>
      </c>
      <c r="BE18">
        <f t="shared" si="17"/>
        <v>24.76923076923077</v>
      </c>
      <c r="BG18">
        <v>318</v>
      </c>
      <c r="BH18">
        <v>0</v>
      </c>
      <c r="BI18">
        <v>0</v>
      </c>
      <c r="BJ18">
        <f t="shared" si="18"/>
        <v>318</v>
      </c>
      <c r="BK18">
        <v>0</v>
      </c>
      <c r="BL18">
        <f t="shared" si="19"/>
        <v>318</v>
      </c>
      <c r="BM18">
        <v>3</v>
      </c>
      <c r="BN18">
        <f t="shared" si="20"/>
        <v>5</v>
      </c>
      <c r="BO18">
        <f t="shared" si="21"/>
        <v>106</v>
      </c>
      <c r="BQ18">
        <v>248</v>
      </c>
      <c r="BR18">
        <v>0</v>
      </c>
      <c r="BS18">
        <v>-4</v>
      </c>
      <c r="BT18">
        <f t="shared" si="22"/>
        <v>244</v>
      </c>
      <c r="BU18">
        <v>0</v>
      </c>
      <c r="BV18">
        <f t="shared" si="23"/>
        <v>244</v>
      </c>
      <c r="BW18">
        <v>5</v>
      </c>
      <c r="BX18">
        <f t="shared" si="24"/>
        <v>5</v>
      </c>
      <c r="BY18">
        <f t="shared" si="25"/>
        <v>48.8</v>
      </c>
      <c r="CA18">
        <v>277</v>
      </c>
    </row>
    <row r="19" spans="1:79" ht="17.25" customHeight="1" x14ac:dyDescent="0.3">
      <c r="A19" s="2">
        <v>44576</v>
      </c>
      <c r="B19" t="s">
        <v>60</v>
      </c>
      <c r="C19" t="s">
        <v>61</v>
      </c>
      <c r="D19" t="s">
        <v>27</v>
      </c>
      <c r="F19">
        <v>1309</v>
      </c>
      <c r="G19">
        <v>0</v>
      </c>
      <c r="I19">
        <v>-22</v>
      </c>
      <c r="J19">
        <f t="shared" si="0"/>
        <v>1287</v>
      </c>
      <c r="K19">
        <v>0</v>
      </c>
      <c r="L19">
        <f t="shared" si="1"/>
        <v>1287</v>
      </c>
      <c r="M19">
        <v>72</v>
      </c>
      <c r="N19">
        <v>1</v>
      </c>
      <c r="O19">
        <f t="shared" si="2"/>
        <v>17.875</v>
      </c>
      <c r="Q19">
        <v>756</v>
      </c>
      <c r="R19">
        <v>0</v>
      </c>
      <c r="T19">
        <v>0</v>
      </c>
      <c r="U19">
        <f t="shared" si="3"/>
        <v>756</v>
      </c>
      <c r="V19">
        <v>0</v>
      </c>
      <c r="W19">
        <f t="shared" si="4"/>
        <v>756</v>
      </c>
      <c r="X19">
        <v>18</v>
      </c>
      <c r="Y19">
        <v>2</v>
      </c>
      <c r="Z19">
        <f t="shared" si="5"/>
        <v>42</v>
      </c>
      <c r="AB19">
        <v>19976</v>
      </c>
      <c r="AC19">
        <v>0</v>
      </c>
      <c r="AE19">
        <v>0</v>
      </c>
      <c r="AF19">
        <f t="shared" si="6"/>
        <v>19976</v>
      </c>
      <c r="AG19">
        <v>0</v>
      </c>
      <c r="AH19">
        <f t="shared" si="7"/>
        <v>19976</v>
      </c>
      <c r="AI19">
        <v>300</v>
      </c>
      <c r="AJ19">
        <f t="shared" si="8"/>
        <v>6</v>
      </c>
      <c r="AK19">
        <f t="shared" si="9"/>
        <v>66.586666666666673</v>
      </c>
      <c r="AM19">
        <v>3068</v>
      </c>
      <c r="AN19">
        <v>70</v>
      </c>
      <c r="AO19">
        <v>-70</v>
      </c>
      <c r="AP19">
        <f t="shared" si="10"/>
        <v>3068</v>
      </c>
      <c r="AQ19">
        <v>0</v>
      </c>
      <c r="AR19">
        <f t="shared" si="11"/>
        <v>3068</v>
      </c>
      <c r="AS19">
        <v>59</v>
      </c>
      <c r="AT19">
        <f t="shared" si="12"/>
        <v>6</v>
      </c>
      <c r="AU19">
        <f t="shared" si="13"/>
        <v>52</v>
      </c>
      <c r="AW19">
        <v>1993</v>
      </c>
      <c r="AX19">
        <v>0</v>
      </c>
      <c r="AY19">
        <v>-61</v>
      </c>
      <c r="AZ19">
        <f t="shared" si="14"/>
        <v>1932</v>
      </c>
      <c r="BA19">
        <v>1200</v>
      </c>
      <c r="BB19">
        <f t="shared" si="15"/>
        <v>3132</v>
      </c>
      <c r="BC19">
        <v>81</v>
      </c>
      <c r="BD19">
        <f t="shared" si="16"/>
        <v>7</v>
      </c>
      <c r="BE19">
        <f t="shared" si="17"/>
        <v>38.666666666666664</v>
      </c>
      <c r="BG19">
        <v>1665</v>
      </c>
      <c r="BH19">
        <v>0</v>
      </c>
      <c r="BI19">
        <v>-10</v>
      </c>
      <c r="BJ19">
        <f t="shared" si="18"/>
        <v>1655</v>
      </c>
      <c r="BK19">
        <v>900</v>
      </c>
      <c r="BL19">
        <f t="shared" si="19"/>
        <v>2555</v>
      </c>
      <c r="BM19">
        <v>32</v>
      </c>
      <c r="BN19">
        <f t="shared" si="20"/>
        <v>5</v>
      </c>
      <c r="BO19">
        <f t="shared" si="21"/>
        <v>79.84375</v>
      </c>
      <c r="BQ19">
        <v>1895</v>
      </c>
      <c r="BR19">
        <v>0</v>
      </c>
      <c r="BS19">
        <v>0</v>
      </c>
      <c r="BT19">
        <f t="shared" si="22"/>
        <v>1895</v>
      </c>
      <c r="BU19">
        <v>0</v>
      </c>
      <c r="BV19">
        <f t="shared" si="23"/>
        <v>1895</v>
      </c>
      <c r="BW19">
        <v>18</v>
      </c>
      <c r="BX19">
        <f t="shared" si="24"/>
        <v>5</v>
      </c>
      <c r="BY19">
        <f t="shared" si="25"/>
        <v>105.27777777777777</v>
      </c>
      <c r="CA19">
        <v>24657</v>
      </c>
    </row>
    <row r="20" spans="1:79" ht="17.25" customHeight="1" x14ac:dyDescent="0.3">
      <c r="A20" s="2">
        <v>44576</v>
      </c>
      <c r="B20" t="s">
        <v>62</v>
      </c>
      <c r="C20" t="s">
        <v>63</v>
      </c>
      <c r="D20" t="s">
        <v>27</v>
      </c>
      <c r="F20">
        <v>19549</v>
      </c>
      <c r="G20">
        <v>300</v>
      </c>
      <c r="I20">
        <v>-509</v>
      </c>
      <c r="J20">
        <f t="shared" si="0"/>
        <v>19340</v>
      </c>
      <c r="K20">
        <v>0</v>
      </c>
      <c r="L20">
        <f t="shared" si="1"/>
        <v>19340</v>
      </c>
      <c r="M20">
        <v>4624</v>
      </c>
      <c r="N20">
        <v>1</v>
      </c>
      <c r="O20">
        <f t="shared" si="2"/>
        <v>4.1825259515570936</v>
      </c>
      <c r="Q20">
        <v>11722</v>
      </c>
      <c r="R20">
        <v>0</v>
      </c>
      <c r="T20">
        <v>0</v>
      </c>
      <c r="U20">
        <f t="shared" si="3"/>
        <v>11722</v>
      </c>
      <c r="V20">
        <v>0</v>
      </c>
      <c r="W20">
        <f t="shared" si="4"/>
        <v>11722</v>
      </c>
      <c r="X20">
        <v>549</v>
      </c>
      <c r="Y20">
        <v>2</v>
      </c>
      <c r="Z20">
        <f t="shared" si="5"/>
        <v>21.351548269581055</v>
      </c>
      <c r="AB20">
        <v>141501</v>
      </c>
      <c r="AC20">
        <v>30146</v>
      </c>
      <c r="AE20">
        <v>-1614</v>
      </c>
      <c r="AF20">
        <f t="shared" si="6"/>
        <v>170033</v>
      </c>
      <c r="AG20">
        <v>0</v>
      </c>
      <c r="AH20">
        <f t="shared" si="7"/>
        <v>170033</v>
      </c>
      <c r="AI20">
        <v>5715</v>
      </c>
      <c r="AJ20">
        <f t="shared" si="8"/>
        <v>6</v>
      </c>
      <c r="AK20">
        <f t="shared" si="9"/>
        <v>29.752055993000877</v>
      </c>
      <c r="AM20">
        <v>56293</v>
      </c>
      <c r="AN20">
        <v>2930</v>
      </c>
      <c r="AO20">
        <v>-1157</v>
      </c>
      <c r="AP20">
        <f t="shared" si="10"/>
        <v>58066</v>
      </c>
      <c r="AQ20">
        <v>0</v>
      </c>
      <c r="AR20">
        <f t="shared" si="11"/>
        <v>58066</v>
      </c>
      <c r="AS20">
        <v>1259</v>
      </c>
      <c r="AT20">
        <f t="shared" si="12"/>
        <v>6</v>
      </c>
      <c r="AU20">
        <f t="shared" si="13"/>
        <v>46.120730738681495</v>
      </c>
      <c r="AW20">
        <v>76563</v>
      </c>
      <c r="AX20">
        <v>0</v>
      </c>
      <c r="AY20">
        <v>-713</v>
      </c>
      <c r="AZ20">
        <f t="shared" si="14"/>
        <v>75850</v>
      </c>
      <c r="BA20">
        <v>9000</v>
      </c>
      <c r="BB20">
        <f t="shared" si="15"/>
        <v>84850</v>
      </c>
      <c r="BC20">
        <v>3392</v>
      </c>
      <c r="BD20">
        <f t="shared" si="16"/>
        <v>7</v>
      </c>
      <c r="BE20">
        <f t="shared" si="17"/>
        <v>25.014740566037737</v>
      </c>
      <c r="BG20">
        <v>14368</v>
      </c>
      <c r="BH20">
        <v>0</v>
      </c>
      <c r="BI20">
        <v>-366</v>
      </c>
      <c r="BJ20">
        <f t="shared" si="18"/>
        <v>14002</v>
      </c>
      <c r="BK20">
        <v>0</v>
      </c>
      <c r="BL20">
        <f t="shared" si="19"/>
        <v>14002</v>
      </c>
      <c r="BM20">
        <v>1299</v>
      </c>
      <c r="BN20">
        <f t="shared" si="20"/>
        <v>5</v>
      </c>
      <c r="BO20">
        <f>IFERROR(BL20/BM20,0)</f>
        <v>10.779060816012317</v>
      </c>
      <c r="BQ20">
        <v>46062</v>
      </c>
      <c r="BR20">
        <v>0</v>
      </c>
      <c r="BS20">
        <v>-95</v>
      </c>
      <c r="BT20">
        <f t="shared" si="22"/>
        <v>45967</v>
      </c>
      <c r="BU20">
        <v>0</v>
      </c>
      <c r="BV20">
        <f t="shared" si="23"/>
        <v>45967</v>
      </c>
      <c r="BW20">
        <v>1036</v>
      </c>
      <c r="BX20">
        <f t="shared" si="24"/>
        <v>5</v>
      </c>
      <c r="BY20">
        <f t="shared" si="25"/>
        <v>44.369691119691119</v>
      </c>
      <c r="CA20">
        <v>173828</v>
      </c>
    </row>
    <row r="21" spans="1:79" ht="17.25" customHeight="1" x14ac:dyDescent="0.3">
      <c r="A21" s="2">
        <v>44576</v>
      </c>
      <c r="B21" t="s">
        <v>64</v>
      </c>
      <c r="C21" t="s">
        <v>65</v>
      </c>
      <c r="D21" t="s">
        <v>27</v>
      </c>
      <c r="F21">
        <v>390</v>
      </c>
      <c r="G21">
        <v>79</v>
      </c>
      <c r="I21">
        <v>0</v>
      </c>
      <c r="J21">
        <f t="shared" si="0"/>
        <v>469</v>
      </c>
      <c r="K21">
        <v>0</v>
      </c>
      <c r="L21">
        <f t="shared" si="1"/>
        <v>469</v>
      </c>
      <c r="M21">
        <v>17</v>
      </c>
      <c r="N21">
        <v>1</v>
      </c>
      <c r="O21">
        <f t="shared" si="2"/>
        <v>27.588235294117649</v>
      </c>
      <c r="Q21">
        <v>246</v>
      </c>
      <c r="R21">
        <v>450</v>
      </c>
      <c r="T21">
        <v>0</v>
      </c>
      <c r="U21">
        <f t="shared" si="3"/>
        <v>696</v>
      </c>
      <c r="V21">
        <v>0</v>
      </c>
      <c r="W21">
        <f t="shared" si="4"/>
        <v>696</v>
      </c>
      <c r="X21">
        <v>1</v>
      </c>
      <c r="Y21">
        <v>2</v>
      </c>
      <c r="Z21">
        <f t="shared" si="5"/>
        <v>696</v>
      </c>
      <c r="AB21">
        <v>728</v>
      </c>
      <c r="AC21">
        <v>0</v>
      </c>
      <c r="AE21">
        <v>-1</v>
      </c>
      <c r="AF21">
        <f t="shared" si="6"/>
        <v>727</v>
      </c>
      <c r="AG21">
        <v>0</v>
      </c>
      <c r="AH21">
        <f t="shared" si="7"/>
        <v>727</v>
      </c>
      <c r="AI21">
        <v>26</v>
      </c>
      <c r="AJ21">
        <f t="shared" si="8"/>
        <v>6</v>
      </c>
      <c r="AK21">
        <f t="shared" si="9"/>
        <v>27.96153846153846</v>
      </c>
      <c r="AM21">
        <v>587</v>
      </c>
      <c r="AN21">
        <v>0</v>
      </c>
      <c r="AO21">
        <v>-500</v>
      </c>
      <c r="AP21">
        <f t="shared" si="10"/>
        <v>87</v>
      </c>
      <c r="AQ21">
        <v>0</v>
      </c>
      <c r="AR21">
        <f t="shared" si="11"/>
        <v>87</v>
      </c>
      <c r="AS21">
        <v>23</v>
      </c>
      <c r="AT21">
        <f t="shared" si="12"/>
        <v>6</v>
      </c>
      <c r="AU21">
        <f t="shared" si="13"/>
        <v>3.7826086956521738</v>
      </c>
      <c r="AW21">
        <v>13</v>
      </c>
      <c r="AX21">
        <v>170</v>
      </c>
      <c r="AY21">
        <v>0</v>
      </c>
      <c r="AZ21">
        <f t="shared" si="14"/>
        <v>183</v>
      </c>
      <c r="BA21">
        <v>0</v>
      </c>
      <c r="BB21">
        <f t="shared" si="15"/>
        <v>183</v>
      </c>
      <c r="BC21">
        <v>7</v>
      </c>
      <c r="BD21">
        <f t="shared" si="16"/>
        <v>7</v>
      </c>
      <c r="BE21">
        <f t="shared" si="17"/>
        <v>26.142857142857142</v>
      </c>
      <c r="BG21">
        <v>268</v>
      </c>
      <c r="BH21">
        <v>2040</v>
      </c>
      <c r="BI21">
        <v>0</v>
      </c>
      <c r="BJ21">
        <f t="shared" si="18"/>
        <v>2308</v>
      </c>
      <c r="BK21">
        <v>0</v>
      </c>
      <c r="BL21">
        <f t="shared" si="19"/>
        <v>2308</v>
      </c>
      <c r="BM21">
        <v>19</v>
      </c>
      <c r="BN21">
        <f t="shared" si="20"/>
        <v>5</v>
      </c>
      <c r="BO21">
        <f t="shared" si="21"/>
        <v>121.47368421052632</v>
      </c>
      <c r="BQ21">
        <v>956</v>
      </c>
      <c r="BR21">
        <v>5</v>
      </c>
      <c r="BS21">
        <v>0</v>
      </c>
      <c r="BT21">
        <f t="shared" si="22"/>
        <v>961</v>
      </c>
      <c r="BU21">
        <v>0</v>
      </c>
      <c r="BV21">
        <f t="shared" si="23"/>
        <v>961</v>
      </c>
      <c r="BW21">
        <v>11</v>
      </c>
      <c r="BX21">
        <f t="shared" si="24"/>
        <v>5</v>
      </c>
      <c r="BY21">
        <f t="shared" si="25"/>
        <v>87.36363636363636</v>
      </c>
      <c r="CA21">
        <v>0</v>
      </c>
    </row>
    <row r="22" spans="1:79" ht="17.25" customHeight="1" x14ac:dyDescent="0.3">
      <c r="A22" s="2">
        <v>44576</v>
      </c>
      <c r="B22" t="s">
        <v>66</v>
      </c>
      <c r="C22" t="s">
        <v>67</v>
      </c>
      <c r="D22" t="s">
        <v>27</v>
      </c>
      <c r="F22">
        <v>286</v>
      </c>
      <c r="G22">
        <v>0</v>
      </c>
      <c r="I22">
        <v>0</v>
      </c>
      <c r="J22">
        <f t="shared" si="0"/>
        <v>286</v>
      </c>
      <c r="K22">
        <v>0</v>
      </c>
      <c r="L22">
        <f t="shared" si="1"/>
        <v>286</v>
      </c>
      <c r="M22">
        <v>16</v>
      </c>
      <c r="N22">
        <v>1</v>
      </c>
      <c r="O22">
        <f t="shared" si="2"/>
        <v>17.875</v>
      </c>
      <c r="Q22">
        <v>218</v>
      </c>
      <c r="R22">
        <v>0</v>
      </c>
      <c r="T22">
        <v>0</v>
      </c>
      <c r="U22">
        <f t="shared" si="3"/>
        <v>218</v>
      </c>
      <c r="V22">
        <v>0</v>
      </c>
      <c r="W22">
        <f t="shared" si="4"/>
        <v>218</v>
      </c>
      <c r="X22">
        <v>4</v>
      </c>
      <c r="Y22">
        <v>2</v>
      </c>
      <c r="Z22">
        <f t="shared" si="5"/>
        <v>54.5</v>
      </c>
      <c r="AB22">
        <v>312</v>
      </c>
      <c r="AC22">
        <v>0</v>
      </c>
      <c r="AE22">
        <v>0</v>
      </c>
      <c r="AF22">
        <f t="shared" si="6"/>
        <v>312</v>
      </c>
      <c r="AG22">
        <v>0</v>
      </c>
      <c r="AH22">
        <f t="shared" si="7"/>
        <v>312</v>
      </c>
      <c r="AI22">
        <v>8</v>
      </c>
      <c r="AJ22">
        <f t="shared" si="8"/>
        <v>6</v>
      </c>
      <c r="AK22">
        <f t="shared" si="9"/>
        <v>39</v>
      </c>
      <c r="AM22">
        <v>1047</v>
      </c>
      <c r="AN22">
        <v>600</v>
      </c>
      <c r="AO22">
        <v>0</v>
      </c>
      <c r="AP22">
        <f t="shared" si="10"/>
        <v>1647</v>
      </c>
      <c r="AQ22">
        <v>0</v>
      </c>
      <c r="AR22">
        <f t="shared" si="11"/>
        <v>1647</v>
      </c>
      <c r="AS22">
        <v>16</v>
      </c>
      <c r="AT22">
        <f t="shared" si="12"/>
        <v>6</v>
      </c>
      <c r="AU22">
        <f t="shared" si="13"/>
        <v>102.9375</v>
      </c>
      <c r="AW22">
        <v>596</v>
      </c>
      <c r="AX22">
        <v>0</v>
      </c>
      <c r="AY22">
        <v>-60</v>
      </c>
      <c r="AZ22">
        <f t="shared" si="14"/>
        <v>536</v>
      </c>
      <c r="BA22">
        <v>0</v>
      </c>
      <c r="BB22">
        <f t="shared" si="15"/>
        <v>536</v>
      </c>
      <c r="BC22">
        <v>22</v>
      </c>
      <c r="BD22">
        <f t="shared" si="16"/>
        <v>7</v>
      </c>
      <c r="BE22">
        <f t="shared" si="17"/>
        <v>24.363636363636363</v>
      </c>
      <c r="BG22">
        <v>585</v>
      </c>
      <c r="BH22">
        <v>0</v>
      </c>
      <c r="BI22">
        <v>0</v>
      </c>
      <c r="BJ22">
        <f t="shared" si="18"/>
        <v>585</v>
      </c>
      <c r="BK22">
        <v>0</v>
      </c>
      <c r="BL22">
        <f t="shared" si="19"/>
        <v>585</v>
      </c>
      <c r="BM22">
        <v>7</v>
      </c>
      <c r="BN22">
        <f t="shared" si="20"/>
        <v>5</v>
      </c>
      <c r="BO22">
        <f t="shared" si="21"/>
        <v>83.571428571428569</v>
      </c>
      <c r="BQ22">
        <v>653</v>
      </c>
      <c r="BR22">
        <v>0</v>
      </c>
      <c r="BS22">
        <v>0</v>
      </c>
      <c r="BT22">
        <f t="shared" si="22"/>
        <v>653</v>
      </c>
      <c r="BU22">
        <v>0</v>
      </c>
      <c r="BV22">
        <f t="shared" si="23"/>
        <v>653</v>
      </c>
      <c r="BW22">
        <v>11</v>
      </c>
      <c r="BX22">
        <f t="shared" si="24"/>
        <v>5</v>
      </c>
      <c r="BY22">
        <f t="shared" si="25"/>
        <v>59.363636363636367</v>
      </c>
      <c r="CA22">
        <v>29443</v>
      </c>
    </row>
    <row r="23" spans="1:79" ht="17.25" customHeight="1" x14ac:dyDescent="0.3">
      <c r="A23" s="2">
        <v>44576</v>
      </c>
      <c r="B23" t="s">
        <v>68</v>
      </c>
      <c r="C23" t="s">
        <v>69</v>
      </c>
      <c r="D23" t="s">
        <v>27</v>
      </c>
      <c r="F23">
        <v>1214</v>
      </c>
      <c r="G23">
        <v>0</v>
      </c>
      <c r="I23">
        <v>0</v>
      </c>
      <c r="J23">
        <f t="shared" si="0"/>
        <v>1214</v>
      </c>
      <c r="K23">
        <v>0</v>
      </c>
      <c r="L23">
        <f t="shared" si="1"/>
        <v>1214</v>
      </c>
      <c r="M23">
        <v>87</v>
      </c>
      <c r="N23">
        <v>1</v>
      </c>
      <c r="O23">
        <f t="shared" si="2"/>
        <v>13.954022988505747</v>
      </c>
      <c r="Q23">
        <v>847</v>
      </c>
      <c r="R23">
        <v>0</v>
      </c>
      <c r="T23">
        <v>0</v>
      </c>
      <c r="U23">
        <f t="shared" si="3"/>
        <v>847</v>
      </c>
      <c r="V23">
        <v>0</v>
      </c>
      <c r="W23">
        <f t="shared" si="4"/>
        <v>847</v>
      </c>
      <c r="X23">
        <v>16</v>
      </c>
      <c r="Y23">
        <v>2</v>
      </c>
      <c r="Z23">
        <f t="shared" si="5"/>
        <v>52.9375</v>
      </c>
      <c r="AB23">
        <v>2127</v>
      </c>
      <c r="AC23">
        <v>0</v>
      </c>
      <c r="AE23">
        <v>-30</v>
      </c>
      <c r="AF23">
        <f t="shared" si="6"/>
        <v>2097</v>
      </c>
      <c r="AG23">
        <v>0</v>
      </c>
      <c r="AH23">
        <f t="shared" si="7"/>
        <v>2097</v>
      </c>
      <c r="AI23">
        <v>57</v>
      </c>
      <c r="AJ23">
        <f t="shared" si="8"/>
        <v>6</v>
      </c>
      <c r="AK23">
        <f t="shared" si="9"/>
        <v>36.789473684210527</v>
      </c>
      <c r="AM23">
        <v>3953</v>
      </c>
      <c r="AN23">
        <v>0</v>
      </c>
      <c r="AO23">
        <v>-30</v>
      </c>
      <c r="AP23">
        <f t="shared" si="10"/>
        <v>3923</v>
      </c>
      <c r="AQ23">
        <v>0</v>
      </c>
      <c r="AR23">
        <f t="shared" si="11"/>
        <v>3923</v>
      </c>
      <c r="AS23">
        <v>80</v>
      </c>
      <c r="AT23">
        <f t="shared" si="12"/>
        <v>6</v>
      </c>
      <c r="AU23">
        <f t="shared" si="13"/>
        <v>49.037500000000001</v>
      </c>
      <c r="AW23">
        <v>1884</v>
      </c>
      <c r="AX23">
        <v>0</v>
      </c>
      <c r="AY23">
        <v>-80</v>
      </c>
      <c r="AZ23">
        <f t="shared" si="14"/>
        <v>1804</v>
      </c>
      <c r="BA23">
        <v>0</v>
      </c>
      <c r="BB23">
        <f t="shared" si="15"/>
        <v>1804</v>
      </c>
      <c r="BC23">
        <v>73</v>
      </c>
      <c r="BD23">
        <f t="shared" si="16"/>
        <v>7</v>
      </c>
      <c r="BE23">
        <f t="shared" si="17"/>
        <v>24.712328767123289</v>
      </c>
      <c r="BG23">
        <v>1071</v>
      </c>
      <c r="BH23">
        <v>0</v>
      </c>
      <c r="BI23">
        <v>-10</v>
      </c>
      <c r="BJ23">
        <f t="shared" si="18"/>
        <v>1061</v>
      </c>
      <c r="BK23">
        <v>2100</v>
      </c>
      <c r="BL23">
        <f t="shared" si="19"/>
        <v>3161</v>
      </c>
      <c r="BM23">
        <v>39</v>
      </c>
      <c r="BN23">
        <f t="shared" si="20"/>
        <v>5</v>
      </c>
      <c r="BO23">
        <f t="shared" si="21"/>
        <v>81.051282051282058</v>
      </c>
      <c r="BQ23">
        <v>3142</v>
      </c>
      <c r="BR23">
        <v>0</v>
      </c>
      <c r="BS23">
        <v>0</v>
      </c>
      <c r="BT23">
        <f t="shared" si="22"/>
        <v>3142</v>
      </c>
      <c r="BU23">
        <v>0</v>
      </c>
      <c r="BV23">
        <f t="shared" si="23"/>
        <v>3142</v>
      </c>
      <c r="BW23">
        <v>40</v>
      </c>
      <c r="BX23">
        <f t="shared" si="24"/>
        <v>5</v>
      </c>
      <c r="BY23">
        <f t="shared" si="25"/>
        <v>78.55</v>
      </c>
      <c r="CA23">
        <v>21900</v>
      </c>
    </row>
    <row r="24" spans="1:79" ht="17.25" customHeight="1" x14ac:dyDescent="0.3">
      <c r="A24" s="2">
        <v>44576</v>
      </c>
      <c r="B24" t="s">
        <v>70</v>
      </c>
      <c r="C24" t="s">
        <v>71</v>
      </c>
      <c r="D24" t="s">
        <v>27</v>
      </c>
      <c r="F24">
        <v>814</v>
      </c>
      <c r="G24">
        <v>0</v>
      </c>
      <c r="I24">
        <v>-20</v>
      </c>
      <c r="J24">
        <f t="shared" si="0"/>
        <v>794</v>
      </c>
      <c r="K24">
        <v>0</v>
      </c>
      <c r="L24">
        <f t="shared" si="1"/>
        <v>794</v>
      </c>
      <c r="M24">
        <v>34</v>
      </c>
      <c r="N24">
        <v>1</v>
      </c>
      <c r="O24">
        <f t="shared" si="2"/>
        <v>23.352941176470587</v>
      </c>
      <c r="Q24">
        <v>445</v>
      </c>
      <c r="R24">
        <v>0</v>
      </c>
      <c r="T24">
        <v>0</v>
      </c>
      <c r="U24">
        <f t="shared" si="3"/>
        <v>445</v>
      </c>
      <c r="V24">
        <v>0</v>
      </c>
      <c r="W24">
        <f t="shared" si="4"/>
        <v>445</v>
      </c>
      <c r="X24">
        <v>7</v>
      </c>
      <c r="Y24">
        <v>2</v>
      </c>
      <c r="Z24">
        <f t="shared" si="5"/>
        <v>63.571428571428569</v>
      </c>
      <c r="AB24">
        <v>1569</v>
      </c>
      <c r="AC24">
        <v>0</v>
      </c>
      <c r="AE24">
        <v>0</v>
      </c>
      <c r="AF24">
        <f t="shared" si="6"/>
        <v>1569</v>
      </c>
      <c r="AG24">
        <v>0</v>
      </c>
      <c r="AH24">
        <f t="shared" si="7"/>
        <v>1569</v>
      </c>
      <c r="AI24">
        <v>28</v>
      </c>
      <c r="AJ24">
        <f t="shared" si="8"/>
        <v>6</v>
      </c>
      <c r="AK24">
        <f t="shared" si="9"/>
        <v>56.035714285714285</v>
      </c>
      <c r="AM24">
        <v>1291</v>
      </c>
      <c r="AN24">
        <v>1700</v>
      </c>
      <c r="AO24">
        <v>0</v>
      </c>
      <c r="AP24">
        <f t="shared" si="10"/>
        <v>2991</v>
      </c>
      <c r="AQ24">
        <v>0</v>
      </c>
      <c r="AR24">
        <f t="shared" si="11"/>
        <v>2991</v>
      </c>
      <c r="AS24">
        <v>35</v>
      </c>
      <c r="AT24">
        <f t="shared" si="12"/>
        <v>6</v>
      </c>
      <c r="AU24">
        <f t="shared" si="13"/>
        <v>85.457142857142856</v>
      </c>
      <c r="AW24">
        <v>487</v>
      </c>
      <c r="AX24">
        <v>0</v>
      </c>
      <c r="AY24">
        <v>-26</v>
      </c>
      <c r="AZ24">
        <f t="shared" si="14"/>
        <v>461</v>
      </c>
      <c r="BA24">
        <v>0</v>
      </c>
      <c r="BB24">
        <f t="shared" si="15"/>
        <v>461</v>
      </c>
      <c r="BC24">
        <v>17</v>
      </c>
      <c r="BD24">
        <f t="shared" si="16"/>
        <v>7</v>
      </c>
      <c r="BE24">
        <f t="shared" si="17"/>
        <v>27.117647058823529</v>
      </c>
      <c r="BG24">
        <v>951</v>
      </c>
      <c r="BH24">
        <v>0</v>
      </c>
      <c r="BI24">
        <v>0</v>
      </c>
      <c r="BJ24">
        <f t="shared" si="18"/>
        <v>951</v>
      </c>
      <c r="BK24">
        <v>0</v>
      </c>
      <c r="BL24">
        <f t="shared" si="19"/>
        <v>951</v>
      </c>
      <c r="BM24">
        <v>13</v>
      </c>
      <c r="BN24">
        <f t="shared" si="20"/>
        <v>5</v>
      </c>
      <c r="BO24">
        <f t="shared" si="21"/>
        <v>73.15384615384616</v>
      </c>
      <c r="BQ24">
        <v>938</v>
      </c>
      <c r="BR24">
        <v>975</v>
      </c>
      <c r="BS24">
        <v>-10</v>
      </c>
      <c r="BT24">
        <f t="shared" si="22"/>
        <v>1903</v>
      </c>
      <c r="BU24">
        <v>0</v>
      </c>
      <c r="BV24">
        <f t="shared" si="23"/>
        <v>1903</v>
      </c>
      <c r="BW24">
        <v>31</v>
      </c>
      <c r="BX24">
        <f t="shared" si="24"/>
        <v>5</v>
      </c>
      <c r="BY24">
        <f t="shared" si="25"/>
        <v>61.387096774193552</v>
      </c>
      <c r="CA24">
        <v>3600</v>
      </c>
    </row>
    <row r="25" spans="1:79" ht="17.25" customHeight="1" x14ac:dyDescent="0.3">
      <c r="A25" s="2">
        <v>44576</v>
      </c>
      <c r="B25" t="s">
        <v>72</v>
      </c>
      <c r="C25" t="s">
        <v>73</v>
      </c>
      <c r="D25" t="s">
        <v>27</v>
      </c>
      <c r="F25">
        <v>4186</v>
      </c>
      <c r="G25">
        <v>1582</v>
      </c>
      <c r="I25">
        <v>-24</v>
      </c>
      <c r="J25">
        <f t="shared" si="0"/>
        <v>5744</v>
      </c>
      <c r="K25">
        <v>0</v>
      </c>
      <c r="L25">
        <f t="shared" si="1"/>
        <v>5744</v>
      </c>
      <c r="M25">
        <v>1008</v>
      </c>
      <c r="N25">
        <v>1</v>
      </c>
      <c r="O25">
        <f t="shared" si="2"/>
        <v>5.6984126984126986</v>
      </c>
      <c r="Q25">
        <v>1236</v>
      </c>
      <c r="R25">
        <v>1256</v>
      </c>
      <c r="T25">
        <v>-10</v>
      </c>
      <c r="U25">
        <f t="shared" si="3"/>
        <v>2482</v>
      </c>
      <c r="V25">
        <v>1500</v>
      </c>
      <c r="W25">
        <f t="shared" si="4"/>
        <v>3982</v>
      </c>
      <c r="X25">
        <v>198</v>
      </c>
      <c r="Y25">
        <v>2</v>
      </c>
      <c r="Z25">
        <f>IFERROR(W25/X25,0)</f>
        <v>20.111111111111111</v>
      </c>
      <c r="AB25">
        <v>17714</v>
      </c>
      <c r="AC25">
        <v>0</v>
      </c>
      <c r="AE25">
        <v>-1</v>
      </c>
      <c r="AF25">
        <f t="shared" si="6"/>
        <v>17713</v>
      </c>
      <c r="AG25">
        <v>0</v>
      </c>
      <c r="AH25">
        <f t="shared" si="7"/>
        <v>17713</v>
      </c>
      <c r="AI25">
        <v>294</v>
      </c>
      <c r="AJ25">
        <f t="shared" si="8"/>
        <v>6</v>
      </c>
      <c r="AK25">
        <f t="shared" si="9"/>
        <v>60.248299319727892</v>
      </c>
      <c r="AM25">
        <v>2668</v>
      </c>
      <c r="AN25">
        <v>1010</v>
      </c>
      <c r="AO25">
        <v>-143</v>
      </c>
      <c r="AP25">
        <f t="shared" si="10"/>
        <v>3535</v>
      </c>
      <c r="AQ25">
        <v>0</v>
      </c>
      <c r="AR25">
        <f t="shared" si="11"/>
        <v>3535</v>
      </c>
      <c r="AS25">
        <v>93</v>
      </c>
      <c r="AT25">
        <f t="shared" si="12"/>
        <v>6</v>
      </c>
      <c r="AU25">
        <f t="shared" si="13"/>
        <v>38.01075268817204</v>
      </c>
      <c r="AW25">
        <v>1624</v>
      </c>
      <c r="AX25">
        <v>1020</v>
      </c>
      <c r="AY25">
        <v>-316</v>
      </c>
      <c r="AZ25">
        <f t="shared" si="14"/>
        <v>2328</v>
      </c>
      <c r="BA25">
        <v>900</v>
      </c>
      <c r="BB25">
        <f t="shared" si="15"/>
        <v>3228</v>
      </c>
      <c r="BC25">
        <v>98</v>
      </c>
      <c r="BD25">
        <f t="shared" si="16"/>
        <v>7</v>
      </c>
      <c r="BE25">
        <f t="shared" si="17"/>
        <v>32.938775510204081</v>
      </c>
      <c r="BG25">
        <v>871</v>
      </c>
      <c r="BH25">
        <v>2020</v>
      </c>
      <c r="BI25">
        <v>-57</v>
      </c>
      <c r="BJ25">
        <f t="shared" si="18"/>
        <v>2834</v>
      </c>
      <c r="BK25">
        <v>0</v>
      </c>
      <c r="BL25">
        <f t="shared" si="19"/>
        <v>2834</v>
      </c>
      <c r="BM25">
        <v>92</v>
      </c>
      <c r="BN25">
        <f t="shared" si="20"/>
        <v>5</v>
      </c>
      <c r="BO25">
        <f t="shared" si="21"/>
        <v>30.804347826086957</v>
      </c>
      <c r="BQ25">
        <v>4291</v>
      </c>
      <c r="BR25">
        <v>1878</v>
      </c>
      <c r="BS25">
        <v>-15</v>
      </c>
      <c r="BT25">
        <f t="shared" si="22"/>
        <v>6154</v>
      </c>
      <c r="BU25">
        <v>0</v>
      </c>
      <c r="BV25">
        <f t="shared" si="23"/>
        <v>6154</v>
      </c>
      <c r="BW25">
        <v>123</v>
      </c>
      <c r="BX25">
        <f t="shared" si="24"/>
        <v>5</v>
      </c>
      <c r="BY25">
        <f t="shared" si="25"/>
        <v>50.032520325203251</v>
      </c>
      <c r="CA25">
        <v>19321</v>
      </c>
    </row>
    <row r="26" spans="1:79" ht="17.25" customHeight="1" x14ac:dyDescent="0.3">
      <c r="A26" s="2">
        <v>44576</v>
      </c>
      <c r="B26" t="s">
        <v>74</v>
      </c>
      <c r="C26" t="s">
        <v>75</v>
      </c>
      <c r="D26" t="s">
        <v>27</v>
      </c>
      <c r="F26">
        <v>552</v>
      </c>
      <c r="G26">
        <v>0</v>
      </c>
      <c r="I26">
        <v>-50</v>
      </c>
      <c r="J26">
        <f t="shared" si="0"/>
        <v>502</v>
      </c>
      <c r="K26">
        <v>0</v>
      </c>
      <c r="L26">
        <f t="shared" si="1"/>
        <v>502</v>
      </c>
      <c r="M26">
        <v>53</v>
      </c>
      <c r="N26">
        <v>1</v>
      </c>
      <c r="O26">
        <f t="shared" si="2"/>
        <v>9.4716981132075464</v>
      </c>
      <c r="Q26">
        <v>508</v>
      </c>
      <c r="R26">
        <v>0</v>
      </c>
      <c r="T26">
        <v>0</v>
      </c>
      <c r="U26">
        <f t="shared" si="3"/>
        <v>508</v>
      </c>
      <c r="V26">
        <v>0</v>
      </c>
      <c r="W26">
        <f t="shared" si="4"/>
        <v>508</v>
      </c>
      <c r="X26">
        <v>11</v>
      </c>
      <c r="Y26">
        <v>2</v>
      </c>
      <c r="Z26">
        <f t="shared" si="5"/>
        <v>46.18181818181818</v>
      </c>
      <c r="AB26">
        <v>2793</v>
      </c>
      <c r="AC26">
        <v>0</v>
      </c>
      <c r="AE26">
        <v>0</v>
      </c>
      <c r="AF26">
        <f t="shared" si="6"/>
        <v>2793</v>
      </c>
      <c r="AG26">
        <v>0</v>
      </c>
      <c r="AH26">
        <f t="shared" si="7"/>
        <v>2793</v>
      </c>
      <c r="AI26">
        <v>43</v>
      </c>
      <c r="AJ26">
        <f t="shared" si="8"/>
        <v>6</v>
      </c>
      <c r="AK26">
        <f t="shared" si="9"/>
        <v>64.95348837209302</v>
      </c>
      <c r="AM26">
        <v>1040</v>
      </c>
      <c r="AN26">
        <v>0</v>
      </c>
      <c r="AO26">
        <v>0</v>
      </c>
      <c r="AP26">
        <f t="shared" si="10"/>
        <v>1040</v>
      </c>
      <c r="AQ26">
        <v>0</v>
      </c>
      <c r="AR26">
        <f t="shared" si="11"/>
        <v>1040</v>
      </c>
      <c r="AS26">
        <v>10</v>
      </c>
      <c r="AT26">
        <f t="shared" si="12"/>
        <v>6</v>
      </c>
      <c r="AU26">
        <f t="shared" si="13"/>
        <v>104</v>
      </c>
      <c r="AW26">
        <v>804</v>
      </c>
      <c r="AX26">
        <v>0</v>
      </c>
      <c r="AY26">
        <v>0</v>
      </c>
      <c r="AZ26">
        <f t="shared" si="14"/>
        <v>804</v>
      </c>
      <c r="BA26">
        <v>300</v>
      </c>
      <c r="BB26">
        <f t="shared" si="15"/>
        <v>1104</v>
      </c>
      <c r="BC26">
        <v>33</v>
      </c>
      <c r="BD26">
        <f t="shared" si="16"/>
        <v>7</v>
      </c>
      <c r="BE26">
        <f t="shared" si="17"/>
        <v>33.454545454545453</v>
      </c>
      <c r="BG26">
        <v>520</v>
      </c>
      <c r="BH26">
        <v>0</v>
      </c>
      <c r="BI26">
        <v>0</v>
      </c>
      <c r="BJ26">
        <f t="shared" si="18"/>
        <v>520</v>
      </c>
      <c r="BK26">
        <v>300</v>
      </c>
      <c r="BL26">
        <f t="shared" si="19"/>
        <v>820</v>
      </c>
      <c r="BM26">
        <v>11</v>
      </c>
      <c r="BN26">
        <f t="shared" si="20"/>
        <v>5</v>
      </c>
      <c r="BO26">
        <f t="shared" si="21"/>
        <v>74.545454545454547</v>
      </c>
      <c r="BQ26">
        <v>1311</v>
      </c>
      <c r="BR26">
        <v>0</v>
      </c>
      <c r="BS26">
        <v>-10</v>
      </c>
      <c r="BT26">
        <f t="shared" si="22"/>
        <v>1301</v>
      </c>
      <c r="BU26">
        <v>0</v>
      </c>
      <c r="BV26">
        <f t="shared" si="23"/>
        <v>1301</v>
      </c>
      <c r="BW26">
        <v>16</v>
      </c>
      <c r="BX26">
        <f t="shared" si="24"/>
        <v>5</v>
      </c>
      <c r="BY26">
        <f t="shared" si="25"/>
        <v>81.3125</v>
      </c>
      <c r="CA26">
        <v>6600</v>
      </c>
    </row>
    <row r="27" spans="1:79" ht="17.25" customHeight="1" x14ac:dyDescent="0.3">
      <c r="A27" s="2">
        <v>44576</v>
      </c>
      <c r="B27" t="s">
        <v>76</v>
      </c>
      <c r="C27" t="s">
        <v>77</v>
      </c>
      <c r="D27" t="s">
        <v>27</v>
      </c>
      <c r="F27">
        <v>494</v>
      </c>
      <c r="G27">
        <v>0</v>
      </c>
      <c r="I27">
        <v>0</v>
      </c>
      <c r="J27">
        <f t="shared" si="0"/>
        <v>494</v>
      </c>
      <c r="K27">
        <v>0</v>
      </c>
      <c r="L27">
        <f t="shared" si="1"/>
        <v>494</v>
      </c>
      <c r="M27">
        <v>34</v>
      </c>
      <c r="N27">
        <v>1</v>
      </c>
      <c r="O27">
        <f t="shared" si="2"/>
        <v>14.529411764705882</v>
      </c>
      <c r="Q27">
        <v>431</v>
      </c>
      <c r="R27">
        <v>0</v>
      </c>
      <c r="T27">
        <v>0</v>
      </c>
      <c r="U27">
        <f t="shared" si="3"/>
        <v>431</v>
      </c>
      <c r="V27">
        <v>0</v>
      </c>
      <c r="W27">
        <f t="shared" si="4"/>
        <v>431</v>
      </c>
      <c r="X27">
        <v>5</v>
      </c>
      <c r="Y27">
        <v>2</v>
      </c>
      <c r="Z27">
        <f t="shared" si="5"/>
        <v>86.2</v>
      </c>
      <c r="AB27">
        <v>2254</v>
      </c>
      <c r="AC27">
        <v>0</v>
      </c>
      <c r="AE27">
        <v>0</v>
      </c>
      <c r="AF27">
        <f t="shared" si="6"/>
        <v>2254</v>
      </c>
      <c r="AG27">
        <v>0</v>
      </c>
      <c r="AH27">
        <f t="shared" si="7"/>
        <v>2254</v>
      </c>
      <c r="AI27">
        <v>58</v>
      </c>
      <c r="AJ27">
        <f t="shared" si="8"/>
        <v>6</v>
      </c>
      <c r="AK27">
        <f t="shared" si="9"/>
        <v>38.862068965517238</v>
      </c>
      <c r="AM27">
        <v>788</v>
      </c>
      <c r="AN27">
        <v>0</v>
      </c>
      <c r="AO27">
        <v>0</v>
      </c>
      <c r="AP27">
        <f t="shared" si="10"/>
        <v>788</v>
      </c>
      <c r="AQ27">
        <v>0</v>
      </c>
      <c r="AR27">
        <f t="shared" si="11"/>
        <v>788</v>
      </c>
      <c r="AS27">
        <v>10</v>
      </c>
      <c r="AT27">
        <f t="shared" si="12"/>
        <v>6</v>
      </c>
      <c r="AU27">
        <f t="shared" si="13"/>
        <v>78.8</v>
      </c>
      <c r="AW27">
        <v>1036</v>
      </c>
      <c r="AX27">
        <v>0</v>
      </c>
      <c r="AY27">
        <v>-30</v>
      </c>
      <c r="AZ27">
        <f t="shared" si="14"/>
        <v>1006</v>
      </c>
      <c r="BA27">
        <v>0</v>
      </c>
      <c r="BB27">
        <f t="shared" si="15"/>
        <v>1006</v>
      </c>
      <c r="BC27">
        <v>27</v>
      </c>
      <c r="BD27">
        <f t="shared" si="16"/>
        <v>7</v>
      </c>
      <c r="BE27">
        <f t="shared" si="17"/>
        <v>37.25925925925926</v>
      </c>
      <c r="BG27">
        <v>1172</v>
      </c>
      <c r="BH27">
        <v>0</v>
      </c>
      <c r="BI27">
        <v>-9</v>
      </c>
      <c r="BJ27">
        <f t="shared" si="18"/>
        <v>1163</v>
      </c>
      <c r="BK27">
        <v>300</v>
      </c>
      <c r="BL27">
        <f t="shared" si="19"/>
        <v>1463</v>
      </c>
      <c r="BM27">
        <v>15</v>
      </c>
      <c r="BN27">
        <f t="shared" si="20"/>
        <v>5</v>
      </c>
      <c r="BO27">
        <f t="shared" si="21"/>
        <v>97.533333333333331</v>
      </c>
      <c r="BQ27">
        <v>1372</v>
      </c>
      <c r="BR27">
        <v>0</v>
      </c>
      <c r="BS27">
        <v>0</v>
      </c>
      <c r="BT27">
        <f t="shared" si="22"/>
        <v>1372</v>
      </c>
      <c r="BU27">
        <v>0</v>
      </c>
      <c r="BV27">
        <f t="shared" si="23"/>
        <v>1372</v>
      </c>
      <c r="BW27">
        <v>5</v>
      </c>
      <c r="BX27">
        <f t="shared" si="24"/>
        <v>5</v>
      </c>
      <c r="BY27">
        <f t="shared" si="25"/>
        <v>274.39999999999998</v>
      </c>
      <c r="CA27">
        <v>13840</v>
      </c>
    </row>
    <row r="28" spans="1:79" ht="17.25" customHeight="1" x14ac:dyDescent="0.3">
      <c r="A28" s="2">
        <v>44576</v>
      </c>
      <c r="B28" t="s">
        <v>78</v>
      </c>
      <c r="C28" t="s">
        <v>79</v>
      </c>
      <c r="D28" t="s">
        <v>27</v>
      </c>
      <c r="F28">
        <v>852</v>
      </c>
      <c r="G28">
        <v>0</v>
      </c>
      <c r="I28">
        <v>-10</v>
      </c>
      <c r="J28">
        <f t="shared" si="0"/>
        <v>842</v>
      </c>
      <c r="K28">
        <v>0</v>
      </c>
      <c r="L28">
        <f t="shared" si="1"/>
        <v>842</v>
      </c>
      <c r="M28">
        <v>28</v>
      </c>
      <c r="N28">
        <v>1</v>
      </c>
      <c r="O28">
        <f t="shared" si="2"/>
        <v>30.071428571428573</v>
      </c>
      <c r="Q28">
        <v>476</v>
      </c>
      <c r="R28">
        <v>0</v>
      </c>
      <c r="T28">
        <v>0</v>
      </c>
      <c r="U28">
        <f t="shared" si="3"/>
        <v>476</v>
      </c>
      <c r="V28">
        <v>0</v>
      </c>
      <c r="W28">
        <f t="shared" si="4"/>
        <v>476</v>
      </c>
      <c r="X28">
        <v>9</v>
      </c>
      <c r="Y28">
        <v>2</v>
      </c>
      <c r="Z28">
        <f t="shared" si="5"/>
        <v>52.888888888888886</v>
      </c>
      <c r="AB28">
        <v>4436</v>
      </c>
      <c r="AC28">
        <v>0</v>
      </c>
      <c r="AE28">
        <v>0</v>
      </c>
      <c r="AF28">
        <f t="shared" si="6"/>
        <v>4436</v>
      </c>
      <c r="AG28">
        <v>0</v>
      </c>
      <c r="AH28">
        <f t="shared" si="7"/>
        <v>4436</v>
      </c>
      <c r="AI28">
        <v>117</v>
      </c>
      <c r="AJ28">
        <f t="shared" si="8"/>
        <v>6</v>
      </c>
      <c r="AK28">
        <f t="shared" si="9"/>
        <v>37.914529914529915</v>
      </c>
      <c r="AM28">
        <v>633</v>
      </c>
      <c r="AN28">
        <v>70</v>
      </c>
      <c r="AO28">
        <v>-55</v>
      </c>
      <c r="AP28">
        <f t="shared" si="10"/>
        <v>648</v>
      </c>
      <c r="AQ28">
        <v>0</v>
      </c>
      <c r="AR28">
        <f t="shared" si="11"/>
        <v>648</v>
      </c>
      <c r="AS28">
        <v>35</v>
      </c>
      <c r="AT28">
        <f t="shared" si="12"/>
        <v>6</v>
      </c>
      <c r="AU28">
        <f t="shared" si="13"/>
        <v>18.514285714285716</v>
      </c>
      <c r="AW28">
        <v>1805</v>
      </c>
      <c r="AX28">
        <v>0</v>
      </c>
      <c r="AY28">
        <v>-20</v>
      </c>
      <c r="AZ28">
        <f t="shared" si="14"/>
        <v>1785</v>
      </c>
      <c r="BA28">
        <v>900</v>
      </c>
      <c r="BB28">
        <f t="shared" si="15"/>
        <v>2685</v>
      </c>
      <c r="BC28">
        <v>89</v>
      </c>
      <c r="BD28">
        <f t="shared" si="16"/>
        <v>7</v>
      </c>
      <c r="BE28">
        <f t="shared" si="17"/>
        <v>30.168539325842698</v>
      </c>
      <c r="BG28">
        <v>311</v>
      </c>
      <c r="BH28">
        <v>40</v>
      </c>
      <c r="BI28">
        <v>0</v>
      </c>
      <c r="BJ28">
        <f t="shared" si="18"/>
        <v>351</v>
      </c>
      <c r="BK28">
        <v>900</v>
      </c>
      <c r="BL28">
        <f t="shared" si="19"/>
        <v>1251</v>
      </c>
      <c r="BM28">
        <v>29</v>
      </c>
      <c r="BN28">
        <f t="shared" si="20"/>
        <v>5</v>
      </c>
      <c r="BO28">
        <f t="shared" si="21"/>
        <v>43.137931034482762</v>
      </c>
      <c r="BQ28">
        <v>1407</v>
      </c>
      <c r="BR28">
        <v>0</v>
      </c>
      <c r="BS28">
        <v>0</v>
      </c>
      <c r="BT28">
        <f t="shared" si="22"/>
        <v>1407</v>
      </c>
      <c r="BU28">
        <v>0</v>
      </c>
      <c r="BV28">
        <f t="shared" si="23"/>
        <v>1407</v>
      </c>
      <c r="BW28">
        <v>15</v>
      </c>
      <c r="BX28">
        <f t="shared" si="24"/>
        <v>5</v>
      </c>
      <c r="BY28">
        <f t="shared" si="25"/>
        <v>93.8</v>
      </c>
      <c r="CA28">
        <v>13558</v>
      </c>
    </row>
    <row r="29" spans="1:79" ht="17.25" customHeight="1" x14ac:dyDescent="0.3">
      <c r="A29" s="2">
        <v>44576</v>
      </c>
      <c r="B29" t="s">
        <v>80</v>
      </c>
      <c r="C29" t="s">
        <v>81</v>
      </c>
      <c r="D29" t="s">
        <v>27</v>
      </c>
      <c r="F29">
        <v>0</v>
      </c>
      <c r="G29">
        <v>0</v>
      </c>
      <c r="I29">
        <v>0</v>
      </c>
      <c r="J29">
        <f t="shared" si="0"/>
        <v>0</v>
      </c>
      <c r="K29">
        <v>0</v>
      </c>
      <c r="L29">
        <f t="shared" si="1"/>
        <v>0</v>
      </c>
      <c r="M29">
        <v>30</v>
      </c>
      <c r="N29">
        <v>1</v>
      </c>
      <c r="O29">
        <f t="shared" si="2"/>
        <v>0</v>
      </c>
      <c r="Q29">
        <v>53</v>
      </c>
      <c r="R29">
        <v>0</v>
      </c>
      <c r="T29">
        <v>0</v>
      </c>
      <c r="U29">
        <f t="shared" si="3"/>
        <v>53</v>
      </c>
      <c r="V29">
        <v>0</v>
      </c>
      <c r="W29">
        <f t="shared" si="4"/>
        <v>53</v>
      </c>
      <c r="X29">
        <v>2</v>
      </c>
      <c r="Y29">
        <v>2</v>
      </c>
      <c r="Z29">
        <f t="shared" si="5"/>
        <v>26.5</v>
      </c>
      <c r="AB29">
        <v>0</v>
      </c>
      <c r="AC29">
        <v>0</v>
      </c>
      <c r="AE29">
        <v>0</v>
      </c>
      <c r="AF29">
        <f t="shared" si="6"/>
        <v>0</v>
      </c>
      <c r="AG29">
        <v>0</v>
      </c>
      <c r="AH29">
        <f t="shared" si="7"/>
        <v>0</v>
      </c>
      <c r="AI29">
        <v>37</v>
      </c>
      <c r="AJ29">
        <f t="shared" si="8"/>
        <v>6</v>
      </c>
      <c r="AK29">
        <f t="shared" si="9"/>
        <v>0</v>
      </c>
      <c r="AM29">
        <v>0</v>
      </c>
      <c r="AN29">
        <v>0</v>
      </c>
      <c r="AO29">
        <v>0</v>
      </c>
      <c r="AP29">
        <f t="shared" si="10"/>
        <v>0</v>
      </c>
      <c r="AQ29">
        <v>0</v>
      </c>
      <c r="AR29">
        <f t="shared" si="11"/>
        <v>0</v>
      </c>
      <c r="AS29">
        <v>18</v>
      </c>
      <c r="AT29">
        <f t="shared" si="12"/>
        <v>6</v>
      </c>
      <c r="AU29">
        <f t="shared" si="13"/>
        <v>0</v>
      </c>
      <c r="AW29">
        <v>0</v>
      </c>
      <c r="AX29">
        <v>0</v>
      </c>
      <c r="AY29">
        <v>0</v>
      </c>
      <c r="AZ29">
        <f t="shared" si="14"/>
        <v>0</v>
      </c>
      <c r="BA29">
        <v>0</v>
      </c>
      <c r="BB29">
        <f t="shared" si="15"/>
        <v>0</v>
      </c>
      <c r="BC29">
        <v>25</v>
      </c>
      <c r="BD29">
        <f t="shared" si="16"/>
        <v>7</v>
      </c>
      <c r="BE29">
        <f t="shared" si="17"/>
        <v>0</v>
      </c>
      <c r="BG29">
        <v>0</v>
      </c>
      <c r="BH29">
        <v>0</v>
      </c>
      <c r="BI29">
        <v>0</v>
      </c>
      <c r="BJ29">
        <f t="shared" si="18"/>
        <v>0</v>
      </c>
      <c r="BK29">
        <v>0</v>
      </c>
      <c r="BL29">
        <f t="shared" si="19"/>
        <v>0</v>
      </c>
      <c r="BM29">
        <v>11</v>
      </c>
      <c r="BN29">
        <f t="shared" si="20"/>
        <v>5</v>
      </c>
      <c r="BO29">
        <f t="shared" si="21"/>
        <v>0</v>
      </c>
      <c r="BQ29">
        <v>93</v>
      </c>
      <c r="BR29">
        <v>0</v>
      </c>
      <c r="BS29">
        <v>0</v>
      </c>
      <c r="BT29">
        <f t="shared" si="22"/>
        <v>93</v>
      </c>
      <c r="BU29">
        <v>0</v>
      </c>
      <c r="BV29">
        <f t="shared" si="23"/>
        <v>93</v>
      </c>
      <c r="BW29">
        <v>6</v>
      </c>
      <c r="BX29">
        <f t="shared" si="24"/>
        <v>5</v>
      </c>
      <c r="BY29">
        <f t="shared" si="25"/>
        <v>15.5</v>
      </c>
      <c r="CA29">
        <v>0</v>
      </c>
    </row>
    <row r="30" spans="1:79" ht="17.25" customHeight="1" x14ac:dyDescent="0.3">
      <c r="A30" s="2">
        <v>44576</v>
      </c>
      <c r="B30" t="s">
        <v>82</v>
      </c>
      <c r="C30" t="s">
        <v>83</v>
      </c>
      <c r="D30" t="s">
        <v>27</v>
      </c>
      <c r="F30">
        <v>1495</v>
      </c>
      <c r="G30">
        <v>315</v>
      </c>
      <c r="I30">
        <v>-69</v>
      </c>
      <c r="J30">
        <f t="shared" si="0"/>
        <v>1741</v>
      </c>
      <c r="K30">
        <v>0</v>
      </c>
      <c r="L30">
        <f t="shared" si="1"/>
        <v>1741</v>
      </c>
      <c r="M30">
        <v>155</v>
      </c>
      <c r="N30">
        <v>1</v>
      </c>
      <c r="O30">
        <f t="shared" si="2"/>
        <v>11.232258064516129</v>
      </c>
      <c r="Q30">
        <v>934</v>
      </c>
      <c r="R30">
        <v>0</v>
      </c>
      <c r="T30">
        <v>0</v>
      </c>
      <c r="U30">
        <f t="shared" si="3"/>
        <v>934</v>
      </c>
      <c r="V30">
        <v>0</v>
      </c>
      <c r="W30">
        <f t="shared" si="4"/>
        <v>934</v>
      </c>
      <c r="X30">
        <v>30</v>
      </c>
      <c r="Y30">
        <v>2</v>
      </c>
      <c r="Z30">
        <f t="shared" si="5"/>
        <v>31.133333333333333</v>
      </c>
      <c r="AB30">
        <v>8602</v>
      </c>
      <c r="AC30">
        <v>0</v>
      </c>
      <c r="AE30">
        <v>0</v>
      </c>
      <c r="AF30">
        <f t="shared" si="6"/>
        <v>8602</v>
      </c>
      <c r="AG30">
        <v>0</v>
      </c>
      <c r="AH30">
        <f t="shared" si="7"/>
        <v>8602</v>
      </c>
      <c r="AI30">
        <v>315</v>
      </c>
      <c r="AJ30">
        <f t="shared" si="8"/>
        <v>6</v>
      </c>
      <c r="AK30">
        <f t="shared" si="9"/>
        <v>27.307936507936507</v>
      </c>
      <c r="AM30">
        <v>2116</v>
      </c>
      <c r="AN30">
        <v>0</v>
      </c>
      <c r="AO30">
        <v>-5</v>
      </c>
      <c r="AP30">
        <f t="shared" si="10"/>
        <v>2111</v>
      </c>
      <c r="AQ30">
        <v>0</v>
      </c>
      <c r="AR30">
        <f t="shared" si="11"/>
        <v>2111</v>
      </c>
      <c r="AS30">
        <v>58</v>
      </c>
      <c r="AT30">
        <f t="shared" si="12"/>
        <v>6</v>
      </c>
      <c r="AU30">
        <f t="shared" si="13"/>
        <v>36.396551724137929</v>
      </c>
      <c r="AW30">
        <v>2166</v>
      </c>
      <c r="AX30">
        <v>0</v>
      </c>
      <c r="AY30">
        <v>-406</v>
      </c>
      <c r="AZ30">
        <f t="shared" si="14"/>
        <v>1760</v>
      </c>
      <c r="BA30">
        <v>0</v>
      </c>
      <c r="BB30">
        <f t="shared" si="15"/>
        <v>1760</v>
      </c>
      <c r="BC30">
        <v>92</v>
      </c>
      <c r="BD30">
        <f t="shared" si="16"/>
        <v>7</v>
      </c>
      <c r="BE30">
        <f t="shared" si="17"/>
        <v>19.130434782608695</v>
      </c>
      <c r="BG30">
        <v>2498</v>
      </c>
      <c r="BH30">
        <v>0</v>
      </c>
      <c r="BI30">
        <v>-13</v>
      </c>
      <c r="BJ30">
        <f t="shared" si="18"/>
        <v>2485</v>
      </c>
      <c r="BK30">
        <v>0</v>
      </c>
      <c r="BL30">
        <f t="shared" si="19"/>
        <v>2485</v>
      </c>
      <c r="BM30">
        <v>54</v>
      </c>
      <c r="BN30">
        <f t="shared" si="20"/>
        <v>5</v>
      </c>
      <c r="BO30">
        <f t="shared" si="21"/>
        <v>46.018518518518519</v>
      </c>
      <c r="BQ30">
        <v>1210</v>
      </c>
      <c r="BR30">
        <v>0</v>
      </c>
      <c r="BS30">
        <v>-200</v>
      </c>
      <c r="BT30">
        <f t="shared" si="22"/>
        <v>1010</v>
      </c>
      <c r="BU30">
        <v>0</v>
      </c>
      <c r="BV30">
        <f t="shared" si="23"/>
        <v>1010</v>
      </c>
      <c r="BW30">
        <v>40</v>
      </c>
      <c r="BX30">
        <f t="shared" si="24"/>
        <v>5</v>
      </c>
      <c r="BY30">
        <f t="shared" si="25"/>
        <v>25.25</v>
      </c>
      <c r="CA30">
        <v>34946</v>
      </c>
    </row>
    <row r="31" spans="1:79" ht="17.25" customHeight="1" x14ac:dyDescent="0.3">
      <c r="A31" s="2">
        <v>44576</v>
      </c>
      <c r="B31" t="s">
        <v>84</v>
      </c>
      <c r="C31" t="s">
        <v>85</v>
      </c>
      <c r="D31" t="s">
        <v>27</v>
      </c>
      <c r="F31">
        <v>281</v>
      </c>
      <c r="G31">
        <v>2273</v>
      </c>
      <c r="I31">
        <v>0</v>
      </c>
      <c r="J31">
        <f t="shared" si="0"/>
        <v>2554</v>
      </c>
      <c r="K31">
        <v>0</v>
      </c>
      <c r="L31">
        <f t="shared" si="1"/>
        <v>2554</v>
      </c>
      <c r="M31">
        <v>189</v>
      </c>
      <c r="N31">
        <v>1</v>
      </c>
      <c r="O31">
        <f t="shared" si="2"/>
        <v>13.513227513227513</v>
      </c>
      <c r="Q31">
        <v>914</v>
      </c>
      <c r="R31">
        <v>462</v>
      </c>
      <c r="T31">
        <v>0</v>
      </c>
      <c r="U31">
        <f t="shared" si="3"/>
        <v>1376</v>
      </c>
      <c r="V31">
        <v>960</v>
      </c>
      <c r="W31">
        <f t="shared" si="4"/>
        <v>2336</v>
      </c>
      <c r="X31">
        <v>67</v>
      </c>
      <c r="Y31">
        <v>2</v>
      </c>
      <c r="Z31">
        <f t="shared" si="5"/>
        <v>34.865671641791046</v>
      </c>
      <c r="AB31">
        <v>11938</v>
      </c>
      <c r="AC31">
        <v>0</v>
      </c>
      <c r="AE31">
        <v>-2</v>
      </c>
      <c r="AF31">
        <f t="shared" si="6"/>
        <v>11936</v>
      </c>
      <c r="AG31">
        <v>0</v>
      </c>
      <c r="AH31">
        <f t="shared" si="7"/>
        <v>11936</v>
      </c>
      <c r="AI31">
        <v>677</v>
      </c>
      <c r="AJ31">
        <f t="shared" si="8"/>
        <v>6</v>
      </c>
      <c r="AK31">
        <f t="shared" si="9"/>
        <v>17.630723781388479</v>
      </c>
      <c r="AM31">
        <v>546</v>
      </c>
      <c r="AN31">
        <v>445</v>
      </c>
      <c r="AO31">
        <v>-30</v>
      </c>
      <c r="AP31">
        <f t="shared" si="10"/>
        <v>961</v>
      </c>
      <c r="AQ31">
        <v>0</v>
      </c>
      <c r="AR31">
        <f t="shared" si="11"/>
        <v>961</v>
      </c>
      <c r="AS31">
        <v>48</v>
      </c>
      <c r="AT31">
        <f t="shared" si="12"/>
        <v>6</v>
      </c>
      <c r="AU31">
        <f t="shared" si="13"/>
        <v>20.020833333333332</v>
      </c>
      <c r="AW31">
        <v>308</v>
      </c>
      <c r="AX31">
        <v>1890</v>
      </c>
      <c r="AY31">
        <v>-50</v>
      </c>
      <c r="AZ31">
        <f t="shared" si="14"/>
        <v>2148</v>
      </c>
      <c r="BA31">
        <v>0</v>
      </c>
      <c r="BB31">
        <f t="shared" si="15"/>
        <v>2148</v>
      </c>
      <c r="BC31">
        <v>60</v>
      </c>
      <c r="BD31">
        <f t="shared" si="16"/>
        <v>7</v>
      </c>
      <c r="BE31">
        <f t="shared" si="17"/>
        <v>35.799999999999997</v>
      </c>
      <c r="BG31">
        <v>124</v>
      </c>
      <c r="BH31">
        <v>1050</v>
      </c>
      <c r="BI31">
        <v>0</v>
      </c>
      <c r="BJ31">
        <f t="shared" si="18"/>
        <v>1174</v>
      </c>
      <c r="BK31">
        <v>0</v>
      </c>
      <c r="BL31">
        <f t="shared" si="19"/>
        <v>1174</v>
      </c>
      <c r="BM31">
        <v>36</v>
      </c>
      <c r="BN31">
        <f t="shared" si="20"/>
        <v>5</v>
      </c>
      <c r="BO31">
        <f t="shared" si="21"/>
        <v>32.611111111111114</v>
      </c>
      <c r="BQ31">
        <v>651</v>
      </c>
      <c r="BR31">
        <v>2108</v>
      </c>
      <c r="BS31">
        <v>0</v>
      </c>
      <c r="BT31">
        <f t="shared" si="22"/>
        <v>2759</v>
      </c>
      <c r="BU31">
        <v>0</v>
      </c>
      <c r="BV31">
        <f t="shared" si="23"/>
        <v>2759</v>
      </c>
      <c r="BW31">
        <v>118</v>
      </c>
      <c r="BX31">
        <f t="shared" si="24"/>
        <v>5</v>
      </c>
      <c r="BY31">
        <f t="shared" si="25"/>
        <v>23.381355932203391</v>
      </c>
      <c r="CA31">
        <v>2387</v>
      </c>
    </row>
    <row r="32" spans="1:79" ht="17.25" customHeight="1" x14ac:dyDescent="0.3">
      <c r="A32" s="2">
        <v>44576</v>
      </c>
      <c r="B32" t="s">
        <v>86</v>
      </c>
      <c r="C32" t="s">
        <v>87</v>
      </c>
      <c r="D32" t="s">
        <v>27</v>
      </c>
      <c r="F32">
        <v>1105</v>
      </c>
      <c r="G32">
        <v>1265</v>
      </c>
      <c r="I32">
        <v>0</v>
      </c>
      <c r="J32">
        <f t="shared" si="0"/>
        <v>2370</v>
      </c>
      <c r="K32">
        <v>0</v>
      </c>
      <c r="L32">
        <f t="shared" si="1"/>
        <v>2370</v>
      </c>
      <c r="M32">
        <v>167</v>
      </c>
      <c r="N32">
        <v>1</v>
      </c>
      <c r="O32">
        <f t="shared" si="2"/>
        <v>14.191616766467066</v>
      </c>
      <c r="Q32">
        <v>121</v>
      </c>
      <c r="R32">
        <v>100</v>
      </c>
      <c r="T32">
        <v>0</v>
      </c>
      <c r="U32">
        <f t="shared" si="3"/>
        <v>221</v>
      </c>
      <c r="V32">
        <v>0</v>
      </c>
      <c r="W32">
        <f t="shared" si="4"/>
        <v>221</v>
      </c>
      <c r="X32">
        <v>7</v>
      </c>
      <c r="Y32">
        <v>2</v>
      </c>
      <c r="Z32">
        <f t="shared" si="5"/>
        <v>31.571428571428573</v>
      </c>
      <c r="AB32">
        <v>3364</v>
      </c>
      <c r="AC32">
        <v>0</v>
      </c>
      <c r="AE32">
        <v>-1</v>
      </c>
      <c r="AF32">
        <f t="shared" si="6"/>
        <v>3363</v>
      </c>
      <c r="AG32">
        <v>0</v>
      </c>
      <c r="AH32">
        <f t="shared" si="7"/>
        <v>3363</v>
      </c>
      <c r="AI32">
        <v>30</v>
      </c>
      <c r="AJ32">
        <f t="shared" si="8"/>
        <v>6</v>
      </c>
      <c r="AK32">
        <f t="shared" si="9"/>
        <v>112.1</v>
      </c>
      <c r="AM32">
        <v>598</v>
      </c>
      <c r="AN32">
        <v>277</v>
      </c>
      <c r="AO32">
        <v>-160</v>
      </c>
      <c r="AP32">
        <f t="shared" si="10"/>
        <v>715</v>
      </c>
      <c r="AQ32">
        <v>0</v>
      </c>
      <c r="AR32">
        <f t="shared" si="11"/>
        <v>715</v>
      </c>
      <c r="AS32">
        <v>26</v>
      </c>
      <c r="AT32">
        <f t="shared" si="12"/>
        <v>6</v>
      </c>
      <c r="AU32">
        <f t="shared" si="13"/>
        <v>27.5</v>
      </c>
      <c r="AW32">
        <v>102</v>
      </c>
      <c r="AX32">
        <v>130</v>
      </c>
      <c r="AY32">
        <v>0</v>
      </c>
      <c r="AZ32">
        <f t="shared" si="14"/>
        <v>232</v>
      </c>
      <c r="BA32">
        <v>0</v>
      </c>
      <c r="BB32">
        <f t="shared" si="15"/>
        <v>232</v>
      </c>
      <c r="BC32">
        <v>8</v>
      </c>
      <c r="BD32">
        <f t="shared" si="16"/>
        <v>7</v>
      </c>
      <c r="BE32">
        <f t="shared" si="17"/>
        <v>29</v>
      </c>
      <c r="BG32">
        <v>409</v>
      </c>
      <c r="BH32">
        <v>1570</v>
      </c>
      <c r="BI32">
        <v>0</v>
      </c>
      <c r="BJ32">
        <f t="shared" si="18"/>
        <v>1979</v>
      </c>
      <c r="BK32">
        <v>0</v>
      </c>
      <c r="BL32">
        <f t="shared" si="19"/>
        <v>1979</v>
      </c>
      <c r="BM32">
        <v>80</v>
      </c>
      <c r="BN32">
        <f t="shared" si="20"/>
        <v>5</v>
      </c>
      <c r="BO32">
        <f t="shared" si="21"/>
        <v>24.737500000000001</v>
      </c>
      <c r="BQ32">
        <v>132</v>
      </c>
      <c r="BR32">
        <v>896</v>
      </c>
      <c r="BS32">
        <v>0</v>
      </c>
      <c r="BT32">
        <f t="shared" si="22"/>
        <v>1028</v>
      </c>
      <c r="BU32">
        <v>0</v>
      </c>
      <c r="BV32">
        <f t="shared" si="23"/>
        <v>1028</v>
      </c>
      <c r="BW32">
        <v>108</v>
      </c>
      <c r="BX32">
        <f t="shared" si="24"/>
        <v>5</v>
      </c>
      <c r="BY32">
        <f t="shared" si="25"/>
        <v>9.518518518518519</v>
      </c>
      <c r="CA32">
        <v>726</v>
      </c>
    </row>
    <row r="33" spans="1:79" ht="17.25" customHeight="1" x14ac:dyDescent="0.3">
      <c r="A33" s="2">
        <v>44576</v>
      </c>
      <c r="B33" t="s">
        <v>88</v>
      </c>
      <c r="C33" t="s">
        <v>89</v>
      </c>
      <c r="D33" t="s">
        <v>27</v>
      </c>
      <c r="F33">
        <v>528</v>
      </c>
      <c r="G33">
        <v>98</v>
      </c>
      <c r="I33">
        <v>-12</v>
      </c>
      <c r="J33">
        <f t="shared" si="0"/>
        <v>614</v>
      </c>
      <c r="K33">
        <v>0</v>
      </c>
      <c r="L33">
        <f t="shared" si="1"/>
        <v>614</v>
      </c>
      <c r="M33">
        <v>40</v>
      </c>
      <c r="N33">
        <v>1</v>
      </c>
      <c r="O33">
        <f t="shared" si="2"/>
        <v>15.35</v>
      </c>
      <c r="Q33">
        <v>415</v>
      </c>
      <c r="R33">
        <v>0</v>
      </c>
      <c r="T33">
        <v>0</v>
      </c>
      <c r="U33">
        <f t="shared" si="3"/>
        <v>415</v>
      </c>
      <c r="V33">
        <v>0</v>
      </c>
      <c r="W33">
        <f t="shared" si="4"/>
        <v>415</v>
      </c>
      <c r="X33">
        <v>18</v>
      </c>
      <c r="Y33">
        <v>2</v>
      </c>
      <c r="Z33">
        <f t="shared" si="5"/>
        <v>23.055555555555557</v>
      </c>
      <c r="AB33">
        <v>7540</v>
      </c>
      <c r="AC33">
        <v>0</v>
      </c>
      <c r="AE33">
        <v>-117</v>
      </c>
      <c r="AF33">
        <f t="shared" si="6"/>
        <v>7423</v>
      </c>
      <c r="AG33">
        <v>0</v>
      </c>
      <c r="AH33">
        <f t="shared" si="7"/>
        <v>7423</v>
      </c>
      <c r="AI33">
        <v>178</v>
      </c>
      <c r="AJ33">
        <f t="shared" si="8"/>
        <v>6</v>
      </c>
      <c r="AK33">
        <f t="shared" si="9"/>
        <v>41.702247191011239</v>
      </c>
      <c r="AM33">
        <v>4844</v>
      </c>
      <c r="AN33">
        <v>192</v>
      </c>
      <c r="AO33">
        <v>-12</v>
      </c>
      <c r="AP33">
        <f t="shared" si="10"/>
        <v>5024</v>
      </c>
      <c r="AQ33">
        <v>0</v>
      </c>
      <c r="AR33">
        <f t="shared" si="11"/>
        <v>5024</v>
      </c>
      <c r="AS33">
        <v>72</v>
      </c>
      <c r="AT33">
        <f t="shared" si="12"/>
        <v>6</v>
      </c>
      <c r="AU33">
        <f t="shared" si="13"/>
        <v>69.777777777777771</v>
      </c>
      <c r="AW33">
        <v>2205</v>
      </c>
      <c r="AX33">
        <v>0</v>
      </c>
      <c r="AY33">
        <v>-6</v>
      </c>
      <c r="AZ33">
        <f t="shared" si="14"/>
        <v>2199</v>
      </c>
      <c r="BA33">
        <v>1440</v>
      </c>
      <c r="BB33">
        <f t="shared" si="15"/>
        <v>3639</v>
      </c>
      <c r="BC33">
        <v>88</v>
      </c>
      <c r="BD33">
        <f t="shared" si="16"/>
        <v>7</v>
      </c>
      <c r="BE33">
        <f t="shared" si="17"/>
        <v>41.352272727272727</v>
      </c>
      <c r="BG33">
        <v>1028</v>
      </c>
      <c r="BH33">
        <v>30</v>
      </c>
      <c r="BI33">
        <v>-11</v>
      </c>
      <c r="BJ33">
        <f t="shared" si="18"/>
        <v>1047</v>
      </c>
      <c r="BK33">
        <v>0</v>
      </c>
      <c r="BL33">
        <f t="shared" si="19"/>
        <v>1047</v>
      </c>
      <c r="BM33">
        <v>42</v>
      </c>
      <c r="BN33">
        <f t="shared" si="20"/>
        <v>5</v>
      </c>
      <c r="BO33">
        <f t="shared" si="21"/>
        <v>24.928571428571427</v>
      </c>
      <c r="BQ33">
        <v>2151</v>
      </c>
      <c r="BR33">
        <v>0</v>
      </c>
      <c r="BS33">
        <v>-18</v>
      </c>
      <c r="BT33">
        <f t="shared" si="22"/>
        <v>2133</v>
      </c>
      <c r="BU33">
        <v>0</v>
      </c>
      <c r="BV33">
        <f t="shared" si="23"/>
        <v>2133</v>
      </c>
      <c r="BW33">
        <v>50</v>
      </c>
      <c r="BX33">
        <f t="shared" si="24"/>
        <v>5</v>
      </c>
      <c r="BY33">
        <f t="shared" si="25"/>
        <v>42.66</v>
      </c>
      <c r="CA33">
        <v>33042</v>
      </c>
    </row>
    <row r="34" spans="1:79" ht="17.25" customHeight="1" x14ac:dyDescent="0.3">
      <c r="A34" s="2">
        <v>44576</v>
      </c>
      <c r="B34" t="s">
        <v>90</v>
      </c>
      <c r="C34" t="s">
        <v>91</v>
      </c>
      <c r="D34" t="s">
        <v>27</v>
      </c>
      <c r="F34">
        <v>383</v>
      </c>
      <c r="G34">
        <v>48</v>
      </c>
      <c r="I34">
        <v>-21</v>
      </c>
      <c r="J34">
        <f t="shared" ref="J34:J65" si="26">SUM(F34:I34)</f>
        <v>410</v>
      </c>
      <c r="K34">
        <v>0</v>
      </c>
      <c r="L34">
        <f t="shared" si="1"/>
        <v>410</v>
      </c>
      <c r="M34">
        <v>29</v>
      </c>
      <c r="N34">
        <v>1</v>
      </c>
      <c r="O34">
        <f t="shared" si="2"/>
        <v>14.137931034482758</v>
      </c>
      <c r="Q34">
        <v>540</v>
      </c>
      <c r="R34">
        <v>0</v>
      </c>
      <c r="T34">
        <v>0</v>
      </c>
      <c r="U34">
        <f t="shared" ref="U34:U65" si="27">SUM(Q34:T34)</f>
        <v>540</v>
      </c>
      <c r="V34">
        <v>0</v>
      </c>
      <c r="W34">
        <f t="shared" si="4"/>
        <v>540</v>
      </c>
      <c r="X34">
        <v>11</v>
      </c>
      <c r="Y34">
        <v>2</v>
      </c>
      <c r="Z34">
        <f t="shared" si="5"/>
        <v>49.090909090909093</v>
      </c>
      <c r="AB34">
        <v>4750</v>
      </c>
      <c r="AC34">
        <v>0</v>
      </c>
      <c r="AE34">
        <v>-103</v>
      </c>
      <c r="AF34">
        <f t="shared" ref="AF34:AF65" si="28">SUM(AB34:AE34)</f>
        <v>4647</v>
      </c>
      <c r="AG34">
        <v>0</v>
      </c>
      <c r="AH34">
        <f t="shared" si="7"/>
        <v>4647</v>
      </c>
      <c r="AI34">
        <v>146</v>
      </c>
      <c r="AJ34">
        <f t="shared" si="8"/>
        <v>6</v>
      </c>
      <c r="AK34">
        <f t="shared" si="9"/>
        <v>31.828767123287673</v>
      </c>
      <c r="AM34">
        <v>3606</v>
      </c>
      <c r="AN34">
        <v>221</v>
      </c>
      <c r="AO34">
        <v>-6</v>
      </c>
      <c r="AP34">
        <f t="shared" si="10"/>
        <v>3821</v>
      </c>
      <c r="AQ34">
        <v>0</v>
      </c>
      <c r="AR34">
        <f t="shared" si="11"/>
        <v>3821</v>
      </c>
      <c r="AS34">
        <v>47</v>
      </c>
      <c r="AT34">
        <f t="shared" si="12"/>
        <v>6</v>
      </c>
      <c r="AU34">
        <f t="shared" si="13"/>
        <v>81.297872340425528</v>
      </c>
      <c r="AW34">
        <v>2384</v>
      </c>
      <c r="AX34">
        <v>0</v>
      </c>
      <c r="AY34">
        <v>-11</v>
      </c>
      <c r="AZ34">
        <f t="shared" si="14"/>
        <v>2373</v>
      </c>
      <c r="BA34">
        <v>480</v>
      </c>
      <c r="BB34">
        <f t="shared" si="15"/>
        <v>2853</v>
      </c>
      <c r="BC34">
        <v>78</v>
      </c>
      <c r="BD34">
        <f t="shared" si="16"/>
        <v>7</v>
      </c>
      <c r="BE34">
        <f t="shared" si="17"/>
        <v>36.57692307692308</v>
      </c>
      <c r="BG34">
        <v>1267</v>
      </c>
      <c r="BH34">
        <v>30</v>
      </c>
      <c r="BI34">
        <v>-11</v>
      </c>
      <c r="BJ34">
        <f t="shared" si="18"/>
        <v>1286</v>
      </c>
      <c r="BK34">
        <v>0</v>
      </c>
      <c r="BL34">
        <f t="shared" si="19"/>
        <v>1286</v>
      </c>
      <c r="BM34">
        <v>33</v>
      </c>
      <c r="BN34">
        <f t="shared" si="20"/>
        <v>5</v>
      </c>
      <c r="BO34">
        <f t="shared" si="21"/>
        <v>38.969696969696969</v>
      </c>
      <c r="BQ34">
        <v>1518</v>
      </c>
      <c r="BR34">
        <v>0</v>
      </c>
      <c r="BS34">
        <v>0</v>
      </c>
      <c r="BT34">
        <f t="shared" si="22"/>
        <v>1518</v>
      </c>
      <c r="BU34">
        <v>0</v>
      </c>
      <c r="BV34">
        <f t="shared" si="23"/>
        <v>1518</v>
      </c>
      <c r="BW34">
        <v>32</v>
      </c>
      <c r="BX34">
        <f t="shared" si="24"/>
        <v>5</v>
      </c>
      <c r="BY34">
        <f t="shared" si="25"/>
        <v>47.4375</v>
      </c>
      <c r="CA34">
        <v>9499</v>
      </c>
    </row>
    <row r="35" spans="1:79" ht="17.25" customHeight="1" x14ac:dyDescent="0.3">
      <c r="A35" s="2">
        <v>44576</v>
      </c>
      <c r="B35" t="s">
        <v>92</v>
      </c>
      <c r="C35" t="s">
        <v>93</v>
      </c>
      <c r="D35" t="s">
        <v>27</v>
      </c>
      <c r="F35">
        <v>1058</v>
      </c>
      <c r="G35">
        <v>0</v>
      </c>
      <c r="I35">
        <v>0</v>
      </c>
      <c r="J35">
        <f t="shared" si="26"/>
        <v>1058</v>
      </c>
      <c r="K35">
        <v>0</v>
      </c>
      <c r="L35">
        <f t="shared" si="1"/>
        <v>1058</v>
      </c>
      <c r="M35">
        <v>56</v>
      </c>
      <c r="N35">
        <v>1</v>
      </c>
      <c r="O35">
        <f t="shared" si="2"/>
        <v>18.892857142857142</v>
      </c>
      <c r="Q35">
        <v>1455</v>
      </c>
      <c r="R35">
        <v>0</v>
      </c>
      <c r="T35">
        <v>0</v>
      </c>
      <c r="U35">
        <f t="shared" si="27"/>
        <v>1455</v>
      </c>
      <c r="V35">
        <v>0</v>
      </c>
      <c r="W35">
        <f t="shared" si="4"/>
        <v>1455</v>
      </c>
      <c r="X35">
        <v>36</v>
      </c>
      <c r="Y35">
        <v>2</v>
      </c>
      <c r="Z35">
        <f t="shared" si="5"/>
        <v>40.416666666666664</v>
      </c>
      <c r="AB35">
        <v>5587</v>
      </c>
      <c r="AC35">
        <v>0</v>
      </c>
      <c r="AE35">
        <v>0</v>
      </c>
      <c r="AF35">
        <f t="shared" si="28"/>
        <v>5587</v>
      </c>
      <c r="AG35">
        <v>0</v>
      </c>
      <c r="AH35">
        <f t="shared" si="7"/>
        <v>5587</v>
      </c>
      <c r="AI35">
        <v>98</v>
      </c>
      <c r="AJ35">
        <f t="shared" si="8"/>
        <v>6</v>
      </c>
      <c r="AK35">
        <f t="shared" si="9"/>
        <v>57.010204081632651</v>
      </c>
      <c r="AM35">
        <v>2909</v>
      </c>
      <c r="AN35">
        <v>0</v>
      </c>
      <c r="AO35">
        <v>-70</v>
      </c>
      <c r="AP35">
        <f t="shared" si="10"/>
        <v>2839</v>
      </c>
      <c r="AQ35">
        <v>0</v>
      </c>
      <c r="AR35">
        <f t="shared" si="11"/>
        <v>2839</v>
      </c>
      <c r="AS35">
        <v>31</v>
      </c>
      <c r="AT35">
        <f t="shared" si="12"/>
        <v>6</v>
      </c>
      <c r="AU35">
        <f t="shared" si="13"/>
        <v>91.58064516129032</v>
      </c>
      <c r="AW35">
        <v>1746</v>
      </c>
      <c r="AX35">
        <v>0</v>
      </c>
      <c r="AY35">
        <v>-650</v>
      </c>
      <c r="AZ35">
        <f t="shared" si="14"/>
        <v>1096</v>
      </c>
      <c r="BA35">
        <v>1200</v>
      </c>
      <c r="BB35">
        <f t="shared" si="15"/>
        <v>2296</v>
      </c>
      <c r="BC35">
        <v>62</v>
      </c>
      <c r="BD35">
        <f t="shared" si="16"/>
        <v>7</v>
      </c>
      <c r="BE35">
        <f t="shared" si="17"/>
        <v>37.032258064516128</v>
      </c>
      <c r="BG35">
        <v>3544</v>
      </c>
      <c r="BH35">
        <v>0</v>
      </c>
      <c r="BI35">
        <v>-20</v>
      </c>
      <c r="BJ35">
        <f t="shared" si="18"/>
        <v>3524</v>
      </c>
      <c r="BK35">
        <v>0</v>
      </c>
      <c r="BL35">
        <f t="shared" si="19"/>
        <v>3524</v>
      </c>
      <c r="BM35">
        <v>31</v>
      </c>
      <c r="BN35">
        <f t="shared" si="20"/>
        <v>5</v>
      </c>
      <c r="BO35">
        <f t="shared" si="21"/>
        <v>113.6774193548387</v>
      </c>
      <c r="BQ35">
        <v>3054</v>
      </c>
      <c r="BR35">
        <v>0</v>
      </c>
      <c r="BS35">
        <v>0</v>
      </c>
      <c r="BT35">
        <f t="shared" si="22"/>
        <v>3054</v>
      </c>
      <c r="BU35">
        <v>0</v>
      </c>
      <c r="BV35">
        <f t="shared" si="23"/>
        <v>3054</v>
      </c>
      <c r="BW35">
        <v>35</v>
      </c>
      <c r="BX35">
        <f t="shared" si="24"/>
        <v>5</v>
      </c>
      <c r="BY35">
        <f t="shared" si="25"/>
        <v>87.257142857142853</v>
      </c>
      <c r="CA35">
        <v>10234</v>
      </c>
    </row>
    <row r="36" spans="1:79" ht="17.25" customHeight="1" x14ac:dyDescent="0.3">
      <c r="A36" s="2">
        <v>44576</v>
      </c>
      <c r="B36" t="s">
        <v>94</v>
      </c>
      <c r="C36" t="s">
        <v>95</v>
      </c>
      <c r="D36" t="s">
        <v>27</v>
      </c>
      <c r="F36">
        <v>2543</v>
      </c>
      <c r="G36">
        <v>500</v>
      </c>
      <c r="I36">
        <v>-1535</v>
      </c>
      <c r="J36">
        <f t="shared" si="26"/>
        <v>1508</v>
      </c>
      <c r="K36">
        <v>0</v>
      </c>
      <c r="L36">
        <f t="shared" si="1"/>
        <v>1508</v>
      </c>
      <c r="M36">
        <v>2541</v>
      </c>
      <c r="N36">
        <v>1</v>
      </c>
      <c r="O36">
        <f t="shared" si="2"/>
        <v>0.59346713892168435</v>
      </c>
      <c r="Q36">
        <v>1565</v>
      </c>
      <c r="R36">
        <v>0</v>
      </c>
      <c r="T36">
        <v>0</v>
      </c>
      <c r="U36">
        <f t="shared" si="27"/>
        <v>1565</v>
      </c>
      <c r="V36">
        <v>7000</v>
      </c>
      <c r="W36">
        <f t="shared" si="4"/>
        <v>8565</v>
      </c>
      <c r="X36">
        <v>540</v>
      </c>
      <c r="Y36">
        <v>2</v>
      </c>
      <c r="Z36">
        <f t="shared" si="5"/>
        <v>15.861111111111111</v>
      </c>
      <c r="AB36">
        <v>42621</v>
      </c>
      <c r="AC36">
        <v>0</v>
      </c>
      <c r="AE36">
        <v>-540</v>
      </c>
      <c r="AF36">
        <f t="shared" si="28"/>
        <v>42081</v>
      </c>
      <c r="AG36">
        <f>5000+15088</f>
        <v>20088</v>
      </c>
      <c r="AH36">
        <f t="shared" si="7"/>
        <v>62169</v>
      </c>
      <c r="AI36">
        <v>2664</v>
      </c>
      <c r="AJ36">
        <f t="shared" si="8"/>
        <v>6</v>
      </c>
      <c r="AK36">
        <f t="shared" si="9"/>
        <v>23.336711711711711</v>
      </c>
      <c r="AM36">
        <v>3424</v>
      </c>
      <c r="AN36">
        <v>18895</v>
      </c>
      <c r="AO36">
        <v>-860</v>
      </c>
      <c r="AP36">
        <f t="shared" si="10"/>
        <v>21459</v>
      </c>
      <c r="AQ36">
        <f>18000+7000</f>
        <v>25000</v>
      </c>
      <c r="AR36">
        <f t="shared" si="11"/>
        <v>46459</v>
      </c>
      <c r="AS36">
        <v>1220</v>
      </c>
      <c r="AT36">
        <f t="shared" si="12"/>
        <v>6</v>
      </c>
      <c r="AU36">
        <f t="shared" si="13"/>
        <v>38.081147540983608</v>
      </c>
      <c r="AW36">
        <v>19121</v>
      </c>
      <c r="AX36">
        <v>0</v>
      </c>
      <c r="AY36">
        <v>-6310</v>
      </c>
      <c r="AZ36">
        <f t="shared" si="14"/>
        <v>12811</v>
      </c>
      <c r="BA36">
        <f>2000+4000</f>
        <v>6000</v>
      </c>
      <c r="BB36">
        <f t="shared" si="15"/>
        <v>18811</v>
      </c>
      <c r="BC36">
        <v>774</v>
      </c>
      <c r="BD36">
        <f t="shared" si="16"/>
        <v>7</v>
      </c>
      <c r="BE36">
        <f t="shared" si="17"/>
        <v>24.30361757105943</v>
      </c>
      <c r="BG36">
        <v>6122</v>
      </c>
      <c r="BH36">
        <v>0</v>
      </c>
      <c r="BI36">
        <v>-90</v>
      </c>
      <c r="BJ36">
        <f t="shared" si="18"/>
        <v>6032</v>
      </c>
      <c r="BK36">
        <v>4000</v>
      </c>
      <c r="BL36">
        <f t="shared" si="19"/>
        <v>10032</v>
      </c>
      <c r="BM36">
        <v>504</v>
      </c>
      <c r="BN36">
        <f t="shared" si="20"/>
        <v>5</v>
      </c>
      <c r="BO36">
        <f t="shared" si="21"/>
        <v>19.904761904761905</v>
      </c>
      <c r="BQ36">
        <v>10960</v>
      </c>
      <c r="BR36">
        <v>0</v>
      </c>
      <c r="BS36">
        <v>-140</v>
      </c>
      <c r="BT36">
        <f t="shared" si="22"/>
        <v>10820</v>
      </c>
      <c r="BU36">
        <v>6000</v>
      </c>
      <c r="BV36">
        <f t="shared" si="23"/>
        <v>16820</v>
      </c>
      <c r="BW36">
        <v>693</v>
      </c>
      <c r="BX36">
        <f t="shared" si="24"/>
        <v>5</v>
      </c>
      <c r="BY36">
        <f t="shared" si="25"/>
        <v>24.271284271284273</v>
      </c>
      <c r="CA36">
        <v>18348</v>
      </c>
    </row>
    <row r="37" spans="1:79" ht="17.25" customHeight="1" x14ac:dyDescent="0.3">
      <c r="A37" s="2">
        <v>44576</v>
      </c>
      <c r="B37" t="s">
        <v>96</v>
      </c>
      <c r="C37" t="s">
        <v>97</v>
      </c>
      <c r="D37" t="s">
        <v>27</v>
      </c>
      <c r="F37">
        <v>580</v>
      </c>
      <c r="G37">
        <v>0</v>
      </c>
      <c r="I37">
        <v>-165</v>
      </c>
      <c r="J37">
        <f t="shared" si="26"/>
        <v>415</v>
      </c>
      <c r="K37">
        <v>0</v>
      </c>
      <c r="L37">
        <f t="shared" si="1"/>
        <v>415</v>
      </c>
      <c r="M37">
        <v>130</v>
      </c>
      <c r="N37">
        <v>1</v>
      </c>
      <c r="O37">
        <f t="shared" si="2"/>
        <v>3.1923076923076925</v>
      </c>
      <c r="Q37">
        <v>398</v>
      </c>
      <c r="R37">
        <v>0</v>
      </c>
      <c r="T37">
        <v>0</v>
      </c>
      <c r="U37">
        <f t="shared" si="27"/>
        <v>398</v>
      </c>
      <c r="V37">
        <v>300</v>
      </c>
      <c r="W37">
        <f t="shared" si="4"/>
        <v>698</v>
      </c>
      <c r="X37">
        <v>25</v>
      </c>
      <c r="Y37">
        <v>2</v>
      </c>
      <c r="Z37">
        <f t="shared" si="5"/>
        <v>27.92</v>
      </c>
      <c r="AB37">
        <v>16728</v>
      </c>
      <c r="AC37">
        <v>0</v>
      </c>
      <c r="AE37">
        <v>-1256</v>
      </c>
      <c r="AF37">
        <f t="shared" si="28"/>
        <v>15472</v>
      </c>
      <c r="AG37">
        <v>0</v>
      </c>
      <c r="AH37">
        <f t="shared" si="7"/>
        <v>15472</v>
      </c>
      <c r="AI37">
        <v>1546</v>
      </c>
      <c r="AJ37">
        <f t="shared" si="8"/>
        <v>6</v>
      </c>
      <c r="AK37">
        <f t="shared" si="9"/>
        <v>10.007761966364813</v>
      </c>
      <c r="AM37">
        <v>3019</v>
      </c>
      <c r="AN37">
        <v>1500</v>
      </c>
      <c r="AO37">
        <v>-1088</v>
      </c>
      <c r="AP37">
        <f t="shared" si="10"/>
        <v>3431</v>
      </c>
      <c r="AQ37">
        <v>600</v>
      </c>
      <c r="AR37">
        <f t="shared" si="11"/>
        <v>4031</v>
      </c>
      <c r="AS37">
        <v>711</v>
      </c>
      <c r="AT37">
        <f t="shared" si="12"/>
        <v>6</v>
      </c>
      <c r="AU37">
        <f t="shared" si="13"/>
        <v>5.6694796061884674</v>
      </c>
      <c r="AW37">
        <v>5014</v>
      </c>
      <c r="AX37">
        <v>0</v>
      </c>
      <c r="AY37">
        <v>-745</v>
      </c>
      <c r="AZ37">
        <f t="shared" si="14"/>
        <v>4269</v>
      </c>
      <c r="BA37">
        <v>0</v>
      </c>
      <c r="BB37">
        <f t="shared" si="15"/>
        <v>4269</v>
      </c>
      <c r="BC37">
        <v>802</v>
      </c>
      <c r="BD37">
        <f t="shared" si="16"/>
        <v>7</v>
      </c>
      <c r="BE37">
        <f t="shared" si="17"/>
        <v>5.3229426433915208</v>
      </c>
      <c r="BG37">
        <v>1485</v>
      </c>
      <c r="BH37">
        <v>0</v>
      </c>
      <c r="BI37">
        <v>-140</v>
      </c>
      <c r="BJ37">
        <f t="shared" si="18"/>
        <v>1345</v>
      </c>
      <c r="BK37">
        <v>0</v>
      </c>
      <c r="BL37">
        <f t="shared" si="19"/>
        <v>1345</v>
      </c>
      <c r="BM37">
        <v>138</v>
      </c>
      <c r="BN37">
        <f t="shared" si="20"/>
        <v>5</v>
      </c>
      <c r="BO37">
        <f t="shared" si="21"/>
        <v>9.7463768115942031</v>
      </c>
      <c r="BQ37">
        <v>667</v>
      </c>
      <c r="BR37">
        <v>0</v>
      </c>
      <c r="BS37">
        <v>-35</v>
      </c>
      <c r="BT37">
        <f t="shared" si="22"/>
        <v>632</v>
      </c>
      <c r="BU37">
        <v>0</v>
      </c>
      <c r="BV37">
        <f t="shared" si="23"/>
        <v>632</v>
      </c>
      <c r="BW37">
        <v>88</v>
      </c>
      <c r="BX37">
        <f t="shared" si="24"/>
        <v>5</v>
      </c>
      <c r="BY37">
        <f t="shared" si="25"/>
        <v>7.1818181818181817</v>
      </c>
      <c r="CA37">
        <v>190</v>
      </c>
    </row>
    <row r="38" spans="1:79" ht="17.25" customHeight="1" x14ac:dyDescent="0.3">
      <c r="A38" s="2">
        <v>44576</v>
      </c>
      <c r="B38" t="s">
        <v>98</v>
      </c>
      <c r="C38" t="s">
        <v>99</v>
      </c>
      <c r="D38" t="s">
        <v>27</v>
      </c>
      <c r="F38">
        <v>12962</v>
      </c>
      <c r="G38">
        <v>300</v>
      </c>
      <c r="I38">
        <v>-1286</v>
      </c>
      <c r="J38">
        <f t="shared" si="26"/>
        <v>11976</v>
      </c>
      <c r="K38">
        <v>0</v>
      </c>
      <c r="L38">
        <f t="shared" si="1"/>
        <v>11976</v>
      </c>
      <c r="M38">
        <v>3005</v>
      </c>
      <c r="N38">
        <v>1</v>
      </c>
      <c r="O38">
        <f t="shared" si="2"/>
        <v>3.9853577371048252</v>
      </c>
      <c r="Q38">
        <v>9417</v>
      </c>
      <c r="R38">
        <v>0</v>
      </c>
      <c r="T38">
        <v>0</v>
      </c>
      <c r="U38">
        <f t="shared" si="27"/>
        <v>9417</v>
      </c>
      <c r="V38">
        <v>2000</v>
      </c>
      <c r="W38">
        <f t="shared" si="4"/>
        <v>11417</v>
      </c>
      <c r="X38">
        <v>373</v>
      </c>
      <c r="Y38">
        <v>2</v>
      </c>
      <c r="Z38">
        <f t="shared" si="5"/>
        <v>30.608579088471849</v>
      </c>
      <c r="AB38">
        <v>29520</v>
      </c>
      <c r="AC38">
        <v>0</v>
      </c>
      <c r="AE38">
        <v>-1563</v>
      </c>
      <c r="AF38">
        <f t="shared" si="28"/>
        <v>27957</v>
      </c>
      <c r="AG38">
        <v>70000</v>
      </c>
      <c r="AH38">
        <f t="shared" si="7"/>
        <v>97957</v>
      </c>
      <c r="AI38">
        <v>8773</v>
      </c>
      <c r="AJ38">
        <f t="shared" si="8"/>
        <v>6</v>
      </c>
      <c r="AK38">
        <f t="shared" si="9"/>
        <v>11.165735780234812</v>
      </c>
      <c r="AM38">
        <v>13027</v>
      </c>
      <c r="AN38">
        <v>42</v>
      </c>
      <c r="AO38">
        <v>-8770</v>
      </c>
      <c r="AP38">
        <f t="shared" si="10"/>
        <v>4299</v>
      </c>
      <c r="AQ38">
        <v>37008</v>
      </c>
      <c r="AR38">
        <f t="shared" si="11"/>
        <v>41307</v>
      </c>
      <c r="AS38">
        <v>3950</v>
      </c>
      <c r="AT38">
        <f t="shared" si="12"/>
        <v>6</v>
      </c>
      <c r="AU38">
        <f t="shared" si="13"/>
        <v>10.457468354430381</v>
      </c>
      <c r="AW38">
        <v>15878</v>
      </c>
      <c r="AX38">
        <v>70</v>
      </c>
      <c r="AY38">
        <v>-1127</v>
      </c>
      <c r="AZ38">
        <f t="shared" si="14"/>
        <v>14821</v>
      </c>
      <c r="BA38">
        <v>21000</v>
      </c>
      <c r="BB38">
        <f t="shared" si="15"/>
        <v>35821</v>
      </c>
      <c r="BC38">
        <v>3240</v>
      </c>
      <c r="BD38">
        <f t="shared" si="16"/>
        <v>7</v>
      </c>
      <c r="BE38">
        <f t="shared" si="17"/>
        <v>11.055864197530864</v>
      </c>
      <c r="BG38">
        <v>9048</v>
      </c>
      <c r="BH38">
        <v>0</v>
      </c>
      <c r="BI38">
        <v>-150</v>
      </c>
      <c r="BJ38">
        <f t="shared" si="18"/>
        <v>8898</v>
      </c>
      <c r="BK38">
        <v>5000</v>
      </c>
      <c r="BL38">
        <f t="shared" si="19"/>
        <v>13898</v>
      </c>
      <c r="BM38">
        <v>1256</v>
      </c>
      <c r="BN38">
        <f t="shared" si="20"/>
        <v>5</v>
      </c>
      <c r="BO38">
        <f t="shared" si="21"/>
        <v>11.065286624203821</v>
      </c>
      <c r="BQ38">
        <v>3617</v>
      </c>
      <c r="BR38">
        <v>0</v>
      </c>
      <c r="BS38">
        <v>-287</v>
      </c>
      <c r="BT38">
        <f t="shared" si="22"/>
        <v>3330</v>
      </c>
      <c r="BU38">
        <f>5000+5000</f>
        <v>10000</v>
      </c>
      <c r="BV38">
        <f t="shared" si="23"/>
        <v>13330</v>
      </c>
      <c r="BW38">
        <v>1133</v>
      </c>
      <c r="BX38">
        <f t="shared" si="24"/>
        <v>5</v>
      </c>
      <c r="BY38">
        <f t="shared" si="25"/>
        <v>11.76522506619594</v>
      </c>
      <c r="CA38">
        <v>4990</v>
      </c>
    </row>
    <row r="39" spans="1:79" ht="17.25" customHeight="1" x14ac:dyDescent="0.3">
      <c r="A39" s="2">
        <v>44576</v>
      </c>
      <c r="B39" t="s">
        <v>100</v>
      </c>
      <c r="C39" t="s">
        <v>101</v>
      </c>
      <c r="D39" t="s">
        <v>27</v>
      </c>
      <c r="F39">
        <v>1081</v>
      </c>
      <c r="G39">
        <v>0</v>
      </c>
      <c r="I39">
        <v>-54</v>
      </c>
      <c r="J39">
        <f t="shared" si="26"/>
        <v>1027</v>
      </c>
      <c r="K39">
        <v>0</v>
      </c>
      <c r="L39">
        <f t="shared" si="1"/>
        <v>1027</v>
      </c>
      <c r="M39">
        <v>243</v>
      </c>
      <c r="N39">
        <v>1</v>
      </c>
      <c r="O39">
        <f t="shared" si="2"/>
        <v>4.2263374485596712</v>
      </c>
      <c r="Q39">
        <v>359</v>
      </c>
      <c r="R39">
        <v>0</v>
      </c>
      <c r="T39">
        <v>0</v>
      </c>
      <c r="U39">
        <f t="shared" si="27"/>
        <v>359</v>
      </c>
      <c r="V39">
        <v>0</v>
      </c>
      <c r="W39">
        <f t="shared" si="4"/>
        <v>359</v>
      </c>
      <c r="X39">
        <v>53</v>
      </c>
      <c r="Y39">
        <v>2</v>
      </c>
      <c r="Z39">
        <f t="shared" si="5"/>
        <v>6.7735849056603774</v>
      </c>
      <c r="AB39">
        <v>6370</v>
      </c>
      <c r="AC39">
        <v>0</v>
      </c>
      <c r="AE39">
        <v>-20</v>
      </c>
      <c r="AF39">
        <f t="shared" si="28"/>
        <v>6350</v>
      </c>
      <c r="AG39">
        <v>0</v>
      </c>
      <c r="AH39">
        <f t="shared" si="7"/>
        <v>6350</v>
      </c>
      <c r="AI39">
        <v>305</v>
      </c>
      <c r="AJ39">
        <f t="shared" si="8"/>
        <v>6</v>
      </c>
      <c r="AK39">
        <f t="shared" si="9"/>
        <v>20.819672131147541</v>
      </c>
      <c r="AM39">
        <v>1000</v>
      </c>
      <c r="AN39">
        <v>70</v>
      </c>
      <c r="AO39">
        <v>-141</v>
      </c>
      <c r="AP39">
        <f t="shared" si="10"/>
        <v>929</v>
      </c>
      <c r="AQ39">
        <v>600</v>
      </c>
      <c r="AR39">
        <f t="shared" si="11"/>
        <v>1529</v>
      </c>
      <c r="AS39">
        <v>71</v>
      </c>
      <c r="AT39">
        <f t="shared" si="12"/>
        <v>6</v>
      </c>
      <c r="AU39">
        <f t="shared" si="13"/>
        <v>21.535211267605632</v>
      </c>
      <c r="AW39">
        <v>3662</v>
      </c>
      <c r="AX39">
        <v>0</v>
      </c>
      <c r="AY39">
        <v>-1690</v>
      </c>
      <c r="AZ39">
        <f t="shared" si="14"/>
        <v>1972</v>
      </c>
      <c r="BA39">
        <v>0</v>
      </c>
      <c r="BB39">
        <f t="shared" si="15"/>
        <v>1972</v>
      </c>
      <c r="BC39">
        <v>141</v>
      </c>
      <c r="BD39">
        <f t="shared" si="16"/>
        <v>7</v>
      </c>
      <c r="BE39">
        <f t="shared" si="17"/>
        <v>13.98581560283688</v>
      </c>
      <c r="BG39">
        <v>683</v>
      </c>
      <c r="BH39">
        <v>0</v>
      </c>
      <c r="BI39">
        <v>-5</v>
      </c>
      <c r="BJ39">
        <f t="shared" si="18"/>
        <v>678</v>
      </c>
      <c r="BK39">
        <v>0</v>
      </c>
      <c r="BL39">
        <f t="shared" si="19"/>
        <v>678</v>
      </c>
      <c r="BM39">
        <v>29</v>
      </c>
      <c r="BN39">
        <f t="shared" si="20"/>
        <v>5</v>
      </c>
      <c r="BO39">
        <f t="shared" si="21"/>
        <v>23.379310344827587</v>
      </c>
      <c r="BQ39">
        <v>735</v>
      </c>
      <c r="BR39">
        <v>0</v>
      </c>
      <c r="BS39">
        <v>-15</v>
      </c>
      <c r="BT39">
        <f t="shared" si="22"/>
        <v>720</v>
      </c>
      <c r="BU39">
        <v>0</v>
      </c>
      <c r="BV39">
        <f t="shared" si="23"/>
        <v>720</v>
      </c>
      <c r="BW39">
        <v>45</v>
      </c>
      <c r="BX39">
        <f t="shared" si="24"/>
        <v>5</v>
      </c>
      <c r="BY39">
        <f t="shared" si="25"/>
        <v>16</v>
      </c>
      <c r="CA39">
        <v>200</v>
      </c>
    </row>
    <row r="40" spans="1:79" ht="17.25" customHeight="1" x14ac:dyDescent="0.3">
      <c r="A40" s="2">
        <v>44576</v>
      </c>
      <c r="B40" t="s">
        <v>102</v>
      </c>
      <c r="C40" t="s">
        <v>103</v>
      </c>
      <c r="D40" t="s">
        <v>27</v>
      </c>
      <c r="F40">
        <v>1284</v>
      </c>
      <c r="G40">
        <v>0</v>
      </c>
      <c r="I40">
        <v>-10</v>
      </c>
      <c r="J40">
        <f t="shared" si="26"/>
        <v>1274</v>
      </c>
      <c r="K40">
        <v>0</v>
      </c>
      <c r="L40">
        <f t="shared" si="1"/>
        <v>1274</v>
      </c>
      <c r="M40">
        <v>93</v>
      </c>
      <c r="N40">
        <v>1</v>
      </c>
      <c r="O40">
        <f t="shared" si="2"/>
        <v>13.698924731182796</v>
      </c>
      <c r="Q40">
        <v>600</v>
      </c>
      <c r="R40">
        <v>0</v>
      </c>
      <c r="T40">
        <v>0</v>
      </c>
      <c r="U40">
        <f t="shared" si="27"/>
        <v>600</v>
      </c>
      <c r="V40">
        <v>200</v>
      </c>
      <c r="W40">
        <f t="shared" si="4"/>
        <v>800</v>
      </c>
      <c r="X40">
        <v>28</v>
      </c>
      <c r="Y40">
        <v>2</v>
      </c>
      <c r="Z40">
        <f t="shared" si="5"/>
        <v>28.571428571428573</v>
      </c>
      <c r="AB40">
        <v>2590</v>
      </c>
      <c r="AC40">
        <v>0</v>
      </c>
      <c r="AE40">
        <v>-270</v>
      </c>
      <c r="AF40">
        <f t="shared" si="28"/>
        <v>2320</v>
      </c>
      <c r="AG40">
        <v>0</v>
      </c>
      <c r="AH40">
        <f t="shared" si="7"/>
        <v>2320</v>
      </c>
      <c r="AI40">
        <v>49</v>
      </c>
      <c r="AJ40">
        <f t="shared" si="8"/>
        <v>6</v>
      </c>
      <c r="AK40">
        <f t="shared" si="9"/>
        <v>47.346938775510203</v>
      </c>
      <c r="AM40">
        <v>1403</v>
      </c>
      <c r="AN40">
        <v>0</v>
      </c>
      <c r="AO40">
        <v>-50</v>
      </c>
      <c r="AP40">
        <f t="shared" si="10"/>
        <v>1353</v>
      </c>
      <c r="AQ40">
        <v>0</v>
      </c>
      <c r="AR40">
        <f t="shared" si="11"/>
        <v>1353</v>
      </c>
      <c r="AS40">
        <v>41</v>
      </c>
      <c r="AT40">
        <f t="shared" si="12"/>
        <v>6</v>
      </c>
      <c r="AU40">
        <f t="shared" si="13"/>
        <v>33</v>
      </c>
      <c r="AW40">
        <v>2744</v>
      </c>
      <c r="AX40">
        <v>0</v>
      </c>
      <c r="AY40">
        <v>-20</v>
      </c>
      <c r="AZ40">
        <f t="shared" si="14"/>
        <v>2724</v>
      </c>
      <c r="BA40">
        <v>0</v>
      </c>
      <c r="BB40">
        <f t="shared" si="15"/>
        <v>2724</v>
      </c>
      <c r="BC40">
        <v>17</v>
      </c>
      <c r="BD40">
        <f t="shared" si="16"/>
        <v>7</v>
      </c>
      <c r="BE40">
        <f t="shared" si="17"/>
        <v>160.23529411764707</v>
      </c>
      <c r="BG40">
        <v>1186</v>
      </c>
      <c r="BH40">
        <v>0</v>
      </c>
      <c r="BI40">
        <v>-2</v>
      </c>
      <c r="BJ40">
        <f t="shared" si="18"/>
        <v>1184</v>
      </c>
      <c r="BK40">
        <v>0</v>
      </c>
      <c r="BL40">
        <f t="shared" si="19"/>
        <v>1184</v>
      </c>
      <c r="BM40">
        <v>11</v>
      </c>
      <c r="BN40">
        <f t="shared" si="20"/>
        <v>5</v>
      </c>
      <c r="BO40">
        <f t="shared" si="21"/>
        <v>107.63636363636364</v>
      </c>
      <c r="BQ40">
        <v>796</v>
      </c>
      <c r="BR40">
        <v>0</v>
      </c>
      <c r="BS40">
        <v>-5</v>
      </c>
      <c r="BT40">
        <f t="shared" si="22"/>
        <v>791</v>
      </c>
      <c r="BU40">
        <v>0</v>
      </c>
      <c r="BV40">
        <f t="shared" si="23"/>
        <v>791</v>
      </c>
      <c r="BW40">
        <v>27</v>
      </c>
      <c r="BX40">
        <f t="shared" si="24"/>
        <v>5</v>
      </c>
      <c r="BY40">
        <f t="shared" si="25"/>
        <v>29.296296296296298</v>
      </c>
      <c r="CA40">
        <v>0</v>
      </c>
    </row>
    <row r="41" spans="1:79" ht="17.25" customHeight="1" x14ac:dyDescent="0.3">
      <c r="A41" s="2">
        <v>44576</v>
      </c>
      <c r="B41" t="s">
        <v>104</v>
      </c>
      <c r="C41" t="s">
        <v>105</v>
      </c>
      <c r="D41" t="s">
        <v>27</v>
      </c>
      <c r="F41">
        <v>749</v>
      </c>
      <c r="G41">
        <v>0</v>
      </c>
      <c r="I41">
        <v>-10</v>
      </c>
      <c r="J41">
        <f t="shared" si="26"/>
        <v>739</v>
      </c>
      <c r="K41">
        <v>0</v>
      </c>
      <c r="L41">
        <f t="shared" si="1"/>
        <v>739</v>
      </c>
      <c r="M41">
        <v>83</v>
      </c>
      <c r="N41">
        <v>1</v>
      </c>
      <c r="O41">
        <f t="shared" si="2"/>
        <v>8.9036144578313259</v>
      </c>
      <c r="Q41">
        <v>2</v>
      </c>
      <c r="R41">
        <v>0</v>
      </c>
      <c r="T41">
        <v>0</v>
      </c>
      <c r="U41">
        <f t="shared" si="27"/>
        <v>2</v>
      </c>
      <c r="V41">
        <v>1000</v>
      </c>
      <c r="W41">
        <f t="shared" si="4"/>
        <v>1002</v>
      </c>
      <c r="X41">
        <v>24</v>
      </c>
      <c r="Y41">
        <v>2</v>
      </c>
      <c r="Z41">
        <f t="shared" si="5"/>
        <v>41.75</v>
      </c>
      <c r="AB41">
        <v>334</v>
      </c>
      <c r="AC41">
        <v>0</v>
      </c>
      <c r="AE41">
        <v>0</v>
      </c>
      <c r="AF41">
        <f t="shared" si="28"/>
        <v>334</v>
      </c>
      <c r="AG41">
        <v>2000</v>
      </c>
      <c r="AH41">
        <f t="shared" si="7"/>
        <v>2334</v>
      </c>
      <c r="AI41">
        <v>18</v>
      </c>
      <c r="AJ41">
        <f t="shared" si="8"/>
        <v>6</v>
      </c>
      <c r="AK41">
        <f t="shared" si="9"/>
        <v>129.66666666666666</v>
      </c>
      <c r="AM41">
        <v>400</v>
      </c>
      <c r="AN41">
        <v>0</v>
      </c>
      <c r="AO41">
        <v>-40</v>
      </c>
      <c r="AP41">
        <f t="shared" si="10"/>
        <v>360</v>
      </c>
      <c r="AQ41">
        <v>600</v>
      </c>
      <c r="AR41">
        <f t="shared" si="11"/>
        <v>960</v>
      </c>
      <c r="AS41">
        <v>11</v>
      </c>
      <c r="AT41">
        <f t="shared" si="12"/>
        <v>6</v>
      </c>
      <c r="AU41">
        <f t="shared" si="13"/>
        <v>87.272727272727266</v>
      </c>
      <c r="AW41">
        <v>118</v>
      </c>
      <c r="AX41">
        <v>0</v>
      </c>
      <c r="AY41">
        <v>-20</v>
      </c>
      <c r="AZ41">
        <f t="shared" si="14"/>
        <v>98</v>
      </c>
      <c r="BA41">
        <v>600</v>
      </c>
      <c r="BB41">
        <f t="shared" si="15"/>
        <v>698</v>
      </c>
      <c r="BC41">
        <v>2</v>
      </c>
      <c r="BD41">
        <f t="shared" si="16"/>
        <v>7</v>
      </c>
      <c r="BE41">
        <f t="shared" si="17"/>
        <v>349</v>
      </c>
      <c r="BG41">
        <v>237</v>
      </c>
      <c r="BH41">
        <v>0</v>
      </c>
      <c r="BI41">
        <v>-10</v>
      </c>
      <c r="BJ41">
        <f t="shared" si="18"/>
        <v>227</v>
      </c>
      <c r="BK41">
        <v>1000</v>
      </c>
      <c r="BL41">
        <f t="shared" si="19"/>
        <v>1227</v>
      </c>
      <c r="BM41">
        <v>12</v>
      </c>
      <c r="BN41">
        <f t="shared" si="20"/>
        <v>5</v>
      </c>
      <c r="BO41">
        <f t="shared" si="21"/>
        <v>102.25</v>
      </c>
      <c r="BQ41">
        <v>369</v>
      </c>
      <c r="BR41">
        <v>0</v>
      </c>
      <c r="BS41">
        <v>0</v>
      </c>
      <c r="BT41">
        <f t="shared" si="22"/>
        <v>369</v>
      </c>
      <c r="BU41">
        <v>1200</v>
      </c>
      <c r="BV41">
        <f t="shared" si="23"/>
        <v>1569</v>
      </c>
      <c r="BW41">
        <v>24</v>
      </c>
      <c r="BX41">
        <f t="shared" si="24"/>
        <v>5</v>
      </c>
      <c r="BY41">
        <f t="shared" si="25"/>
        <v>65.375</v>
      </c>
      <c r="CA41">
        <v>-7513</v>
      </c>
    </row>
    <row r="42" spans="1:79" ht="17.25" customHeight="1" x14ac:dyDescent="0.3">
      <c r="A42" s="2">
        <v>44576</v>
      </c>
      <c r="B42" t="s">
        <v>106</v>
      </c>
      <c r="C42" t="s">
        <v>107</v>
      </c>
      <c r="D42" t="s">
        <v>27</v>
      </c>
      <c r="F42">
        <v>445</v>
      </c>
      <c r="G42">
        <v>0</v>
      </c>
      <c r="I42">
        <v>0</v>
      </c>
      <c r="J42">
        <f t="shared" si="26"/>
        <v>445</v>
      </c>
      <c r="K42">
        <v>0</v>
      </c>
      <c r="L42">
        <f t="shared" si="1"/>
        <v>445</v>
      </c>
      <c r="M42">
        <v>10</v>
      </c>
      <c r="N42">
        <v>1</v>
      </c>
      <c r="O42">
        <f t="shared" si="2"/>
        <v>44.5</v>
      </c>
      <c r="Q42">
        <v>9</v>
      </c>
      <c r="R42">
        <v>0</v>
      </c>
      <c r="T42">
        <v>0</v>
      </c>
      <c r="U42">
        <f t="shared" si="27"/>
        <v>9</v>
      </c>
      <c r="V42">
        <v>0</v>
      </c>
      <c r="W42">
        <f t="shared" si="4"/>
        <v>9</v>
      </c>
      <c r="X42">
        <v>2</v>
      </c>
      <c r="Y42">
        <v>2</v>
      </c>
      <c r="Z42">
        <f t="shared" si="5"/>
        <v>4.5</v>
      </c>
      <c r="AB42">
        <v>2386</v>
      </c>
      <c r="AC42">
        <v>0</v>
      </c>
      <c r="AE42">
        <v>0</v>
      </c>
      <c r="AF42">
        <f t="shared" si="28"/>
        <v>2386</v>
      </c>
      <c r="AG42">
        <v>0</v>
      </c>
      <c r="AH42">
        <f t="shared" si="7"/>
        <v>2386</v>
      </c>
      <c r="AI42">
        <v>15</v>
      </c>
      <c r="AJ42">
        <f t="shared" si="8"/>
        <v>6</v>
      </c>
      <c r="AK42">
        <f>IFERROR(AH42/AI42,0)</f>
        <v>159.06666666666666</v>
      </c>
      <c r="AM42">
        <v>205</v>
      </c>
      <c r="AN42">
        <v>0</v>
      </c>
      <c r="AO42">
        <v>0</v>
      </c>
      <c r="AP42">
        <f t="shared" si="10"/>
        <v>205</v>
      </c>
      <c r="AQ42">
        <v>0</v>
      </c>
      <c r="AR42">
        <f t="shared" si="11"/>
        <v>205</v>
      </c>
      <c r="AS42">
        <v>7</v>
      </c>
      <c r="AT42">
        <f t="shared" si="12"/>
        <v>6</v>
      </c>
      <c r="AU42">
        <f t="shared" si="13"/>
        <v>29.285714285714285</v>
      </c>
      <c r="AW42">
        <v>456</v>
      </c>
      <c r="AX42">
        <v>0</v>
      </c>
      <c r="AY42">
        <v>0</v>
      </c>
      <c r="AZ42">
        <f t="shared" si="14"/>
        <v>456</v>
      </c>
      <c r="BA42">
        <v>0</v>
      </c>
      <c r="BB42">
        <f t="shared" si="15"/>
        <v>456</v>
      </c>
      <c r="BC42">
        <v>8</v>
      </c>
      <c r="BD42">
        <f t="shared" si="16"/>
        <v>7</v>
      </c>
      <c r="BE42">
        <f t="shared" si="17"/>
        <v>57</v>
      </c>
      <c r="BG42">
        <v>120</v>
      </c>
      <c r="BH42">
        <v>0</v>
      </c>
      <c r="BI42">
        <v>0</v>
      </c>
      <c r="BJ42">
        <f t="shared" si="18"/>
        <v>120</v>
      </c>
      <c r="BK42">
        <v>0</v>
      </c>
      <c r="BL42">
        <f t="shared" si="19"/>
        <v>120</v>
      </c>
      <c r="BM42">
        <v>1</v>
      </c>
      <c r="BN42">
        <f t="shared" si="20"/>
        <v>5</v>
      </c>
      <c r="BO42">
        <f t="shared" si="21"/>
        <v>120</v>
      </c>
      <c r="BQ42">
        <v>643</v>
      </c>
      <c r="BR42">
        <v>0</v>
      </c>
      <c r="BS42">
        <v>0</v>
      </c>
      <c r="BT42">
        <f t="shared" si="22"/>
        <v>643</v>
      </c>
      <c r="BU42">
        <v>0</v>
      </c>
      <c r="BV42">
        <f t="shared" si="23"/>
        <v>643</v>
      </c>
      <c r="BW42">
        <v>6</v>
      </c>
      <c r="BX42">
        <f t="shared" si="24"/>
        <v>5</v>
      </c>
      <c r="BY42">
        <f t="shared" si="25"/>
        <v>107.16666666666667</v>
      </c>
      <c r="CA42">
        <v>0</v>
      </c>
    </row>
    <row r="43" spans="1:79" ht="17.25" customHeight="1" x14ac:dyDescent="0.3">
      <c r="A43" s="2">
        <v>44576</v>
      </c>
      <c r="B43" t="s">
        <v>108</v>
      </c>
      <c r="C43" t="s">
        <v>109</v>
      </c>
      <c r="D43" t="s">
        <v>27</v>
      </c>
      <c r="F43">
        <v>3002</v>
      </c>
      <c r="G43">
        <v>972</v>
      </c>
      <c r="I43">
        <v>-130</v>
      </c>
      <c r="J43">
        <f t="shared" si="26"/>
        <v>3844</v>
      </c>
      <c r="K43">
        <v>0</v>
      </c>
      <c r="L43">
        <f t="shared" si="1"/>
        <v>3844</v>
      </c>
      <c r="M43">
        <v>374</v>
      </c>
      <c r="N43">
        <v>1</v>
      </c>
      <c r="O43">
        <f t="shared" si="2"/>
        <v>10.27807486631016</v>
      </c>
      <c r="Q43">
        <v>1262</v>
      </c>
      <c r="R43">
        <v>255</v>
      </c>
      <c r="T43">
        <v>0</v>
      </c>
      <c r="U43">
        <f t="shared" si="27"/>
        <v>1517</v>
      </c>
      <c r="V43">
        <v>800</v>
      </c>
      <c r="W43">
        <f t="shared" si="4"/>
        <v>2317</v>
      </c>
      <c r="X43">
        <v>64</v>
      </c>
      <c r="Y43">
        <v>2</v>
      </c>
      <c r="Z43">
        <f t="shared" si="5"/>
        <v>36.203125</v>
      </c>
      <c r="AB43">
        <v>22437</v>
      </c>
      <c r="AC43">
        <v>0</v>
      </c>
      <c r="AE43">
        <v>-34</v>
      </c>
      <c r="AF43">
        <f t="shared" si="28"/>
        <v>22403</v>
      </c>
      <c r="AG43">
        <v>0</v>
      </c>
      <c r="AH43">
        <f t="shared" si="7"/>
        <v>22403</v>
      </c>
      <c r="AI43">
        <v>749</v>
      </c>
      <c r="AJ43">
        <f t="shared" si="8"/>
        <v>6</v>
      </c>
      <c r="AK43">
        <f t="shared" si="9"/>
        <v>29.910547396528706</v>
      </c>
      <c r="AM43">
        <v>4735</v>
      </c>
      <c r="AN43">
        <v>2639</v>
      </c>
      <c r="AO43">
        <v>-381</v>
      </c>
      <c r="AP43">
        <f t="shared" si="10"/>
        <v>6993</v>
      </c>
      <c r="AQ43">
        <v>0</v>
      </c>
      <c r="AR43">
        <f t="shared" si="11"/>
        <v>6993</v>
      </c>
      <c r="AS43">
        <v>167</v>
      </c>
      <c r="AT43">
        <f t="shared" si="12"/>
        <v>6</v>
      </c>
      <c r="AU43">
        <f t="shared" si="13"/>
        <v>41.874251497005986</v>
      </c>
      <c r="AW43">
        <v>1249</v>
      </c>
      <c r="AX43">
        <v>1220</v>
      </c>
      <c r="AY43">
        <v>-1023</v>
      </c>
      <c r="AZ43">
        <f t="shared" si="14"/>
        <v>1446</v>
      </c>
      <c r="BA43">
        <v>3000</v>
      </c>
      <c r="BB43">
        <f t="shared" si="15"/>
        <v>4446</v>
      </c>
      <c r="BC43">
        <v>240</v>
      </c>
      <c r="BD43">
        <f t="shared" si="16"/>
        <v>7</v>
      </c>
      <c r="BE43">
        <f t="shared" si="17"/>
        <v>18.524999999999999</v>
      </c>
      <c r="BG43">
        <v>343</v>
      </c>
      <c r="BH43">
        <v>45</v>
      </c>
      <c r="BI43">
        <v>-33</v>
      </c>
      <c r="BJ43">
        <f t="shared" si="18"/>
        <v>355</v>
      </c>
      <c r="BK43">
        <v>2000</v>
      </c>
      <c r="BL43">
        <f t="shared" si="19"/>
        <v>2355</v>
      </c>
      <c r="BM43">
        <v>249</v>
      </c>
      <c r="BN43">
        <f t="shared" si="20"/>
        <v>5</v>
      </c>
      <c r="BO43">
        <f t="shared" si="21"/>
        <v>9.4578313253012052</v>
      </c>
      <c r="BQ43">
        <v>3338</v>
      </c>
      <c r="BR43">
        <v>843</v>
      </c>
      <c r="BS43">
        <v>-234</v>
      </c>
      <c r="BT43">
        <f t="shared" si="22"/>
        <v>3947</v>
      </c>
      <c r="BU43">
        <v>0</v>
      </c>
      <c r="BV43">
        <f t="shared" si="23"/>
        <v>3947</v>
      </c>
      <c r="BW43">
        <v>207</v>
      </c>
      <c r="BX43">
        <f t="shared" si="24"/>
        <v>5</v>
      </c>
      <c r="BY43">
        <f t="shared" si="25"/>
        <v>19.067632850241544</v>
      </c>
      <c r="CA43">
        <v>-1795</v>
      </c>
    </row>
    <row r="44" spans="1:79" ht="17.25" customHeight="1" x14ac:dyDescent="0.3">
      <c r="A44" s="2">
        <v>44576</v>
      </c>
      <c r="B44" t="s">
        <v>110</v>
      </c>
      <c r="C44" t="s">
        <v>111</v>
      </c>
      <c r="D44" t="s">
        <v>27</v>
      </c>
      <c r="F44">
        <v>1709</v>
      </c>
      <c r="G44">
        <v>809</v>
      </c>
      <c r="I44">
        <v>-14</v>
      </c>
      <c r="J44">
        <f t="shared" si="26"/>
        <v>2504</v>
      </c>
      <c r="K44">
        <v>0</v>
      </c>
      <c r="L44">
        <f t="shared" si="1"/>
        <v>2504</v>
      </c>
      <c r="M44">
        <v>205</v>
      </c>
      <c r="N44">
        <v>1</v>
      </c>
      <c r="O44">
        <f t="shared" si="2"/>
        <v>12.214634146341464</v>
      </c>
      <c r="Q44">
        <v>1783</v>
      </c>
      <c r="R44">
        <v>1350</v>
      </c>
      <c r="T44">
        <v>0</v>
      </c>
      <c r="U44">
        <f t="shared" si="27"/>
        <v>3133</v>
      </c>
      <c r="V44">
        <v>0</v>
      </c>
      <c r="W44">
        <f t="shared" si="4"/>
        <v>3133</v>
      </c>
      <c r="X44">
        <v>99</v>
      </c>
      <c r="Y44">
        <v>2</v>
      </c>
      <c r="Z44">
        <f t="shared" si="5"/>
        <v>31.646464646464647</v>
      </c>
      <c r="AB44">
        <v>19365</v>
      </c>
      <c r="AC44">
        <v>0</v>
      </c>
      <c r="AE44">
        <v>-18</v>
      </c>
      <c r="AF44">
        <f t="shared" si="28"/>
        <v>19347</v>
      </c>
      <c r="AG44">
        <v>0</v>
      </c>
      <c r="AH44">
        <f t="shared" si="7"/>
        <v>19347</v>
      </c>
      <c r="AI44">
        <v>552</v>
      </c>
      <c r="AJ44">
        <f t="shared" si="8"/>
        <v>6</v>
      </c>
      <c r="AK44">
        <f t="shared" si="9"/>
        <v>35.048913043478258</v>
      </c>
      <c r="AM44">
        <v>4038</v>
      </c>
      <c r="AN44">
        <v>3150</v>
      </c>
      <c r="AO44">
        <v>-761</v>
      </c>
      <c r="AP44">
        <f t="shared" si="10"/>
        <v>6427</v>
      </c>
      <c r="AQ44">
        <v>0</v>
      </c>
      <c r="AR44">
        <f t="shared" si="11"/>
        <v>6427</v>
      </c>
      <c r="AS44">
        <v>189</v>
      </c>
      <c r="AT44">
        <f t="shared" si="12"/>
        <v>6</v>
      </c>
      <c r="AU44">
        <f t="shared" si="13"/>
        <v>34.005291005291006</v>
      </c>
      <c r="AW44">
        <v>3562</v>
      </c>
      <c r="AX44">
        <v>1480</v>
      </c>
      <c r="AY44">
        <v>-752</v>
      </c>
      <c r="AZ44">
        <f t="shared" si="14"/>
        <v>4290</v>
      </c>
      <c r="BA44">
        <v>2000</v>
      </c>
      <c r="BB44">
        <f t="shared" si="15"/>
        <v>6290</v>
      </c>
      <c r="BC44">
        <v>200</v>
      </c>
      <c r="BD44">
        <f t="shared" si="16"/>
        <v>7</v>
      </c>
      <c r="BE44">
        <f t="shared" si="17"/>
        <v>31.45</v>
      </c>
      <c r="BG44">
        <v>1921</v>
      </c>
      <c r="BH44">
        <v>1645</v>
      </c>
      <c r="BI44">
        <v>-11</v>
      </c>
      <c r="BJ44">
        <f t="shared" si="18"/>
        <v>3555</v>
      </c>
      <c r="BK44">
        <v>0</v>
      </c>
      <c r="BL44">
        <f t="shared" si="19"/>
        <v>3555</v>
      </c>
      <c r="BM44">
        <v>107</v>
      </c>
      <c r="BN44">
        <f t="shared" si="20"/>
        <v>5</v>
      </c>
      <c r="BO44">
        <f t="shared" si="21"/>
        <v>33.22429906542056</v>
      </c>
      <c r="BQ44">
        <v>3575</v>
      </c>
      <c r="BR44">
        <v>1725</v>
      </c>
      <c r="BS44">
        <v>-9</v>
      </c>
      <c r="BT44">
        <f t="shared" si="22"/>
        <v>5291</v>
      </c>
      <c r="BU44">
        <v>0</v>
      </c>
      <c r="BV44">
        <f t="shared" si="23"/>
        <v>5291</v>
      </c>
      <c r="BW44">
        <v>90</v>
      </c>
      <c r="BX44">
        <f t="shared" si="24"/>
        <v>5</v>
      </c>
      <c r="BY44">
        <f t="shared" si="25"/>
        <v>58.788888888888891</v>
      </c>
      <c r="CA44">
        <v>30909</v>
      </c>
    </row>
    <row r="45" spans="1:79" ht="17.25" customHeight="1" x14ac:dyDescent="0.3">
      <c r="A45" s="2">
        <v>44576</v>
      </c>
      <c r="B45" t="s">
        <v>112</v>
      </c>
      <c r="C45" t="s">
        <v>113</v>
      </c>
      <c r="D45" t="s">
        <v>27</v>
      </c>
      <c r="F45">
        <v>647</v>
      </c>
      <c r="G45">
        <v>404</v>
      </c>
      <c r="I45">
        <v>-6</v>
      </c>
      <c r="J45">
        <f t="shared" si="26"/>
        <v>1045</v>
      </c>
      <c r="K45">
        <v>0</v>
      </c>
      <c r="L45">
        <f t="shared" si="1"/>
        <v>1045</v>
      </c>
      <c r="M45">
        <v>73</v>
      </c>
      <c r="N45">
        <v>1</v>
      </c>
      <c r="O45">
        <f t="shared" si="2"/>
        <v>14.315068493150685</v>
      </c>
      <c r="Q45">
        <v>324</v>
      </c>
      <c r="R45">
        <v>760</v>
      </c>
      <c r="T45">
        <v>0</v>
      </c>
      <c r="U45">
        <f t="shared" si="27"/>
        <v>1084</v>
      </c>
      <c r="V45">
        <v>400</v>
      </c>
      <c r="W45">
        <f t="shared" si="4"/>
        <v>1484</v>
      </c>
      <c r="X45">
        <v>72</v>
      </c>
      <c r="Y45">
        <v>2</v>
      </c>
      <c r="Z45">
        <f t="shared" si="5"/>
        <v>20.611111111111111</v>
      </c>
      <c r="AB45">
        <v>786</v>
      </c>
      <c r="AC45">
        <v>0</v>
      </c>
      <c r="AE45">
        <v>0</v>
      </c>
      <c r="AF45">
        <f t="shared" si="28"/>
        <v>786</v>
      </c>
      <c r="AG45">
        <v>0</v>
      </c>
      <c r="AH45">
        <f t="shared" si="7"/>
        <v>786</v>
      </c>
      <c r="AI45">
        <v>31</v>
      </c>
      <c r="AJ45">
        <f t="shared" si="8"/>
        <v>6</v>
      </c>
      <c r="AK45">
        <f t="shared" si="9"/>
        <v>25.35483870967742</v>
      </c>
      <c r="AM45">
        <v>1111</v>
      </c>
      <c r="AN45">
        <v>150</v>
      </c>
      <c r="AO45">
        <v>0</v>
      </c>
      <c r="AP45">
        <f t="shared" si="10"/>
        <v>1261</v>
      </c>
      <c r="AQ45">
        <v>0</v>
      </c>
      <c r="AR45">
        <f t="shared" si="11"/>
        <v>1261</v>
      </c>
      <c r="AS45">
        <v>21</v>
      </c>
      <c r="AT45">
        <f t="shared" si="12"/>
        <v>6</v>
      </c>
      <c r="AU45">
        <f t="shared" si="13"/>
        <v>60.047619047619051</v>
      </c>
      <c r="AW45">
        <v>10</v>
      </c>
      <c r="AX45">
        <v>120</v>
      </c>
      <c r="AY45">
        <v>-10</v>
      </c>
      <c r="AZ45">
        <f t="shared" si="14"/>
        <v>120</v>
      </c>
      <c r="BA45">
        <v>0</v>
      </c>
      <c r="BB45">
        <f t="shared" si="15"/>
        <v>120</v>
      </c>
      <c r="BC45">
        <v>27</v>
      </c>
      <c r="BD45">
        <f t="shared" si="16"/>
        <v>7</v>
      </c>
      <c r="BE45">
        <f t="shared" si="17"/>
        <v>4.4444444444444446</v>
      </c>
      <c r="BG45">
        <v>346</v>
      </c>
      <c r="BH45">
        <v>1100</v>
      </c>
      <c r="BI45">
        <v>0</v>
      </c>
      <c r="BJ45">
        <f t="shared" si="18"/>
        <v>1446</v>
      </c>
      <c r="BK45">
        <v>0</v>
      </c>
      <c r="BL45">
        <f t="shared" si="19"/>
        <v>1446</v>
      </c>
      <c r="BM45">
        <v>11</v>
      </c>
      <c r="BN45">
        <f t="shared" si="20"/>
        <v>5</v>
      </c>
      <c r="BO45">
        <f t="shared" si="21"/>
        <v>131.45454545454547</v>
      </c>
      <c r="BQ45">
        <v>590</v>
      </c>
      <c r="BR45">
        <v>139</v>
      </c>
      <c r="BS45">
        <v>0</v>
      </c>
      <c r="BT45">
        <f t="shared" si="22"/>
        <v>729</v>
      </c>
      <c r="BU45">
        <v>0</v>
      </c>
      <c r="BV45">
        <f t="shared" si="23"/>
        <v>729</v>
      </c>
      <c r="BW45">
        <v>19</v>
      </c>
      <c r="BX45">
        <f t="shared" si="24"/>
        <v>5</v>
      </c>
      <c r="BY45">
        <f t="shared" si="25"/>
        <v>38.368421052631582</v>
      </c>
      <c r="CA45">
        <v>5400</v>
      </c>
    </row>
    <row r="46" spans="1:79" ht="17.25" customHeight="1" x14ac:dyDescent="0.3">
      <c r="A46" s="2">
        <v>44576</v>
      </c>
      <c r="B46" t="s">
        <v>114</v>
      </c>
      <c r="C46" t="s">
        <v>115</v>
      </c>
      <c r="D46" t="s">
        <v>27</v>
      </c>
      <c r="F46">
        <v>1566</v>
      </c>
      <c r="G46">
        <v>167</v>
      </c>
      <c r="I46">
        <v>-238</v>
      </c>
      <c r="J46">
        <f t="shared" si="26"/>
        <v>1495</v>
      </c>
      <c r="K46">
        <v>0</v>
      </c>
      <c r="L46">
        <f t="shared" si="1"/>
        <v>1495</v>
      </c>
      <c r="M46">
        <v>284</v>
      </c>
      <c r="N46">
        <v>1</v>
      </c>
      <c r="O46">
        <f t="shared" si="2"/>
        <v>5.2640845070422539</v>
      </c>
      <c r="Q46">
        <v>1233</v>
      </c>
      <c r="R46">
        <v>0</v>
      </c>
      <c r="T46">
        <v>0</v>
      </c>
      <c r="U46">
        <f t="shared" si="27"/>
        <v>1233</v>
      </c>
      <c r="V46">
        <v>0</v>
      </c>
      <c r="W46">
        <f t="shared" si="4"/>
        <v>1233</v>
      </c>
      <c r="X46">
        <v>46</v>
      </c>
      <c r="Y46">
        <v>2</v>
      </c>
      <c r="Z46">
        <f t="shared" si="5"/>
        <v>26.804347826086957</v>
      </c>
      <c r="AB46">
        <v>10036</v>
      </c>
      <c r="AC46">
        <v>0</v>
      </c>
      <c r="AE46">
        <v>-121</v>
      </c>
      <c r="AF46">
        <f t="shared" si="28"/>
        <v>9915</v>
      </c>
      <c r="AG46">
        <v>3000</v>
      </c>
      <c r="AH46">
        <f t="shared" si="7"/>
        <v>12915</v>
      </c>
      <c r="AI46">
        <v>1521</v>
      </c>
      <c r="AJ46">
        <f t="shared" si="8"/>
        <v>6</v>
      </c>
      <c r="AK46">
        <f t="shared" si="9"/>
        <v>8.4911242603550292</v>
      </c>
      <c r="AM46">
        <v>5810</v>
      </c>
      <c r="AN46">
        <v>1381</v>
      </c>
      <c r="AO46">
        <v>-63</v>
      </c>
      <c r="AP46">
        <f t="shared" si="10"/>
        <v>7128</v>
      </c>
      <c r="AQ46">
        <v>1600</v>
      </c>
      <c r="AR46">
        <f t="shared" si="11"/>
        <v>8728</v>
      </c>
      <c r="AS46">
        <v>310</v>
      </c>
      <c r="AT46">
        <f t="shared" si="12"/>
        <v>6</v>
      </c>
      <c r="AU46">
        <f t="shared" si="13"/>
        <v>28.154838709677421</v>
      </c>
      <c r="AW46">
        <v>7956</v>
      </c>
      <c r="AX46">
        <v>0</v>
      </c>
      <c r="AY46">
        <v>-4022</v>
      </c>
      <c r="AZ46">
        <f t="shared" si="14"/>
        <v>3934</v>
      </c>
      <c r="BA46">
        <v>0</v>
      </c>
      <c r="BB46">
        <f t="shared" si="15"/>
        <v>3934</v>
      </c>
      <c r="BC46">
        <v>322</v>
      </c>
      <c r="BD46">
        <f t="shared" si="16"/>
        <v>7</v>
      </c>
      <c r="BE46">
        <f t="shared" si="17"/>
        <v>12.217391304347826</v>
      </c>
      <c r="BG46">
        <v>4098</v>
      </c>
      <c r="BH46">
        <v>10</v>
      </c>
      <c r="BI46">
        <v>0</v>
      </c>
      <c r="BJ46">
        <f t="shared" si="18"/>
        <v>4108</v>
      </c>
      <c r="BK46">
        <v>0</v>
      </c>
      <c r="BL46">
        <f t="shared" si="19"/>
        <v>4108</v>
      </c>
      <c r="BM46">
        <v>104</v>
      </c>
      <c r="BN46">
        <f t="shared" si="20"/>
        <v>5</v>
      </c>
      <c r="BO46">
        <f t="shared" si="21"/>
        <v>39.5</v>
      </c>
      <c r="BQ46">
        <v>797</v>
      </c>
      <c r="BR46">
        <v>400</v>
      </c>
      <c r="BS46">
        <v>-36</v>
      </c>
      <c r="BT46">
        <f t="shared" si="22"/>
        <v>1161</v>
      </c>
      <c r="BU46">
        <v>1200</v>
      </c>
      <c r="BV46">
        <f t="shared" si="23"/>
        <v>2361</v>
      </c>
      <c r="BW46">
        <v>188</v>
      </c>
      <c r="BX46">
        <f t="shared" si="24"/>
        <v>5</v>
      </c>
      <c r="BY46">
        <f t="shared" si="25"/>
        <v>12.558510638297872</v>
      </c>
      <c r="CA46">
        <v>1900</v>
      </c>
    </row>
    <row r="47" spans="1:79" ht="17.25" customHeight="1" x14ac:dyDescent="0.3">
      <c r="A47" s="2">
        <v>44576</v>
      </c>
      <c r="B47" t="s">
        <v>116</v>
      </c>
      <c r="C47" t="s">
        <v>117</v>
      </c>
      <c r="D47" t="s">
        <v>27</v>
      </c>
      <c r="F47">
        <v>137</v>
      </c>
      <c r="G47">
        <v>0</v>
      </c>
      <c r="I47">
        <v>-22</v>
      </c>
      <c r="J47">
        <f t="shared" si="26"/>
        <v>115</v>
      </c>
      <c r="K47">
        <v>0</v>
      </c>
      <c r="L47">
        <f t="shared" si="1"/>
        <v>115</v>
      </c>
      <c r="M47">
        <v>13</v>
      </c>
      <c r="N47">
        <v>1</v>
      </c>
      <c r="O47">
        <f t="shared" si="2"/>
        <v>8.8461538461538467</v>
      </c>
      <c r="Q47">
        <v>0</v>
      </c>
      <c r="R47">
        <v>0</v>
      </c>
      <c r="T47">
        <v>0</v>
      </c>
      <c r="U47">
        <f t="shared" si="27"/>
        <v>0</v>
      </c>
      <c r="V47">
        <v>0</v>
      </c>
      <c r="W47">
        <f t="shared" si="4"/>
        <v>0</v>
      </c>
      <c r="X47">
        <v>3</v>
      </c>
      <c r="Y47">
        <v>2</v>
      </c>
      <c r="Z47">
        <f t="shared" si="5"/>
        <v>0</v>
      </c>
      <c r="AB47">
        <v>573</v>
      </c>
      <c r="AC47">
        <v>0</v>
      </c>
      <c r="AE47">
        <v>0</v>
      </c>
      <c r="AF47">
        <f t="shared" si="28"/>
        <v>573</v>
      </c>
      <c r="AG47">
        <v>0</v>
      </c>
      <c r="AH47">
        <f t="shared" si="7"/>
        <v>573</v>
      </c>
      <c r="AI47">
        <v>17</v>
      </c>
      <c r="AJ47">
        <f t="shared" si="8"/>
        <v>6</v>
      </c>
      <c r="AK47">
        <f t="shared" si="9"/>
        <v>33.705882352941174</v>
      </c>
      <c r="AM47">
        <v>562</v>
      </c>
      <c r="AN47">
        <v>0</v>
      </c>
      <c r="AO47">
        <v>0</v>
      </c>
      <c r="AP47">
        <f t="shared" si="10"/>
        <v>562</v>
      </c>
      <c r="AQ47">
        <v>0</v>
      </c>
      <c r="AR47">
        <f t="shared" si="11"/>
        <v>562</v>
      </c>
      <c r="AS47">
        <v>27</v>
      </c>
      <c r="AT47">
        <f t="shared" si="12"/>
        <v>6</v>
      </c>
      <c r="AU47">
        <f t="shared" si="13"/>
        <v>20.814814814814813</v>
      </c>
      <c r="AW47">
        <v>149</v>
      </c>
      <c r="AX47">
        <v>0</v>
      </c>
      <c r="AY47">
        <v>0</v>
      </c>
      <c r="AZ47">
        <f t="shared" si="14"/>
        <v>149</v>
      </c>
      <c r="BA47">
        <v>0</v>
      </c>
      <c r="BB47">
        <f t="shared" si="15"/>
        <v>149</v>
      </c>
      <c r="BC47">
        <v>21</v>
      </c>
      <c r="BD47">
        <f t="shared" si="16"/>
        <v>7</v>
      </c>
      <c r="BE47">
        <f t="shared" si="17"/>
        <v>7.0952380952380949</v>
      </c>
      <c r="BG47">
        <v>0</v>
      </c>
      <c r="BH47">
        <v>0</v>
      </c>
      <c r="BI47">
        <v>0</v>
      </c>
      <c r="BJ47">
        <f t="shared" si="18"/>
        <v>0</v>
      </c>
      <c r="BK47">
        <v>0</v>
      </c>
      <c r="BL47">
        <f t="shared" si="19"/>
        <v>0</v>
      </c>
      <c r="BM47">
        <v>6</v>
      </c>
      <c r="BN47">
        <f t="shared" si="20"/>
        <v>5</v>
      </c>
      <c r="BO47">
        <f t="shared" si="21"/>
        <v>0</v>
      </c>
      <c r="BQ47">
        <v>166</v>
      </c>
      <c r="BR47">
        <v>0</v>
      </c>
      <c r="BS47">
        <v>0</v>
      </c>
      <c r="BT47">
        <f t="shared" si="22"/>
        <v>166</v>
      </c>
      <c r="BU47">
        <v>0</v>
      </c>
      <c r="BV47">
        <f t="shared" si="23"/>
        <v>166</v>
      </c>
      <c r="BW47">
        <v>10</v>
      </c>
      <c r="BX47">
        <f t="shared" si="24"/>
        <v>5</v>
      </c>
      <c r="BY47">
        <f t="shared" si="25"/>
        <v>16.600000000000001</v>
      </c>
      <c r="CA47">
        <v>0</v>
      </c>
    </row>
    <row r="48" spans="1:79" ht="17.25" customHeight="1" x14ac:dyDescent="0.3">
      <c r="A48" s="2">
        <v>44576</v>
      </c>
      <c r="B48" t="s">
        <v>118</v>
      </c>
      <c r="C48" t="s">
        <v>119</v>
      </c>
      <c r="D48" t="s">
        <v>27</v>
      </c>
      <c r="F48">
        <v>300</v>
      </c>
      <c r="G48">
        <v>150</v>
      </c>
      <c r="I48">
        <v>-30</v>
      </c>
      <c r="J48">
        <f t="shared" si="26"/>
        <v>420</v>
      </c>
      <c r="K48">
        <v>0</v>
      </c>
      <c r="L48">
        <f t="shared" si="1"/>
        <v>420</v>
      </c>
      <c r="M48">
        <v>56</v>
      </c>
      <c r="N48">
        <v>1</v>
      </c>
      <c r="O48">
        <f t="shared" si="2"/>
        <v>7.5</v>
      </c>
      <c r="Q48">
        <v>592</v>
      </c>
      <c r="R48">
        <v>0</v>
      </c>
      <c r="T48">
        <v>0</v>
      </c>
      <c r="U48">
        <f t="shared" si="27"/>
        <v>592</v>
      </c>
      <c r="V48">
        <v>0</v>
      </c>
      <c r="W48">
        <f t="shared" si="4"/>
        <v>592</v>
      </c>
      <c r="X48">
        <v>8</v>
      </c>
      <c r="Y48">
        <v>2</v>
      </c>
      <c r="Z48">
        <f t="shared" si="5"/>
        <v>74</v>
      </c>
      <c r="AB48">
        <v>3085</v>
      </c>
      <c r="AC48">
        <v>0</v>
      </c>
      <c r="AE48">
        <v>0</v>
      </c>
      <c r="AF48">
        <f t="shared" si="28"/>
        <v>3085</v>
      </c>
      <c r="AG48">
        <v>0</v>
      </c>
      <c r="AH48">
        <f t="shared" si="7"/>
        <v>3085</v>
      </c>
      <c r="AI48">
        <v>66</v>
      </c>
      <c r="AJ48">
        <f t="shared" si="8"/>
        <v>6</v>
      </c>
      <c r="AK48">
        <f t="shared" si="9"/>
        <v>46.742424242424242</v>
      </c>
      <c r="AM48">
        <v>2283</v>
      </c>
      <c r="AN48">
        <v>0</v>
      </c>
      <c r="AO48">
        <v>0</v>
      </c>
      <c r="AP48">
        <f t="shared" si="10"/>
        <v>2283</v>
      </c>
      <c r="AQ48">
        <v>0</v>
      </c>
      <c r="AR48">
        <f t="shared" si="11"/>
        <v>2283</v>
      </c>
      <c r="AS48">
        <v>51</v>
      </c>
      <c r="AT48">
        <f t="shared" si="12"/>
        <v>6</v>
      </c>
      <c r="AU48">
        <f t="shared" si="13"/>
        <v>44.764705882352942</v>
      </c>
      <c r="AW48">
        <v>1357</v>
      </c>
      <c r="AX48">
        <v>0</v>
      </c>
      <c r="AY48">
        <v>-20</v>
      </c>
      <c r="AZ48">
        <f t="shared" si="14"/>
        <v>1337</v>
      </c>
      <c r="BA48">
        <v>0</v>
      </c>
      <c r="BB48">
        <f t="shared" si="15"/>
        <v>1337</v>
      </c>
      <c r="BC48">
        <v>39</v>
      </c>
      <c r="BD48">
        <f t="shared" si="16"/>
        <v>7</v>
      </c>
      <c r="BE48">
        <f t="shared" si="17"/>
        <v>34.282051282051285</v>
      </c>
      <c r="BG48">
        <v>1860</v>
      </c>
      <c r="BH48">
        <v>0</v>
      </c>
      <c r="BI48">
        <v>0</v>
      </c>
      <c r="BJ48">
        <f t="shared" si="18"/>
        <v>1860</v>
      </c>
      <c r="BK48">
        <v>0</v>
      </c>
      <c r="BL48">
        <f t="shared" si="19"/>
        <v>1860</v>
      </c>
      <c r="BM48">
        <v>28</v>
      </c>
      <c r="BN48">
        <f t="shared" si="20"/>
        <v>5</v>
      </c>
      <c r="BO48">
        <f t="shared" si="21"/>
        <v>66.428571428571431</v>
      </c>
      <c r="BQ48">
        <v>1519</v>
      </c>
      <c r="BR48">
        <v>0</v>
      </c>
      <c r="BS48">
        <v>0</v>
      </c>
      <c r="BT48">
        <f t="shared" si="22"/>
        <v>1519</v>
      </c>
      <c r="BU48">
        <v>0</v>
      </c>
      <c r="BV48">
        <f t="shared" si="23"/>
        <v>1519</v>
      </c>
      <c r="BW48">
        <v>26</v>
      </c>
      <c r="BX48">
        <f t="shared" si="24"/>
        <v>5</v>
      </c>
      <c r="BY48">
        <f t="shared" si="25"/>
        <v>58.42307692307692</v>
      </c>
      <c r="CA48">
        <v>0</v>
      </c>
    </row>
    <row r="49" spans="1:79" ht="17.25" customHeight="1" x14ac:dyDescent="0.3">
      <c r="A49" s="2">
        <v>44576</v>
      </c>
      <c r="B49" t="s">
        <v>120</v>
      </c>
      <c r="C49" t="s">
        <v>121</v>
      </c>
      <c r="D49" t="s">
        <v>27</v>
      </c>
      <c r="F49">
        <v>846</v>
      </c>
      <c r="G49">
        <v>0</v>
      </c>
      <c r="I49">
        <v>-17</v>
      </c>
      <c r="J49">
        <f t="shared" si="26"/>
        <v>829</v>
      </c>
      <c r="K49">
        <v>0</v>
      </c>
      <c r="L49">
        <f t="shared" si="1"/>
        <v>829</v>
      </c>
      <c r="M49">
        <v>42</v>
      </c>
      <c r="N49">
        <v>1</v>
      </c>
      <c r="O49">
        <f t="shared" si="2"/>
        <v>19.738095238095237</v>
      </c>
      <c r="Q49">
        <v>383</v>
      </c>
      <c r="R49">
        <v>0</v>
      </c>
      <c r="T49">
        <v>-23</v>
      </c>
      <c r="U49">
        <f t="shared" si="27"/>
        <v>360</v>
      </c>
      <c r="V49">
        <v>500</v>
      </c>
      <c r="W49">
        <f t="shared" si="4"/>
        <v>860</v>
      </c>
      <c r="X49">
        <v>9</v>
      </c>
      <c r="Y49">
        <v>2</v>
      </c>
      <c r="Z49">
        <f t="shared" si="5"/>
        <v>95.555555555555557</v>
      </c>
      <c r="AB49">
        <v>3472</v>
      </c>
      <c r="AC49">
        <v>0</v>
      </c>
      <c r="AE49">
        <v>0</v>
      </c>
      <c r="AF49">
        <f t="shared" si="28"/>
        <v>3472</v>
      </c>
      <c r="AG49">
        <v>0</v>
      </c>
      <c r="AH49">
        <f t="shared" si="7"/>
        <v>3472</v>
      </c>
      <c r="AI49">
        <v>112</v>
      </c>
      <c r="AJ49">
        <f t="shared" si="8"/>
        <v>6</v>
      </c>
      <c r="AK49">
        <f t="shared" si="9"/>
        <v>31</v>
      </c>
      <c r="AM49">
        <v>2097</v>
      </c>
      <c r="AN49">
        <v>0</v>
      </c>
      <c r="AO49">
        <v>-85</v>
      </c>
      <c r="AP49">
        <f t="shared" si="10"/>
        <v>2012</v>
      </c>
      <c r="AQ49">
        <v>0</v>
      </c>
      <c r="AR49">
        <f t="shared" si="11"/>
        <v>2012</v>
      </c>
      <c r="AS49">
        <v>40</v>
      </c>
      <c r="AT49">
        <f t="shared" si="12"/>
        <v>6</v>
      </c>
      <c r="AU49">
        <f t="shared" si="13"/>
        <v>50.3</v>
      </c>
      <c r="AW49">
        <v>1747</v>
      </c>
      <c r="AX49">
        <v>0</v>
      </c>
      <c r="AY49">
        <v>0</v>
      </c>
      <c r="AZ49">
        <f t="shared" si="14"/>
        <v>1747</v>
      </c>
      <c r="BA49">
        <v>1000</v>
      </c>
      <c r="BB49">
        <f t="shared" si="15"/>
        <v>2747</v>
      </c>
      <c r="BC49">
        <v>71</v>
      </c>
      <c r="BD49">
        <f t="shared" si="16"/>
        <v>7</v>
      </c>
      <c r="BE49">
        <f t="shared" si="17"/>
        <v>38.690140845070424</v>
      </c>
      <c r="BG49">
        <v>2986</v>
      </c>
      <c r="BH49">
        <v>0</v>
      </c>
      <c r="BI49">
        <v>0</v>
      </c>
      <c r="BJ49">
        <f t="shared" si="18"/>
        <v>2986</v>
      </c>
      <c r="BK49">
        <v>0</v>
      </c>
      <c r="BL49">
        <f t="shared" si="19"/>
        <v>2986</v>
      </c>
      <c r="BM49">
        <v>30</v>
      </c>
      <c r="BN49">
        <f t="shared" si="20"/>
        <v>5</v>
      </c>
      <c r="BO49">
        <f t="shared" si="21"/>
        <v>99.533333333333331</v>
      </c>
      <c r="BQ49">
        <v>2493</v>
      </c>
      <c r="BR49">
        <v>0</v>
      </c>
      <c r="BS49">
        <v>0</v>
      </c>
      <c r="BT49">
        <f t="shared" si="22"/>
        <v>2493</v>
      </c>
      <c r="BU49">
        <v>0</v>
      </c>
      <c r="BV49">
        <f t="shared" si="23"/>
        <v>2493</v>
      </c>
      <c r="BW49">
        <v>34</v>
      </c>
      <c r="BX49">
        <f t="shared" si="24"/>
        <v>5</v>
      </c>
      <c r="BY49">
        <f t="shared" si="25"/>
        <v>73.32352941176471</v>
      </c>
      <c r="CA49">
        <v>3000</v>
      </c>
    </row>
    <row r="50" spans="1:79" ht="17.25" customHeight="1" x14ac:dyDescent="0.3">
      <c r="A50" s="2">
        <v>44576</v>
      </c>
      <c r="B50" t="s">
        <v>122</v>
      </c>
      <c r="C50" t="s">
        <v>123</v>
      </c>
      <c r="D50" t="s">
        <v>27</v>
      </c>
      <c r="F50">
        <v>7</v>
      </c>
      <c r="G50">
        <v>0</v>
      </c>
      <c r="I50">
        <v>0</v>
      </c>
      <c r="J50">
        <f t="shared" si="26"/>
        <v>7</v>
      </c>
      <c r="K50">
        <v>0</v>
      </c>
      <c r="L50">
        <f t="shared" si="1"/>
        <v>7</v>
      </c>
      <c r="M50">
        <v>0</v>
      </c>
      <c r="N50">
        <v>1</v>
      </c>
      <c r="O50">
        <f t="shared" si="2"/>
        <v>0</v>
      </c>
      <c r="Q50">
        <v>0</v>
      </c>
      <c r="R50">
        <v>0</v>
      </c>
      <c r="T50">
        <v>0</v>
      </c>
      <c r="U50">
        <f t="shared" si="27"/>
        <v>0</v>
      </c>
      <c r="V50">
        <v>0</v>
      </c>
      <c r="W50">
        <f t="shared" si="4"/>
        <v>0</v>
      </c>
      <c r="X50">
        <v>0</v>
      </c>
      <c r="Y50">
        <v>2</v>
      </c>
      <c r="Z50">
        <f t="shared" si="5"/>
        <v>0</v>
      </c>
      <c r="AB50">
        <v>0</v>
      </c>
      <c r="AC50">
        <v>0</v>
      </c>
      <c r="AE50">
        <v>0</v>
      </c>
      <c r="AF50">
        <f t="shared" si="28"/>
        <v>0</v>
      </c>
      <c r="AG50">
        <v>0</v>
      </c>
      <c r="AH50">
        <f t="shared" si="7"/>
        <v>0</v>
      </c>
      <c r="AI50">
        <v>0</v>
      </c>
      <c r="AJ50">
        <f t="shared" si="8"/>
        <v>6</v>
      </c>
      <c r="AK50">
        <f t="shared" si="9"/>
        <v>0</v>
      </c>
      <c r="AM50">
        <v>0</v>
      </c>
      <c r="AN50">
        <v>0</v>
      </c>
      <c r="AO50">
        <v>0</v>
      </c>
      <c r="AP50">
        <f t="shared" si="10"/>
        <v>0</v>
      </c>
      <c r="AQ50">
        <v>0</v>
      </c>
      <c r="AR50">
        <f t="shared" si="11"/>
        <v>0</v>
      </c>
      <c r="AS50">
        <v>0</v>
      </c>
      <c r="AT50">
        <f t="shared" si="12"/>
        <v>6</v>
      </c>
      <c r="AU50">
        <f t="shared" si="13"/>
        <v>0</v>
      </c>
      <c r="AW50">
        <v>0</v>
      </c>
      <c r="AX50">
        <v>0</v>
      </c>
      <c r="AY50">
        <v>0</v>
      </c>
      <c r="AZ50">
        <f t="shared" si="14"/>
        <v>0</v>
      </c>
      <c r="BA50">
        <v>0</v>
      </c>
      <c r="BB50">
        <f t="shared" si="15"/>
        <v>0</v>
      </c>
      <c r="BC50">
        <v>0</v>
      </c>
      <c r="BD50">
        <f t="shared" si="16"/>
        <v>7</v>
      </c>
      <c r="BE50">
        <f t="shared" si="17"/>
        <v>0</v>
      </c>
      <c r="BG50">
        <v>0</v>
      </c>
      <c r="BH50">
        <v>0</v>
      </c>
      <c r="BI50">
        <v>0</v>
      </c>
      <c r="BJ50">
        <f t="shared" si="18"/>
        <v>0</v>
      </c>
      <c r="BK50">
        <v>0</v>
      </c>
      <c r="BL50">
        <f t="shared" si="19"/>
        <v>0</v>
      </c>
      <c r="BM50">
        <v>0</v>
      </c>
      <c r="BN50">
        <f t="shared" si="20"/>
        <v>5</v>
      </c>
      <c r="BO50">
        <f t="shared" si="21"/>
        <v>0</v>
      </c>
      <c r="BQ50">
        <v>0</v>
      </c>
      <c r="BR50">
        <v>0</v>
      </c>
      <c r="BS50">
        <v>0</v>
      </c>
      <c r="BT50">
        <f t="shared" si="22"/>
        <v>0</v>
      </c>
      <c r="BU50">
        <v>0</v>
      </c>
      <c r="BV50">
        <f t="shared" si="23"/>
        <v>0</v>
      </c>
      <c r="BW50">
        <v>0</v>
      </c>
      <c r="BX50">
        <f t="shared" si="24"/>
        <v>5</v>
      </c>
      <c r="BY50">
        <f t="shared" si="25"/>
        <v>0</v>
      </c>
      <c r="CA50">
        <v>0</v>
      </c>
    </row>
    <row r="51" spans="1:79" ht="17.25" customHeight="1" x14ac:dyDescent="0.3">
      <c r="A51" s="2">
        <v>44576</v>
      </c>
      <c r="B51" t="s">
        <v>124</v>
      </c>
      <c r="C51" t="s">
        <v>125</v>
      </c>
      <c r="D51" t="s">
        <v>27</v>
      </c>
      <c r="F51">
        <v>1334</v>
      </c>
      <c r="G51">
        <v>869</v>
      </c>
      <c r="I51">
        <v>-10</v>
      </c>
      <c r="J51">
        <f t="shared" si="26"/>
        <v>2193</v>
      </c>
      <c r="K51">
        <v>0</v>
      </c>
      <c r="L51">
        <f t="shared" si="1"/>
        <v>2193</v>
      </c>
      <c r="M51">
        <v>127</v>
      </c>
      <c r="N51">
        <v>1</v>
      </c>
      <c r="O51">
        <f t="shared" si="2"/>
        <v>17.26771653543307</v>
      </c>
      <c r="Q51">
        <v>450</v>
      </c>
      <c r="R51">
        <v>1290</v>
      </c>
      <c r="T51">
        <v>0</v>
      </c>
      <c r="U51">
        <f t="shared" si="27"/>
        <v>1740</v>
      </c>
      <c r="V51">
        <v>0</v>
      </c>
      <c r="W51">
        <f t="shared" si="4"/>
        <v>1740</v>
      </c>
      <c r="X51">
        <v>22</v>
      </c>
      <c r="Y51">
        <v>2</v>
      </c>
      <c r="Z51">
        <f t="shared" si="5"/>
        <v>79.090909090909093</v>
      </c>
      <c r="AB51">
        <v>2369</v>
      </c>
      <c r="AC51">
        <v>0</v>
      </c>
      <c r="AE51">
        <v>0</v>
      </c>
      <c r="AF51">
        <f t="shared" si="28"/>
        <v>2369</v>
      </c>
      <c r="AG51">
        <v>0</v>
      </c>
      <c r="AH51">
        <f t="shared" si="7"/>
        <v>2369</v>
      </c>
      <c r="AI51">
        <v>64</v>
      </c>
      <c r="AJ51">
        <f t="shared" si="8"/>
        <v>6</v>
      </c>
      <c r="AK51">
        <f t="shared" si="9"/>
        <v>37.015625</v>
      </c>
      <c r="AM51">
        <v>1954</v>
      </c>
      <c r="AN51">
        <v>90</v>
      </c>
      <c r="AO51">
        <v>-5</v>
      </c>
      <c r="AP51">
        <f t="shared" si="10"/>
        <v>2039</v>
      </c>
      <c r="AQ51">
        <v>0</v>
      </c>
      <c r="AR51">
        <f t="shared" si="11"/>
        <v>2039</v>
      </c>
      <c r="AS51">
        <v>24</v>
      </c>
      <c r="AT51">
        <f t="shared" si="12"/>
        <v>6</v>
      </c>
      <c r="AU51">
        <f t="shared" si="13"/>
        <v>84.958333333333329</v>
      </c>
      <c r="AW51">
        <v>202</v>
      </c>
      <c r="AX51">
        <v>528</v>
      </c>
      <c r="AY51">
        <v>-30</v>
      </c>
      <c r="AZ51">
        <f t="shared" si="14"/>
        <v>700</v>
      </c>
      <c r="BA51">
        <v>400</v>
      </c>
      <c r="BB51">
        <f t="shared" si="15"/>
        <v>1100</v>
      </c>
      <c r="BC51">
        <v>24</v>
      </c>
      <c r="BD51">
        <f t="shared" si="16"/>
        <v>7</v>
      </c>
      <c r="BE51">
        <f t="shared" si="17"/>
        <v>45.833333333333336</v>
      </c>
      <c r="BG51">
        <v>172</v>
      </c>
      <c r="BH51">
        <v>800</v>
      </c>
      <c r="BI51">
        <v>0</v>
      </c>
      <c r="BJ51">
        <f t="shared" si="18"/>
        <v>972</v>
      </c>
      <c r="BK51">
        <v>0</v>
      </c>
      <c r="BL51">
        <f t="shared" si="19"/>
        <v>972</v>
      </c>
      <c r="BM51">
        <v>11</v>
      </c>
      <c r="BN51">
        <f t="shared" si="20"/>
        <v>5</v>
      </c>
      <c r="BO51">
        <f t="shared" si="21"/>
        <v>88.36363636363636</v>
      </c>
      <c r="BQ51">
        <v>1901</v>
      </c>
      <c r="BR51">
        <v>650</v>
      </c>
      <c r="BS51">
        <v>0</v>
      </c>
      <c r="BT51">
        <f t="shared" si="22"/>
        <v>2551</v>
      </c>
      <c r="BU51">
        <v>0</v>
      </c>
      <c r="BV51">
        <f t="shared" si="23"/>
        <v>2551</v>
      </c>
      <c r="BW51">
        <v>43</v>
      </c>
      <c r="BX51">
        <f t="shared" si="24"/>
        <v>5</v>
      </c>
      <c r="BY51">
        <f t="shared" si="25"/>
        <v>59.325581395348834</v>
      </c>
      <c r="CA51">
        <v>0</v>
      </c>
    </row>
    <row r="52" spans="1:79" ht="17.25" customHeight="1" x14ac:dyDescent="0.3">
      <c r="A52" s="2">
        <v>44576</v>
      </c>
      <c r="B52" t="s">
        <v>126</v>
      </c>
      <c r="C52" t="s">
        <v>127</v>
      </c>
      <c r="D52" t="s">
        <v>27</v>
      </c>
      <c r="F52">
        <v>49</v>
      </c>
      <c r="G52">
        <v>0</v>
      </c>
      <c r="I52">
        <v>0</v>
      </c>
      <c r="J52">
        <f t="shared" si="26"/>
        <v>49</v>
      </c>
      <c r="K52">
        <v>0</v>
      </c>
      <c r="L52">
        <f t="shared" si="1"/>
        <v>49</v>
      </c>
      <c r="M52">
        <v>3</v>
      </c>
      <c r="N52">
        <v>1</v>
      </c>
      <c r="O52">
        <f t="shared" si="2"/>
        <v>16.333333333333332</v>
      </c>
      <c r="Q52">
        <v>24</v>
      </c>
      <c r="R52">
        <v>0</v>
      </c>
      <c r="T52">
        <v>0</v>
      </c>
      <c r="U52">
        <f t="shared" si="27"/>
        <v>24</v>
      </c>
      <c r="V52">
        <v>0</v>
      </c>
      <c r="W52">
        <f t="shared" si="4"/>
        <v>24</v>
      </c>
      <c r="X52">
        <v>1</v>
      </c>
      <c r="Y52">
        <v>2</v>
      </c>
      <c r="Z52">
        <f t="shared" si="5"/>
        <v>24</v>
      </c>
      <c r="AB52">
        <v>388</v>
      </c>
      <c r="AC52">
        <v>0</v>
      </c>
      <c r="AE52">
        <v>0</v>
      </c>
      <c r="AF52">
        <f t="shared" si="28"/>
        <v>388</v>
      </c>
      <c r="AG52">
        <v>0</v>
      </c>
      <c r="AH52">
        <f t="shared" si="7"/>
        <v>388</v>
      </c>
      <c r="AI52">
        <v>17</v>
      </c>
      <c r="AJ52">
        <f t="shared" si="8"/>
        <v>6</v>
      </c>
      <c r="AK52">
        <f t="shared" si="9"/>
        <v>22.823529411764707</v>
      </c>
      <c r="AM52">
        <v>185</v>
      </c>
      <c r="AN52">
        <v>90</v>
      </c>
      <c r="AO52">
        <v>0</v>
      </c>
      <c r="AP52">
        <f t="shared" si="10"/>
        <v>275</v>
      </c>
      <c r="AQ52">
        <v>0</v>
      </c>
      <c r="AR52">
        <f t="shared" si="11"/>
        <v>275</v>
      </c>
      <c r="AS52">
        <v>10</v>
      </c>
      <c r="AT52">
        <f t="shared" si="12"/>
        <v>6</v>
      </c>
      <c r="AU52">
        <f t="shared" si="13"/>
        <v>27.5</v>
      </c>
      <c r="AW52">
        <v>233</v>
      </c>
      <c r="AX52">
        <v>0</v>
      </c>
      <c r="AY52">
        <v>0</v>
      </c>
      <c r="AZ52">
        <f t="shared" si="14"/>
        <v>233</v>
      </c>
      <c r="BA52">
        <v>0</v>
      </c>
      <c r="BB52">
        <f t="shared" si="15"/>
        <v>233</v>
      </c>
      <c r="BC52">
        <v>4</v>
      </c>
      <c r="BD52">
        <f t="shared" si="16"/>
        <v>7</v>
      </c>
      <c r="BE52">
        <f t="shared" si="17"/>
        <v>58.25</v>
      </c>
      <c r="BG52">
        <v>41</v>
      </c>
      <c r="BH52">
        <v>90</v>
      </c>
      <c r="BI52">
        <v>0</v>
      </c>
      <c r="BJ52">
        <f t="shared" si="18"/>
        <v>131</v>
      </c>
      <c r="BK52">
        <v>150</v>
      </c>
      <c r="BL52">
        <f t="shared" si="19"/>
        <v>281</v>
      </c>
      <c r="BM52">
        <v>8</v>
      </c>
      <c r="BN52">
        <f t="shared" si="20"/>
        <v>5</v>
      </c>
      <c r="BO52">
        <f t="shared" si="21"/>
        <v>35.125</v>
      </c>
      <c r="BQ52">
        <v>83</v>
      </c>
      <c r="BR52">
        <v>102</v>
      </c>
      <c r="BS52">
        <v>0</v>
      </c>
      <c r="BT52">
        <f t="shared" si="22"/>
        <v>185</v>
      </c>
      <c r="BU52">
        <v>0</v>
      </c>
      <c r="BV52">
        <f t="shared" si="23"/>
        <v>185</v>
      </c>
      <c r="BW52">
        <v>9</v>
      </c>
      <c r="BX52">
        <f t="shared" si="24"/>
        <v>5</v>
      </c>
      <c r="BY52">
        <f t="shared" si="25"/>
        <v>20.555555555555557</v>
      </c>
      <c r="CA52">
        <v>-1303</v>
      </c>
    </row>
    <row r="53" spans="1:79" ht="17.25" customHeight="1" x14ac:dyDescent="0.3">
      <c r="A53" s="2">
        <v>44576</v>
      </c>
      <c r="B53" t="s">
        <v>128</v>
      </c>
      <c r="C53" t="s">
        <v>129</v>
      </c>
      <c r="D53" t="s">
        <v>27</v>
      </c>
      <c r="F53">
        <v>24</v>
      </c>
      <c r="G53">
        <v>0</v>
      </c>
      <c r="I53">
        <v>-24</v>
      </c>
      <c r="J53">
        <f t="shared" si="26"/>
        <v>0</v>
      </c>
      <c r="K53">
        <v>0</v>
      </c>
      <c r="L53">
        <f t="shared" si="1"/>
        <v>0</v>
      </c>
      <c r="M53">
        <v>27</v>
      </c>
      <c r="N53">
        <v>1</v>
      </c>
      <c r="O53">
        <f t="shared" si="2"/>
        <v>0</v>
      </c>
      <c r="Q53">
        <v>565</v>
      </c>
      <c r="R53">
        <v>0</v>
      </c>
      <c r="T53">
        <v>0</v>
      </c>
      <c r="U53">
        <f t="shared" si="27"/>
        <v>565</v>
      </c>
      <c r="V53">
        <v>0</v>
      </c>
      <c r="W53">
        <f t="shared" si="4"/>
        <v>565</v>
      </c>
      <c r="X53">
        <v>13</v>
      </c>
      <c r="Y53">
        <v>2</v>
      </c>
      <c r="Z53">
        <f t="shared" si="5"/>
        <v>43.46153846153846</v>
      </c>
      <c r="AB53">
        <v>3670</v>
      </c>
      <c r="AC53">
        <v>0</v>
      </c>
      <c r="AE53">
        <v>0</v>
      </c>
      <c r="AF53">
        <f t="shared" si="28"/>
        <v>3670</v>
      </c>
      <c r="AG53">
        <v>0</v>
      </c>
      <c r="AH53">
        <f t="shared" si="7"/>
        <v>3670</v>
      </c>
      <c r="AI53">
        <v>87</v>
      </c>
      <c r="AJ53">
        <f t="shared" si="8"/>
        <v>6</v>
      </c>
      <c r="AK53">
        <f t="shared" si="9"/>
        <v>42.183908045977013</v>
      </c>
      <c r="AM53">
        <v>2565</v>
      </c>
      <c r="AN53">
        <v>0</v>
      </c>
      <c r="AO53">
        <v>-5</v>
      </c>
      <c r="AP53">
        <f t="shared" si="10"/>
        <v>2560</v>
      </c>
      <c r="AQ53">
        <v>0</v>
      </c>
      <c r="AR53">
        <f t="shared" si="11"/>
        <v>2560</v>
      </c>
      <c r="AS53">
        <v>37</v>
      </c>
      <c r="AT53">
        <f t="shared" si="12"/>
        <v>6</v>
      </c>
      <c r="AU53">
        <f t="shared" si="13"/>
        <v>69.189189189189193</v>
      </c>
      <c r="AW53">
        <v>511</v>
      </c>
      <c r="AX53">
        <v>0</v>
      </c>
      <c r="AY53">
        <v>-150</v>
      </c>
      <c r="AZ53">
        <f t="shared" si="14"/>
        <v>361</v>
      </c>
      <c r="BA53">
        <v>0</v>
      </c>
      <c r="BB53">
        <f t="shared" si="15"/>
        <v>361</v>
      </c>
      <c r="BC53">
        <v>19</v>
      </c>
      <c r="BD53">
        <f t="shared" si="16"/>
        <v>7</v>
      </c>
      <c r="BE53">
        <f t="shared" si="17"/>
        <v>19</v>
      </c>
      <c r="BG53">
        <v>389</v>
      </c>
      <c r="BH53">
        <v>0</v>
      </c>
      <c r="BI53">
        <v>0</v>
      </c>
      <c r="BJ53">
        <f t="shared" si="18"/>
        <v>389</v>
      </c>
      <c r="BK53">
        <v>900</v>
      </c>
      <c r="BL53">
        <f t="shared" si="19"/>
        <v>1289</v>
      </c>
      <c r="BM53">
        <v>20</v>
      </c>
      <c r="BN53">
        <f t="shared" si="20"/>
        <v>5</v>
      </c>
      <c r="BO53">
        <f t="shared" si="21"/>
        <v>64.45</v>
      </c>
      <c r="BQ53">
        <v>2912</v>
      </c>
      <c r="BR53">
        <v>0</v>
      </c>
      <c r="BS53">
        <v>0</v>
      </c>
      <c r="BT53">
        <f t="shared" si="22"/>
        <v>2912</v>
      </c>
      <c r="BU53">
        <v>0</v>
      </c>
      <c r="BV53">
        <f t="shared" si="23"/>
        <v>2912</v>
      </c>
      <c r="BW53">
        <v>52</v>
      </c>
      <c r="BX53">
        <f t="shared" si="24"/>
        <v>5</v>
      </c>
      <c r="BY53">
        <f t="shared" si="25"/>
        <v>56</v>
      </c>
      <c r="CA53">
        <v>3300</v>
      </c>
    </row>
    <row r="54" spans="1:79" ht="17.25" customHeight="1" x14ac:dyDescent="0.3">
      <c r="A54" s="2">
        <v>44576</v>
      </c>
      <c r="B54" t="s">
        <v>130</v>
      </c>
      <c r="C54" t="s">
        <v>131</v>
      </c>
      <c r="D54" t="s">
        <v>27</v>
      </c>
      <c r="F54">
        <v>871</v>
      </c>
      <c r="G54">
        <v>352</v>
      </c>
      <c r="I54">
        <v>0</v>
      </c>
      <c r="J54">
        <f t="shared" si="26"/>
        <v>1223</v>
      </c>
      <c r="K54">
        <v>0</v>
      </c>
      <c r="L54">
        <f t="shared" si="1"/>
        <v>1223</v>
      </c>
      <c r="M54">
        <v>121</v>
      </c>
      <c r="N54">
        <v>1</v>
      </c>
      <c r="O54">
        <f t="shared" si="2"/>
        <v>10.107438016528926</v>
      </c>
      <c r="Q54">
        <v>469</v>
      </c>
      <c r="R54">
        <v>2255</v>
      </c>
      <c r="T54">
        <v>-100</v>
      </c>
      <c r="U54">
        <f t="shared" si="27"/>
        <v>2624</v>
      </c>
      <c r="V54">
        <v>0</v>
      </c>
      <c r="W54">
        <f t="shared" si="4"/>
        <v>2624</v>
      </c>
      <c r="X54">
        <v>121</v>
      </c>
      <c r="Y54">
        <v>2</v>
      </c>
      <c r="Z54">
        <f t="shared" si="5"/>
        <v>21.685950413223139</v>
      </c>
      <c r="AB54">
        <v>8483</v>
      </c>
      <c r="AC54">
        <v>1650</v>
      </c>
      <c r="AE54">
        <v>-2</v>
      </c>
      <c r="AF54">
        <f t="shared" si="28"/>
        <v>10131</v>
      </c>
      <c r="AG54">
        <v>5512</v>
      </c>
      <c r="AH54">
        <f t="shared" si="7"/>
        <v>15643</v>
      </c>
      <c r="AI54">
        <v>611</v>
      </c>
      <c r="AJ54">
        <f t="shared" si="8"/>
        <v>6</v>
      </c>
      <c r="AK54">
        <f t="shared" si="9"/>
        <v>25.602291325695582</v>
      </c>
      <c r="AM54">
        <v>8137</v>
      </c>
      <c r="AN54">
        <v>1648</v>
      </c>
      <c r="AO54">
        <v>-330</v>
      </c>
      <c r="AP54">
        <f t="shared" si="10"/>
        <v>9455</v>
      </c>
      <c r="AQ54">
        <v>0</v>
      </c>
      <c r="AR54">
        <f t="shared" si="11"/>
        <v>9455</v>
      </c>
      <c r="AS54">
        <v>332</v>
      </c>
      <c r="AT54">
        <f t="shared" si="12"/>
        <v>6</v>
      </c>
      <c r="AU54">
        <f t="shared" si="13"/>
        <v>28.478915662650603</v>
      </c>
      <c r="AW54">
        <v>5709</v>
      </c>
      <c r="AX54">
        <v>9659</v>
      </c>
      <c r="AY54">
        <v>-68</v>
      </c>
      <c r="AZ54">
        <f t="shared" si="14"/>
        <v>15300</v>
      </c>
      <c r="BA54">
        <v>0</v>
      </c>
      <c r="BB54">
        <f t="shared" si="15"/>
        <v>15300</v>
      </c>
      <c r="BC54">
        <v>347</v>
      </c>
      <c r="BD54">
        <f t="shared" si="16"/>
        <v>7</v>
      </c>
      <c r="BE54">
        <f t="shared" si="17"/>
        <v>44.092219020172912</v>
      </c>
      <c r="BG54">
        <v>454</v>
      </c>
      <c r="BH54">
        <v>5600</v>
      </c>
      <c r="BI54">
        <v>-21</v>
      </c>
      <c r="BJ54">
        <f t="shared" si="18"/>
        <v>6033</v>
      </c>
      <c r="BK54">
        <v>0</v>
      </c>
      <c r="BL54">
        <f t="shared" si="19"/>
        <v>6033</v>
      </c>
      <c r="BM54">
        <v>231</v>
      </c>
      <c r="BN54">
        <f t="shared" si="20"/>
        <v>5</v>
      </c>
      <c r="BO54">
        <f t="shared" si="21"/>
        <v>26.116883116883116</v>
      </c>
      <c r="BQ54">
        <v>18</v>
      </c>
      <c r="BR54">
        <v>6505</v>
      </c>
      <c r="BS54">
        <v>0</v>
      </c>
      <c r="BT54">
        <f t="shared" si="22"/>
        <v>6523</v>
      </c>
      <c r="BU54">
        <v>0</v>
      </c>
      <c r="BV54">
        <f t="shared" si="23"/>
        <v>6523</v>
      </c>
      <c r="BW54">
        <v>325</v>
      </c>
      <c r="BX54">
        <f t="shared" si="24"/>
        <v>5</v>
      </c>
      <c r="BY54">
        <f t="shared" si="25"/>
        <v>20.07076923076923</v>
      </c>
      <c r="CA54">
        <v>21028</v>
      </c>
    </row>
    <row r="55" spans="1:79" ht="17.25" customHeight="1" x14ac:dyDescent="0.3">
      <c r="A55" s="2">
        <v>44576</v>
      </c>
      <c r="B55" t="s">
        <v>132</v>
      </c>
      <c r="C55" t="s">
        <v>133</v>
      </c>
      <c r="D55" t="s">
        <v>27</v>
      </c>
      <c r="F55">
        <v>1234</v>
      </c>
      <c r="G55">
        <v>200</v>
      </c>
      <c r="I55">
        <v>-34</v>
      </c>
      <c r="J55">
        <f t="shared" si="26"/>
        <v>1400</v>
      </c>
      <c r="K55">
        <v>0</v>
      </c>
      <c r="L55">
        <f t="shared" si="1"/>
        <v>1400</v>
      </c>
      <c r="M55">
        <v>129</v>
      </c>
      <c r="N55">
        <v>1</v>
      </c>
      <c r="O55">
        <f t="shared" si="2"/>
        <v>10.852713178294573</v>
      </c>
      <c r="Q55">
        <v>1009</v>
      </c>
      <c r="R55">
        <v>0</v>
      </c>
      <c r="T55">
        <v>-20</v>
      </c>
      <c r="U55">
        <f t="shared" si="27"/>
        <v>989</v>
      </c>
      <c r="V55">
        <v>0</v>
      </c>
      <c r="W55">
        <f t="shared" si="4"/>
        <v>989</v>
      </c>
      <c r="X55">
        <v>50</v>
      </c>
      <c r="Y55">
        <v>2</v>
      </c>
      <c r="Z55">
        <f t="shared" si="5"/>
        <v>19.78</v>
      </c>
      <c r="AB55">
        <v>2025</v>
      </c>
      <c r="AC55">
        <v>0</v>
      </c>
      <c r="AE55">
        <v>0</v>
      </c>
      <c r="AF55">
        <f t="shared" si="28"/>
        <v>2025</v>
      </c>
      <c r="AG55">
        <v>0</v>
      </c>
      <c r="AH55">
        <f t="shared" si="7"/>
        <v>2025</v>
      </c>
      <c r="AI55">
        <v>63</v>
      </c>
      <c r="AJ55">
        <f t="shared" si="8"/>
        <v>6</v>
      </c>
      <c r="AK55">
        <f t="shared" si="9"/>
        <v>32.142857142857146</v>
      </c>
      <c r="AM55">
        <v>1388</v>
      </c>
      <c r="AN55">
        <v>0</v>
      </c>
      <c r="AO55">
        <v>-15</v>
      </c>
      <c r="AP55">
        <f t="shared" si="10"/>
        <v>1373</v>
      </c>
      <c r="AQ55">
        <v>0</v>
      </c>
      <c r="AR55">
        <f t="shared" si="11"/>
        <v>1373</v>
      </c>
      <c r="AS55">
        <v>23</v>
      </c>
      <c r="AT55">
        <f t="shared" si="12"/>
        <v>6</v>
      </c>
      <c r="AU55">
        <f t="shared" si="13"/>
        <v>59.695652173913047</v>
      </c>
      <c r="AW55">
        <v>383</v>
      </c>
      <c r="AX55">
        <v>50</v>
      </c>
      <c r="AY55">
        <v>-152</v>
      </c>
      <c r="AZ55">
        <f t="shared" si="14"/>
        <v>281</v>
      </c>
      <c r="BA55">
        <v>0</v>
      </c>
      <c r="BB55">
        <f t="shared" si="15"/>
        <v>281</v>
      </c>
      <c r="BC55">
        <v>22</v>
      </c>
      <c r="BD55">
        <f t="shared" si="16"/>
        <v>7</v>
      </c>
      <c r="BE55">
        <f t="shared" si="17"/>
        <v>12.772727272727273</v>
      </c>
      <c r="BG55">
        <v>205</v>
      </c>
      <c r="BH55">
        <v>90</v>
      </c>
      <c r="BI55">
        <v>0</v>
      </c>
      <c r="BJ55">
        <f t="shared" si="18"/>
        <v>295</v>
      </c>
      <c r="BK55">
        <v>0</v>
      </c>
      <c r="BL55">
        <f t="shared" si="19"/>
        <v>295</v>
      </c>
      <c r="BM55">
        <v>18</v>
      </c>
      <c r="BN55">
        <f t="shared" si="20"/>
        <v>5</v>
      </c>
      <c r="BO55">
        <f t="shared" si="21"/>
        <v>16.388888888888889</v>
      </c>
      <c r="BQ55">
        <v>1479</v>
      </c>
      <c r="BR55">
        <v>970</v>
      </c>
      <c r="BS55">
        <v>-10</v>
      </c>
      <c r="BT55">
        <f t="shared" si="22"/>
        <v>2439</v>
      </c>
      <c r="BU55">
        <v>0</v>
      </c>
      <c r="BV55">
        <f t="shared" si="23"/>
        <v>2439</v>
      </c>
      <c r="BW55">
        <v>48</v>
      </c>
      <c r="BX55">
        <f t="shared" si="24"/>
        <v>5</v>
      </c>
      <c r="BY55">
        <f t="shared" si="25"/>
        <v>50.8125</v>
      </c>
      <c r="CA55">
        <v>16526</v>
      </c>
    </row>
    <row r="56" spans="1:79" ht="17.25" customHeight="1" x14ac:dyDescent="0.3">
      <c r="A56" s="2">
        <v>44576</v>
      </c>
      <c r="B56" t="s">
        <v>134</v>
      </c>
      <c r="C56" t="s">
        <v>135</v>
      </c>
      <c r="D56" t="s">
        <v>27</v>
      </c>
      <c r="F56">
        <v>216</v>
      </c>
      <c r="G56">
        <v>0</v>
      </c>
      <c r="I56">
        <v>0</v>
      </c>
      <c r="J56">
        <f t="shared" si="26"/>
        <v>216</v>
      </c>
      <c r="K56">
        <v>0</v>
      </c>
      <c r="L56">
        <f t="shared" si="1"/>
        <v>216</v>
      </c>
      <c r="M56">
        <v>10</v>
      </c>
      <c r="N56">
        <v>1</v>
      </c>
      <c r="O56">
        <f t="shared" si="2"/>
        <v>21.6</v>
      </c>
      <c r="Q56">
        <v>183</v>
      </c>
      <c r="R56">
        <v>0</v>
      </c>
      <c r="T56">
        <v>0</v>
      </c>
      <c r="U56">
        <f t="shared" si="27"/>
        <v>183</v>
      </c>
      <c r="V56">
        <v>50</v>
      </c>
      <c r="W56">
        <f t="shared" si="4"/>
        <v>233</v>
      </c>
      <c r="X56">
        <v>16</v>
      </c>
      <c r="Y56">
        <v>2</v>
      </c>
      <c r="Z56">
        <f t="shared" si="5"/>
        <v>14.5625</v>
      </c>
      <c r="AB56">
        <v>2522</v>
      </c>
      <c r="AC56">
        <v>0</v>
      </c>
      <c r="AE56">
        <v>0</v>
      </c>
      <c r="AF56">
        <f t="shared" si="28"/>
        <v>2522</v>
      </c>
      <c r="AG56">
        <v>0</v>
      </c>
      <c r="AH56">
        <f t="shared" si="7"/>
        <v>2522</v>
      </c>
      <c r="AI56">
        <v>17</v>
      </c>
      <c r="AJ56">
        <f t="shared" si="8"/>
        <v>6</v>
      </c>
      <c r="AK56">
        <f t="shared" si="9"/>
        <v>148.35294117647058</v>
      </c>
      <c r="AM56">
        <v>896</v>
      </c>
      <c r="AN56">
        <v>0</v>
      </c>
      <c r="AO56">
        <v>-22</v>
      </c>
      <c r="AP56">
        <f t="shared" si="10"/>
        <v>874</v>
      </c>
      <c r="AQ56">
        <v>0</v>
      </c>
      <c r="AR56">
        <f t="shared" si="11"/>
        <v>874</v>
      </c>
      <c r="AS56">
        <v>7</v>
      </c>
      <c r="AT56">
        <f t="shared" si="12"/>
        <v>6</v>
      </c>
      <c r="AU56">
        <f t="shared" si="13"/>
        <v>124.85714285714286</v>
      </c>
      <c r="AW56">
        <v>265</v>
      </c>
      <c r="AX56">
        <v>0</v>
      </c>
      <c r="AY56">
        <v>-10</v>
      </c>
      <c r="AZ56">
        <f t="shared" si="14"/>
        <v>255</v>
      </c>
      <c r="BA56">
        <v>0</v>
      </c>
      <c r="BB56">
        <f t="shared" si="15"/>
        <v>255</v>
      </c>
      <c r="BC56">
        <v>6</v>
      </c>
      <c r="BD56">
        <f t="shared" si="16"/>
        <v>7</v>
      </c>
      <c r="BE56">
        <f t="shared" si="17"/>
        <v>42.5</v>
      </c>
      <c r="BG56">
        <v>237</v>
      </c>
      <c r="BH56">
        <v>0</v>
      </c>
      <c r="BI56">
        <v>0</v>
      </c>
      <c r="BJ56">
        <f t="shared" si="18"/>
        <v>237</v>
      </c>
      <c r="BK56">
        <v>0</v>
      </c>
      <c r="BL56">
        <f t="shared" si="19"/>
        <v>237</v>
      </c>
      <c r="BM56">
        <v>5</v>
      </c>
      <c r="BN56">
        <f t="shared" si="20"/>
        <v>5</v>
      </c>
      <c r="BO56">
        <f t="shared" si="21"/>
        <v>47.4</v>
      </c>
      <c r="BQ56">
        <v>74</v>
      </c>
      <c r="BR56">
        <v>0</v>
      </c>
      <c r="BS56">
        <v>0</v>
      </c>
      <c r="BT56">
        <f t="shared" si="22"/>
        <v>74</v>
      </c>
      <c r="BU56">
        <v>0</v>
      </c>
      <c r="BV56">
        <f t="shared" si="23"/>
        <v>74</v>
      </c>
      <c r="BW56">
        <v>21</v>
      </c>
      <c r="BX56">
        <f t="shared" si="24"/>
        <v>5</v>
      </c>
      <c r="BY56">
        <f t="shared" si="25"/>
        <v>3.5238095238095237</v>
      </c>
      <c r="CA56">
        <v>25156</v>
      </c>
    </row>
    <row r="57" spans="1:79" ht="17.25" customHeight="1" x14ac:dyDescent="0.3">
      <c r="A57" s="2">
        <v>44576</v>
      </c>
      <c r="B57" t="s">
        <v>136</v>
      </c>
      <c r="C57" t="s">
        <v>137</v>
      </c>
      <c r="D57" t="s">
        <v>27</v>
      </c>
      <c r="F57">
        <v>1667</v>
      </c>
      <c r="G57">
        <v>89</v>
      </c>
      <c r="I57">
        <v>-65</v>
      </c>
      <c r="J57">
        <f t="shared" si="26"/>
        <v>1691</v>
      </c>
      <c r="K57">
        <v>0</v>
      </c>
      <c r="L57">
        <f t="shared" si="1"/>
        <v>1691</v>
      </c>
      <c r="M57">
        <v>245</v>
      </c>
      <c r="N57">
        <v>1</v>
      </c>
      <c r="O57">
        <f t="shared" si="2"/>
        <v>6.9020408163265303</v>
      </c>
      <c r="Q57">
        <v>651</v>
      </c>
      <c r="R57">
        <v>0</v>
      </c>
      <c r="T57">
        <v>0</v>
      </c>
      <c r="U57">
        <f t="shared" si="27"/>
        <v>651</v>
      </c>
      <c r="V57">
        <v>500</v>
      </c>
      <c r="W57">
        <f t="shared" si="4"/>
        <v>1151</v>
      </c>
      <c r="X57">
        <v>51</v>
      </c>
      <c r="Y57">
        <v>2</v>
      </c>
      <c r="Z57">
        <f t="shared" si="5"/>
        <v>22.568627450980394</v>
      </c>
      <c r="AB57">
        <v>9440</v>
      </c>
      <c r="AC57">
        <v>4002</v>
      </c>
      <c r="AE57">
        <v>-12</v>
      </c>
      <c r="AF57">
        <f t="shared" si="28"/>
        <v>13430</v>
      </c>
      <c r="AG57">
        <v>8523</v>
      </c>
      <c r="AH57">
        <f t="shared" si="7"/>
        <v>21953</v>
      </c>
      <c r="AI57">
        <v>482</v>
      </c>
      <c r="AJ57">
        <f t="shared" si="8"/>
        <v>6</v>
      </c>
      <c r="AK57">
        <f t="shared" si="9"/>
        <v>45.545643153526974</v>
      </c>
      <c r="AM57">
        <v>2916</v>
      </c>
      <c r="AN57">
        <v>0</v>
      </c>
      <c r="AO57">
        <v>-6</v>
      </c>
      <c r="AP57">
        <f t="shared" si="10"/>
        <v>2910</v>
      </c>
      <c r="AQ57">
        <v>400</v>
      </c>
      <c r="AR57">
        <f t="shared" si="11"/>
        <v>3310</v>
      </c>
      <c r="AS57">
        <v>65</v>
      </c>
      <c r="AT57">
        <f t="shared" si="12"/>
        <v>6</v>
      </c>
      <c r="AU57">
        <f t="shared" si="13"/>
        <v>50.92307692307692</v>
      </c>
      <c r="AW57">
        <v>503</v>
      </c>
      <c r="AX57">
        <v>0</v>
      </c>
      <c r="AY57">
        <v>-77</v>
      </c>
      <c r="AZ57">
        <f t="shared" si="14"/>
        <v>426</v>
      </c>
      <c r="BA57">
        <f>1050+700</f>
        <v>1750</v>
      </c>
      <c r="BB57">
        <f t="shared" si="15"/>
        <v>2176</v>
      </c>
      <c r="BC57">
        <v>85</v>
      </c>
      <c r="BD57">
        <f t="shared" si="16"/>
        <v>7</v>
      </c>
      <c r="BE57">
        <f t="shared" si="17"/>
        <v>25.6</v>
      </c>
      <c r="BG57">
        <v>1916</v>
      </c>
      <c r="BH57">
        <v>40</v>
      </c>
      <c r="BI57">
        <v>0</v>
      </c>
      <c r="BJ57">
        <f t="shared" si="18"/>
        <v>1956</v>
      </c>
      <c r="BK57">
        <v>500</v>
      </c>
      <c r="BL57">
        <f t="shared" si="19"/>
        <v>2456</v>
      </c>
      <c r="BM57">
        <v>110</v>
      </c>
      <c r="BN57">
        <f t="shared" si="20"/>
        <v>5</v>
      </c>
      <c r="BO57">
        <f t="shared" si="21"/>
        <v>22.327272727272728</v>
      </c>
      <c r="BQ57">
        <v>2701</v>
      </c>
      <c r="BR57">
        <v>0</v>
      </c>
      <c r="BS57">
        <v>-11</v>
      </c>
      <c r="BT57">
        <f t="shared" si="22"/>
        <v>2690</v>
      </c>
      <c r="BU57">
        <f>1000+500</f>
        <v>1500</v>
      </c>
      <c r="BV57">
        <f t="shared" si="23"/>
        <v>4190</v>
      </c>
      <c r="BW57">
        <v>85</v>
      </c>
      <c r="BX57">
        <f t="shared" si="24"/>
        <v>5</v>
      </c>
      <c r="BY57">
        <f t="shared" si="25"/>
        <v>49.294117647058826</v>
      </c>
      <c r="CA57">
        <v>4552</v>
      </c>
    </row>
    <row r="58" spans="1:79" ht="17.25" customHeight="1" x14ac:dyDescent="0.3">
      <c r="A58" s="2">
        <v>44576</v>
      </c>
      <c r="B58" t="s">
        <v>138</v>
      </c>
      <c r="C58" t="s">
        <v>139</v>
      </c>
      <c r="D58" t="s">
        <v>27</v>
      </c>
      <c r="F58">
        <v>306</v>
      </c>
      <c r="G58">
        <v>0</v>
      </c>
      <c r="I58">
        <v>0</v>
      </c>
      <c r="J58">
        <f t="shared" si="26"/>
        <v>306</v>
      </c>
      <c r="K58">
        <v>0</v>
      </c>
      <c r="L58">
        <f t="shared" si="1"/>
        <v>306</v>
      </c>
      <c r="M58">
        <v>2</v>
      </c>
      <c r="N58">
        <v>1</v>
      </c>
      <c r="O58">
        <f t="shared" si="2"/>
        <v>153</v>
      </c>
      <c r="Q58">
        <v>175</v>
      </c>
      <c r="R58">
        <v>0</v>
      </c>
      <c r="T58">
        <v>0</v>
      </c>
      <c r="U58">
        <f t="shared" si="27"/>
        <v>175</v>
      </c>
      <c r="V58">
        <v>0</v>
      </c>
      <c r="W58">
        <f t="shared" si="4"/>
        <v>175</v>
      </c>
      <c r="X58">
        <v>1</v>
      </c>
      <c r="Y58">
        <v>2</v>
      </c>
      <c r="Z58">
        <f t="shared" si="5"/>
        <v>175</v>
      </c>
      <c r="AB58">
        <v>526</v>
      </c>
      <c r="AC58">
        <v>0</v>
      </c>
      <c r="AE58">
        <v>0</v>
      </c>
      <c r="AF58">
        <f t="shared" si="28"/>
        <v>526</v>
      </c>
      <c r="AG58">
        <v>0</v>
      </c>
      <c r="AH58">
        <f t="shared" si="7"/>
        <v>526</v>
      </c>
      <c r="AI58">
        <v>15</v>
      </c>
      <c r="AJ58">
        <f t="shared" si="8"/>
        <v>6</v>
      </c>
      <c r="AK58">
        <f t="shared" si="9"/>
        <v>35.06666666666667</v>
      </c>
      <c r="AM58">
        <v>841</v>
      </c>
      <c r="AN58">
        <v>340</v>
      </c>
      <c r="AO58">
        <v>0</v>
      </c>
      <c r="AP58">
        <f t="shared" si="10"/>
        <v>1181</v>
      </c>
      <c r="AQ58">
        <v>0</v>
      </c>
      <c r="AR58">
        <f t="shared" si="11"/>
        <v>1181</v>
      </c>
      <c r="AS58">
        <v>16</v>
      </c>
      <c r="AT58">
        <f t="shared" si="12"/>
        <v>6</v>
      </c>
      <c r="AU58">
        <f t="shared" si="13"/>
        <v>73.8125</v>
      </c>
      <c r="AW58">
        <v>17</v>
      </c>
      <c r="AX58">
        <v>0</v>
      </c>
      <c r="AY58">
        <v>0</v>
      </c>
      <c r="AZ58">
        <f t="shared" si="14"/>
        <v>17</v>
      </c>
      <c r="BA58">
        <v>0</v>
      </c>
      <c r="BB58">
        <f t="shared" si="15"/>
        <v>17</v>
      </c>
      <c r="BC58">
        <v>3</v>
      </c>
      <c r="BD58">
        <f t="shared" si="16"/>
        <v>7</v>
      </c>
      <c r="BE58">
        <f t="shared" si="17"/>
        <v>5.666666666666667</v>
      </c>
      <c r="BG58">
        <v>132</v>
      </c>
      <c r="BH58">
        <v>20</v>
      </c>
      <c r="BI58">
        <v>0</v>
      </c>
      <c r="BJ58">
        <f t="shared" si="18"/>
        <v>152</v>
      </c>
      <c r="BK58">
        <v>240</v>
      </c>
      <c r="BL58">
        <f t="shared" si="19"/>
        <v>392</v>
      </c>
      <c r="BM58">
        <v>5</v>
      </c>
      <c r="BN58">
        <f t="shared" si="20"/>
        <v>5</v>
      </c>
      <c r="BO58">
        <f t="shared" si="21"/>
        <v>78.400000000000006</v>
      </c>
      <c r="BQ58">
        <v>560</v>
      </c>
      <c r="BR58">
        <v>0</v>
      </c>
      <c r="BS58">
        <v>0</v>
      </c>
      <c r="BT58">
        <f t="shared" si="22"/>
        <v>560</v>
      </c>
      <c r="BU58">
        <v>0</v>
      </c>
      <c r="BV58">
        <f t="shared" si="23"/>
        <v>560</v>
      </c>
      <c r="BW58">
        <v>21</v>
      </c>
      <c r="BX58">
        <f t="shared" si="24"/>
        <v>5</v>
      </c>
      <c r="BY58">
        <f t="shared" si="25"/>
        <v>26.666666666666668</v>
      </c>
      <c r="CA58">
        <v>1200</v>
      </c>
    </row>
    <row r="59" spans="1:79" ht="17.25" customHeight="1" x14ac:dyDescent="0.3">
      <c r="A59" s="2">
        <v>44576</v>
      </c>
      <c r="B59" t="s">
        <v>140</v>
      </c>
      <c r="C59" t="s">
        <v>141</v>
      </c>
      <c r="D59" t="s">
        <v>27</v>
      </c>
      <c r="F59">
        <v>458</v>
      </c>
      <c r="G59">
        <v>0</v>
      </c>
      <c r="I59">
        <v>-12</v>
      </c>
      <c r="J59">
        <f t="shared" si="26"/>
        <v>446</v>
      </c>
      <c r="K59">
        <v>0</v>
      </c>
      <c r="L59">
        <f t="shared" si="1"/>
        <v>446</v>
      </c>
      <c r="M59">
        <v>27</v>
      </c>
      <c r="N59">
        <v>1</v>
      </c>
      <c r="O59">
        <f t="shared" si="2"/>
        <v>16.518518518518519</v>
      </c>
      <c r="Q59">
        <v>4</v>
      </c>
      <c r="R59">
        <v>0</v>
      </c>
      <c r="T59">
        <v>0</v>
      </c>
      <c r="U59">
        <f t="shared" si="27"/>
        <v>4</v>
      </c>
      <c r="V59">
        <v>1679</v>
      </c>
      <c r="W59">
        <f t="shared" si="4"/>
        <v>1683</v>
      </c>
      <c r="X59">
        <v>11</v>
      </c>
      <c r="Y59">
        <v>2</v>
      </c>
      <c r="Z59">
        <f t="shared" si="5"/>
        <v>153</v>
      </c>
      <c r="AB59">
        <v>835</v>
      </c>
      <c r="AC59">
        <v>0</v>
      </c>
      <c r="AE59">
        <v>-16</v>
      </c>
      <c r="AF59">
        <f t="shared" si="28"/>
        <v>819</v>
      </c>
      <c r="AG59">
        <v>0</v>
      </c>
      <c r="AH59">
        <f t="shared" si="7"/>
        <v>819</v>
      </c>
      <c r="AI59">
        <v>16</v>
      </c>
      <c r="AJ59">
        <f t="shared" si="8"/>
        <v>6</v>
      </c>
      <c r="AK59">
        <f t="shared" si="9"/>
        <v>51.1875</v>
      </c>
      <c r="AM59">
        <v>666</v>
      </c>
      <c r="AN59">
        <v>0</v>
      </c>
      <c r="AO59">
        <v>0</v>
      </c>
      <c r="AP59">
        <f t="shared" si="10"/>
        <v>666</v>
      </c>
      <c r="AQ59">
        <v>0</v>
      </c>
      <c r="AR59">
        <f t="shared" si="11"/>
        <v>666</v>
      </c>
      <c r="AS59">
        <v>7</v>
      </c>
      <c r="AT59">
        <f t="shared" si="12"/>
        <v>6</v>
      </c>
      <c r="AU59">
        <f t="shared" si="13"/>
        <v>95.142857142857139</v>
      </c>
      <c r="AW59">
        <v>121</v>
      </c>
      <c r="AX59">
        <v>45</v>
      </c>
      <c r="AY59">
        <v>-10</v>
      </c>
      <c r="AZ59">
        <f t="shared" si="14"/>
        <v>156</v>
      </c>
      <c r="BA59">
        <v>0</v>
      </c>
      <c r="BB59">
        <f t="shared" si="15"/>
        <v>156</v>
      </c>
      <c r="BC59">
        <v>2</v>
      </c>
      <c r="BD59">
        <f t="shared" si="16"/>
        <v>7</v>
      </c>
      <c r="BE59">
        <f t="shared" si="17"/>
        <v>78</v>
      </c>
      <c r="BG59">
        <v>14</v>
      </c>
      <c r="BH59">
        <v>312</v>
      </c>
      <c r="BI59">
        <v>0</v>
      </c>
      <c r="BJ59">
        <f t="shared" si="18"/>
        <v>326</v>
      </c>
      <c r="BK59">
        <v>0</v>
      </c>
      <c r="BL59">
        <f t="shared" si="19"/>
        <v>326</v>
      </c>
      <c r="BM59">
        <v>6</v>
      </c>
      <c r="BN59">
        <f t="shared" si="20"/>
        <v>5</v>
      </c>
      <c r="BO59">
        <f t="shared" si="21"/>
        <v>54.333333333333336</v>
      </c>
      <c r="BQ59">
        <v>882</v>
      </c>
      <c r="BR59">
        <v>470</v>
      </c>
      <c r="BS59">
        <v>0</v>
      </c>
      <c r="BT59">
        <f t="shared" si="22"/>
        <v>1352</v>
      </c>
      <c r="BU59">
        <v>0</v>
      </c>
      <c r="BV59">
        <f t="shared" si="23"/>
        <v>1352</v>
      </c>
      <c r="BW59">
        <v>11</v>
      </c>
      <c r="BX59">
        <f t="shared" si="24"/>
        <v>5</v>
      </c>
      <c r="BY59">
        <f t="shared" si="25"/>
        <v>122.90909090909091</v>
      </c>
      <c r="CA59">
        <v>6264</v>
      </c>
    </row>
    <row r="60" spans="1:79" ht="17.25" customHeight="1" x14ac:dyDescent="0.3">
      <c r="A60" s="2">
        <v>44576</v>
      </c>
      <c r="B60" t="s">
        <v>142</v>
      </c>
      <c r="C60" t="s">
        <v>143</v>
      </c>
      <c r="D60" t="s">
        <v>27</v>
      </c>
      <c r="F60">
        <v>0</v>
      </c>
      <c r="G60">
        <v>0</v>
      </c>
      <c r="I60">
        <v>0</v>
      </c>
      <c r="J60">
        <f t="shared" si="26"/>
        <v>0</v>
      </c>
      <c r="K60">
        <v>0</v>
      </c>
      <c r="L60">
        <f t="shared" si="1"/>
        <v>0</v>
      </c>
      <c r="M60">
        <v>0</v>
      </c>
      <c r="N60">
        <v>1</v>
      </c>
      <c r="O60">
        <f t="shared" si="2"/>
        <v>0</v>
      </c>
      <c r="Q60">
        <v>46</v>
      </c>
      <c r="R60">
        <v>0</v>
      </c>
      <c r="T60">
        <v>0</v>
      </c>
      <c r="U60">
        <f t="shared" si="27"/>
        <v>46</v>
      </c>
      <c r="V60">
        <v>0</v>
      </c>
      <c r="W60">
        <f t="shared" si="4"/>
        <v>46</v>
      </c>
      <c r="X60">
        <v>1</v>
      </c>
      <c r="Y60">
        <v>2</v>
      </c>
      <c r="Z60">
        <f t="shared" si="5"/>
        <v>46</v>
      </c>
      <c r="AB60">
        <v>0</v>
      </c>
      <c r="AC60">
        <v>0</v>
      </c>
      <c r="AE60">
        <v>0</v>
      </c>
      <c r="AF60">
        <f t="shared" si="28"/>
        <v>0</v>
      </c>
      <c r="AG60">
        <v>0</v>
      </c>
      <c r="AH60">
        <f t="shared" si="7"/>
        <v>0</v>
      </c>
      <c r="AI60">
        <v>0</v>
      </c>
      <c r="AJ60">
        <f t="shared" si="8"/>
        <v>6</v>
      </c>
      <c r="AK60">
        <f t="shared" si="9"/>
        <v>0</v>
      </c>
      <c r="AM60">
        <v>3</v>
      </c>
      <c r="AN60">
        <v>0</v>
      </c>
      <c r="AO60">
        <v>0</v>
      </c>
      <c r="AP60">
        <f t="shared" si="10"/>
        <v>3</v>
      </c>
      <c r="AQ60">
        <v>0</v>
      </c>
      <c r="AR60">
        <f t="shared" si="11"/>
        <v>3</v>
      </c>
      <c r="AS60">
        <v>0</v>
      </c>
      <c r="AT60">
        <f t="shared" si="12"/>
        <v>6</v>
      </c>
      <c r="AU60">
        <f t="shared" si="13"/>
        <v>0</v>
      </c>
      <c r="AW60">
        <v>0</v>
      </c>
      <c r="AX60">
        <v>0</v>
      </c>
      <c r="AY60">
        <v>0</v>
      </c>
      <c r="AZ60">
        <f t="shared" si="14"/>
        <v>0</v>
      </c>
      <c r="BA60">
        <v>0</v>
      </c>
      <c r="BB60">
        <f t="shared" si="15"/>
        <v>0</v>
      </c>
      <c r="BC60">
        <v>0</v>
      </c>
      <c r="BD60">
        <f t="shared" si="16"/>
        <v>7</v>
      </c>
      <c r="BE60">
        <f t="shared" si="17"/>
        <v>0</v>
      </c>
      <c r="BG60">
        <v>0</v>
      </c>
      <c r="BH60">
        <v>0</v>
      </c>
      <c r="BI60">
        <v>0</v>
      </c>
      <c r="BJ60">
        <f t="shared" si="18"/>
        <v>0</v>
      </c>
      <c r="BK60">
        <v>0</v>
      </c>
      <c r="BL60">
        <f t="shared" si="19"/>
        <v>0</v>
      </c>
      <c r="BM60">
        <v>0</v>
      </c>
      <c r="BN60">
        <f t="shared" si="20"/>
        <v>5</v>
      </c>
      <c r="BO60">
        <f t="shared" si="21"/>
        <v>0</v>
      </c>
      <c r="BQ60">
        <v>0</v>
      </c>
      <c r="BR60">
        <v>0</v>
      </c>
      <c r="BS60">
        <v>0</v>
      </c>
      <c r="BT60">
        <f t="shared" si="22"/>
        <v>0</v>
      </c>
      <c r="BU60">
        <v>0</v>
      </c>
      <c r="BV60">
        <f t="shared" si="23"/>
        <v>0</v>
      </c>
      <c r="BW60">
        <v>0</v>
      </c>
      <c r="BX60">
        <f t="shared" si="24"/>
        <v>5</v>
      </c>
      <c r="BY60">
        <f t="shared" si="25"/>
        <v>0</v>
      </c>
      <c r="CA60">
        <v>0</v>
      </c>
    </row>
    <row r="61" spans="1:79" ht="17.25" customHeight="1" x14ac:dyDescent="0.3">
      <c r="A61" s="2">
        <v>44576</v>
      </c>
      <c r="B61" t="s">
        <v>144</v>
      </c>
      <c r="C61" t="s">
        <v>145</v>
      </c>
      <c r="D61" t="s">
        <v>27</v>
      </c>
      <c r="F61">
        <v>245</v>
      </c>
      <c r="G61">
        <v>0</v>
      </c>
      <c r="I61">
        <v>0</v>
      </c>
      <c r="J61">
        <f t="shared" si="26"/>
        <v>245</v>
      </c>
      <c r="K61">
        <v>0</v>
      </c>
      <c r="L61">
        <f t="shared" si="1"/>
        <v>245</v>
      </c>
      <c r="M61">
        <v>13</v>
      </c>
      <c r="N61">
        <v>1</v>
      </c>
      <c r="O61">
        <f t="shared" si="2"/>
        <v>18.846153846153847</v>
      </c>
      <c r="Q61">
        <v>128</v>
      </c>
      <c r="R61">
        <v>0</v>
      </c>
      <c r="T61">
        <v>0</v>
      </c>
      <c r="U61">
        <f t="shared" si="27"/>
        <v>128</v>
      </c>
      <c r="V61">
        <v>0</v>
      </c>
      <c r="W61">
        <f t="shared" si="4"/>
        <v>128</v>
      </c>
      <c r="X61">
        <v>3</v>
      </c>
      <c r="Y61">
        <v>2</v>
      </c>
      <c r="Z61">
        <f t="shared" si="5"/>
        <v>42.666666666666664</v>
      </c>
      <c r="AB61">
        <v>1088</v>
      </c>
      <c r="AC61">
        <v>0</v>
      </c>
      <c r="AE61">
        <v>0</v>
      </c>
      <c r="AF61">
        <f t="shared" si="28"/>
        <v>1088</v>
      </c>
      <c r="AG61">
        <v>0</v>
      </c>
      <c r="AH61">
        <f t="shared" si="7"/>
        <v>1088</v>
      </c>
      <c r="AI61">
        <v>1</v>
      </c>
      <c r="AJ61">
        <f t="shared" si="8"/>
        <v>6</v>
      </c>
      <c r="AK61">
        <f t="shared" si="9"/>
        <v>1088</v>
      </c>
      <c r="AM61">
        <v>461</v>
      </c>
      <c r="AN61">
        <v>0</v>
      </c>
      <c r="AO61">
        <v>0</v>
      </c>
      <c r="AP61">
        <f t="shared" si="10"/>
        <v>461</v>
      </c>
      <c r="AQ61">
        <v>0</v>
      </c>
      <c r="AR61">
        <f t="shared" si="11"/>
        <v>461</v>
      </c>
      <c r="AS61">
        <v>1</v>
      </c>
      <c r="AT61">
        <f t="shared" si="12"/>
        <v>6</v>
      </c>
      <c r="AU61">
        <f t="shared" si="13"/>
        <v>461</v>
      </c>
      <c r="AW61">
        <v>144</v>
      </c>
      <c r="AX61">
        <v>4</v>
      </c>
      <c r="AY61">
        <v>0</v>
      </c>
      <c r="AZ61">
        <f t="shared" si="14"/>
        <v>148</v>
      </c>
      <c r="BA61">
        <v>0</v>
      </c>
      <c r="BB61">
        <f t="shared" si="15"/>
        <v>148</v>
      </c>
      <c r="BC61">
        <v>0</v>
      </c>
      <c r="BD61">
        <f t="shared" si="16"/>
        <v>7</v>
      </c>
      <c r="BE61">
        <f t="shared" si="17"/>
        <v>0</v>
      </c>
      <c r="BG61">
        <v>108</v>
      </c>
      <c r="BH61">
        <v>0</v>
      </c>
      <c r="BI61">
        <v>0</v>
      </c>
      <c r="BJ61">
        <f t="shared" si="18"/>
        <v>108</v>
      </c>
      <c r="BK61">
        <v>0</v>
      </c>
      <c r="BL61">
        <f t="shared" si="19"/>
        <v>108</v>
      </c>
      <c r="BM61">
        <v>1</v>
      </c>
      <c r="BN61">
        <f t="shared" si="20"/>
        <v>5</v>
      </c>
      <c r="BO61">
        <f t="shared" si="21"/>
        <v>108</v>
      </c>
      <c r="BQ61">
        <v>196</v>
      </c>
      <c r="BR61">
        <v>0</v>
      </c>
      <c r="BS61">
        <v>0</v>
      </c>
      <c r="BT61">
        <f t="shared" si="22"/>
        <v>196</v>
      </c>
      <c r="BU61">
        <v>0</v>
      </c>
      <c r="BV61">
        <f t="shared" si="23"/>
        <v>196</v>
      </c>
      <c r="BW61">
        <v>1</v>
      </c>
      <c r="BX61">
        <f t="shared" si="24"/>
        <v>5</v>
      </c>
      <c r="BY61">
        <f t="shared" si="25"/>
        <v>196</v>
      </c>
      <c r="CA61">
        <v>408</v>
      </c>
    </row>
    <row r="62" spans="1:79" ht="17.25" customHeight="1" x14ac:dyDescent="0.3">
      <c r="A62" s="2">
        <v>44576</v>
      </c>
      <c r="B62" t="s">
        <v>146</v>
      </c>
      <c r="C62" t="s">
        <v>147</v>
      </c>
      <c r="D62" t="s">
        <v>27</v>
      </c>
      <c r="F62">
        <v>552</v>
      </c>
      <c r="G62">
        <v>842</v>
      </c>
      <c r="I62">
        <v>-50</v>
      </c>
      <c r="J62">
        <f t="shared" si="26"/>
        <v>1344</v>
      </c>
      <c r="K62">
        <v>0</v>
      </c>
      <c r="L62">
        <f t="shared" si="1"/>
        <v>1344</v>
      </c>
      <c r="M62">
        <v>43</v>
      </c>
      <c r="N62">
        <v>1</v>
      </c>
      <c r="O62">
        <f t="shared" si="2"/>
        <v>31.255813953488371</v>
      </c>
      <c r="Q62">
        <v>10</v>
      </c>
      <c r="R62">
        <v>790</v>
      </c>
      <c r="T62">
        <v>0</v>
      </c>
      <c r="U62">
        <f t="shared" si="27"/>
        <v>800</v>
      </c>
      <c r="V62">
        <v>0</v>
      </c>
      <c r="W62">
        <f t="shared" si="4"/>
        <v>800</v>
      </c>
      <c r="X62">
        <v>22</v>
      </c>
      <c r="Y62">
        <v>2</v>
      </c>
      <c r="Z62">
        <f t="shared" si="5"/>
        <v>36.363636363636367</v>
      </c>
      <c r="AB62">
        <v>7913</v>
      </c>
      <c r="AC62">
        <v>0</v>
      </c>
      <c r="AE62">
        <v>-1</v>
      </c>
      <c r="AF62">
        <f t="shared" si="28"/>
        <v>7912</v>
      </c>
      <c r="AG62">
        <v>0</v>
      </c>
      <c r="AH62">
        <f t="shared" si="7"/>
        <v>7912</v>
      </c>
      <c r="AI62">
        <v>47</v>
      </c>
      <c r="AJ62">
        <f t="shared" si="8"/>
        <v>6</v>
      </c>
      <c r="AK62">
        <f t="shared" si="9"/>
        <v>168.34042553191489</v>
      </c>
      <c r="AM62">
        <v>4140</v>
      </c>
      <c r="AN62">
        <v>1268</v>
      </c>
      <c r="AO62">
        <v>-160</v>
      </c>
      <c r="AP62">
        <f t="shared" si="10"/>
        <v>5248</v>
      </c>
      <c r="AQ62">
        <v>0</v>
      </c>
      <c r="AR62">
        <f t="shared" si="11"/>
        <v>5248</v>
      </c>
      <c r="AS62">
        <v>119</v>
      </c>
      <c r="AT62">
        <f t="shared" si="12"/>
        <v>6</v>
      </c>
      <c r="AU62">
        <f t="shared" si="13"/>
        <v>44.100840336134453</v>
      </c>
      <c r="AW62">
        <v>107</v>
      </c>
      <c r="AX62">
        <v>260</v>
      </c>
      <c r="AY62">
        <v>-100</v>
      </c>
      <c r="AZ62">
        <f t="shared" si="14"/>
        <v>267</v>
      </c>
      <c r="BA62">
        <v>0</v>
      </c>
      <c r="BB62">
        <f t="shared" si="15"/>
        <v>267</v>
      </c>
      <c r="BC62">
        <v>18</v>
      </c>
      <c r="BD62">
        <f t="shared" si="16"/>
        <v>7</v>
      </c>
      <c r="BE62">
        <f t="shared" si="17"/>
        <v>14.833333333333334</v>
      </c>
      <c r="BG62">
        <v>1218</v>
      </c>
      <c r="BH62">
        <v>560</v>
      </c>
      <c r="BI62">
        <v>0</v>
      </c>
      <c r="BJ62">
        <f t="shared" si="18"/>
        <v>1778</v>
      </c>
      <c r="BK62">
        <v>0</v>
      </c>
      <c r="BL62">
        <f t="shared" si="19"/>
        <v>1778</v>
      </c>
      <c r="BM62">
        <v>19</v>
      </c>
      <c r="BN62">
        <f t="shared" si="20"/>
        <v>5</v>
      </c>
      <c r="BO62">
        <f t="shared" si="21"/>
        <v>93.578947368421055</v>
      </c>
      <c r="BQ62">
        <v>1207</v>
      </c>
      <c r="BR62">
        <v>1340</v>
      </c>
      <c r="BS62">
        <v>0</v>
      </c>
      <c r="BT62">
        <f t="shared" si="22"/>
        <v>2547</v>
      </c>
      <c r="BU62">
        <v>0</v>
      </c>
      <c r="BV62">
        <f t="shared" si="23"/>
        <v>2547</v>
      </c>
      <c r="BW62">
        <v>39</v>
      </c>
      <c r="BX62">
        <f t="shared" si="24"/>
        <v>5</v>
      </c>
      <c r="BY62">
        <f t="shared" si="25"/>
        <v>65.307692307692307</v>
      </c>
      <c r="CA62">
        <v>3840</v>
      </c>
    </row>
    <row r="63" spans="1:79" ht="17.25" customHeight="1" x14ac:dyDescent="0.3">
      <c r="A63" s="2">
        <v>44576</v>
      </c>
      <c r="B63" t="s">
        <v>148</v>
      </c>
      <c r="C63" t="s">
        <v>149</v>
      </c>
      <c r="D63" t="s">
        <v>27</v>
      </c>
      <c r="F63">
        <v>339</v>
      </c>
      <c r="G63">
        <v>0</v>
      </c>
      <c r="I63">
        <v>-5</v>
      </c>
      <c r="J63">
        <f t="shared" si="26"/>
        <v>334</v>
      </c>
      <c r="K63">
        <v>0</v>
      </c>
      <c r="L63">
        <f t="shared" si="1"/>
        <v>334</v>
      </c>
      <c r="M63">
        <v>7</v>
      </c>
      <c r="N63">
        <v>1</v>
      </c>
      <c r="O63">
        <f t="shared" si="2"/>
        <v>47.714285714285715</v>
      </c>
      <c r="Q63">
        <v>82</v>
      </c>
      <c r="R63">
        <v>0</v>
      </c>
      <c r="T63">
        <v>0</v>
      </c>
      <c r="U63">
        <f t="shared" si="27"/>
        <v>82</v>
      </c>
      <c r="V63">
        <v>0</v>
      </c>
      <c r="W63">
        <f t="shared" si="4"/>
        <v>82</v>
      </c>
      <c r="X63">
        <v>2</v>
      </c>
      <c r="Y63">
        <v>2</v>
      </c>
      <c r="Z63">
        <f t="shared" si="5"/>
        <v>41</v>
      </c>
      <c r="AB63">
        <v>218</v>
      </c>
      <c r="AC63">
        <v>0</v>
      </c>
      <c r="AE63">
        <v>0</v>
      </c>
      <c r="AF63">
        <f t="shared" si="28"/>
        <v>218</v>
      </c>
      <c r="AG63">
        <v>0</v>
      </c>
      <c r="AH63">
        <f t="shared" si="7"/>
        <v>218</v>
      </c>
      <c r="AI63">
        <v>16</v>
      </c>
      <c r="AJ63">
        <f t="shared" si="8"/>
        <v>6</v>
      </c>
      <c r="AK63">
        <f t="shared" si="9"/>
        <v>13.625</v>
      </c>
      <c r="AM63">
        <v>1240</v>
      </c>
      <c r="AN63">
        <v>0</v>
      </c>
      <c r="AO63">
        <v>0</v>
      </c>
      <c r="AP63">
        <f t="shared" si="10"/>
        <v>1240</v>
      </c>
      <c r="AQ63">
        <v>0</v>
      </c>
      <c r="AR63">
        <f t="shared" si="11"/>
        <v>1240</v>
      </c>
      <c r="AS63">
        <v>13</v>
      </c>
      <c r="AT63">
        <f t="shared" si="12"/>
        <v>6</v>
      </c>
      <c r="AU63">
        <f t="shared" si="13"/>
        <v>95.384615384615387</v>
      </c>
      <c r="AW63">
        <v>102</v>
      </c>
      <c r="AX63">
        <v>0</v>
      </c>
      <c r="AY63">
        <v>0</v>
      </c>
      <c r="AZ63">
        <f t="shared" si="14"/>
        <v>102</v>
      </c>
      <c r="BA63">
        <v>0</v>
      </c>
      <c r="BB63">
        <f t="shared" si="15"/>
        <v>102</v>
      </c>
      <c r="BC63">
        <v>10</v>
      </c>
      <c r="BD63">
        <f t="shared" si="16"/>
        <v>7</v>
      </c>
      <c r="BE63">
        <f t="shared" si="17"/>
        <v>10.199999999999999</v>
      </c>
      <c r="BG63">
        <v>320</v>
      </c>
      <c r="BH63">
        <v>0</v>
      </c>
      <c r="BI63">
        <v>0</v>
      </c>
      <c r="BJ63">
        <f t="shared" si="18"/>
        <v>320</v>
      </c>
      <c r="BK63">
        <v>0</v>
      </c>
      <c r="BL63">
        <f t="shared" si="19"/>
        <v>320</v>
      </c>
      <c r="BM63">
        <v>6</v>
      </c>
      <c r="BN63">
        <f t="shared" si="20"/>
        <v>5</v>
      </c>
      <c r="BO63">
        <f t="shared" si="21"/>
        <v>53.333333333333336</v>
      </c>
      <c r="BQ63">
        <v>552</v>
      </c>
      <c r="BR63">
        <v>0</v>
      </c>
      <c r="BS63">
        <v>0</v>
      </c>
      <c r="BT63">
        <f t="shared" si="22"/>
        <v>552</v>
      </c>
      <c r="BU63">
        <v>0</v>
      </c>
      <c r="BV63">
        <f t="shared" si="23"/>
        <v>552</v>
      </c>
      <c r="BW63">
        <v>5</v>
      </c>
      <c r="BX63">
        <f t="shared" si="24"/>
        <v>5</v>
      </c>
      <c r="BY63">
        <f t="shared" si="25"/>
        <v>110.4</v>
      </c>
      <c r="CA63">
        <v>0</v>
      </c>
    </row>
    <row r="64" spans="1:79" ht="17.25" customHeight="1" x14ac:dyDescent="0.3">
      <c r="A64" s="2">
        <v>44576</v>
      </c>
      <c r="B64" t="s">
        <v>150</v>
      </c>
      <c r="C64" t="s">
        <v>151</v>
      </c>
      <c r="D64" t="s">
        <v>27</v>
      </c>
      <c r="F64">
        <v>223</v>
      </c>
      <c r="G64">
        <v>0</v>
      </c>
      <c r="I64">
        <v>-18</v>
      </c>
      <c r="J64">
        <f t="shared" si="26"/>
        <v>205</v>
      </c>
      <c r="K64">
        <v>0</v>
      </c>
      <c r="L64">
        <f t="shared" si="1"/>
        <v>205</v>
      </c>
      <c r="M64">
        <v>43</v>
      </c>
      <c r="N64">
        <v>1</v>
      </c>
      <c r="O64">
        <f t="shared" si="2"/>
        <v>4.7674418604651159</v>
      </c>
      <c r="Q64">
        <v>33</v>
      </c>
      <c r="R64">
        <v>0</v>
      </c>
      <c r="T64">
        <v>0</v>
      </c>
      <c r="U64">
        <f t="shared" si="27"/>
        <v>33</v>
      </c>
      <c r="V64">
        <v>240</v>
      </c>
      <c r="W64">
        <f t="shared" si="4"/>
        <v>273</v>
      </c>
      <c r="X64">
        <v>8</v>
      </c>
      <c r="Y64">
        <v>2</v>
      </c>
      <c r="Z64">
        <f t="shared" si="5"/>
        <v>34.125</v>
      </c>
      <c r="AB64">
        <v>3588</v>
      </c>
      <c r="AC64">
        <v>0</v>
      </c>
      <c r="AE64">
        <v>-158</v>
      </c>
      <c r="AF64">
        <f t="shared" si="28"/>
        <v>3430</v>
      </c>
      <c r="AG64">
        <v>0</v>
      </c>
      <c r="AH64">
        <f t="shared" si="7"/>
        <v>3430</v>
      </c>
      <c r="AI64">
        <v>238</v>
      </c>
      <c r="AJ64">
        <f t="shared" si="8"/>
        <v>6</v>
      </c>
      <c r="AK64">
        <f t="shared" si="9"/>
        <v>14.411764705882353</v>
      </c>
      <c r="AM64">
        <v>2405</v>
      </c>
      <c r="AN64">
        <v>240</v>
      </c>
      <c r="AO64">
        <v>-64</v>
      </c>
      <c r="AP64">
        <f t="shared" si="10"/>
        <v>2581</v>
      </c>
      <c r="AQ64">
        <v>0</v>
      </c>
      <c r="AR64">
        <f t="shared" si="11"/>
        <v>2581</v>
      </c>
      <c r="AS64">
        <v>77</v>
      </c>
      <c r="AT64">
        <f t="shared" si="12"/>
        <v>6</v>
      </c>
      <c r="AU64">
        <f t="shared" si="13"/>
        <v>33.519480519480517</v>
      </c>
      <c r="AW64">
        <v>2188</v>
      </c>
      <c r="AX64">
        <v>0</v>
      </c>
      <c r="AY64">
        <v>-22</v>
      </c>
      <c r="AZ64">
        <f t="shared" si="14"/>
        <v>2166</v>
      </c>
      <c r="BA64">
        <v>960</v>
      </c>
      <c r="BB64">
        <f t="shared" si="15"/>
        <v>3126</v>
      </c>
      <c r="BC64">
        <v>87</v>
      </c>
      <c r="BD64">
        <f t="shared" si="16"/>
        <v>7</v>
      </c>
      <c r="BE64">
        <f t="shared" si="17"/>
        <v>35.931034482758619</v>
      </c>
      <c r="BG64">
        <v>1006</v>
      </c>
      <c r="BH64">
        <v>0</v>
      </c>
      <c r="BI64">
        <v>-10</v>
      </c>
      <c r="BJ64">
        <f t="shared" si="18"/>
        <v>996</v>
      </c>
      <c r="BK64">
        <v>0</v>
      </c>
      <c r="BL64">
        <f t="shared" si="19"/>
        <v>996</v>
      </c>
      <c r="BM64">
        <v>26</v>
      </c>
      <c r="BN64">
        <f t="shared" si="20"/>
        <v>5</v>
      </c>
      <c r="BO64">
        <f t="shared" si="21"/>
        <v>38.307692307692307</v>
      </c>
      <c r="BQ64">
        <v>1288</v>
      </c>
      <c r="BR64">
        <v>0</v>
      </c>
      <c r="BS64">
        <v>0</v>
      </c>
      <c r="BT64">
        <f t="shared" si="22"/>
        <v>1288</v>
      </c>
      <c r="BU64">
        <v>0</v>
      </c>
      <c r="BV64">
        <f t="shared" si="23"/>
        <v>1288</v>
      </c>
      <c r="BW64">
        <v>23</v>
      </c>
      <c r="BX64">
        <f t="shared" si="24"/>
        <v>5</v>
      </c>
      <c r="BY64">
        <f t="shared" si="25"/>
        <v>56</v>
      </c>
      <c r="CA64">
        <v>18568</v>
      </c>
    </row>
    <row r="65" spans="1:79" ht="17.25" customHeight="1" x14ac:dyDescent="0.3">
      <c r="A65" s="2">
        <v>44576</v>
      </c>
      <c r="B65" t="s">
        <v>152</v>
      </c>
      <c r="C65" t="s">
        <v>153</v>
      </c>
      <c r="D65" t="s">
        <v>27</v>
      </c>
      <c r="F65">
        <v>128</v>
      </c>
      <c r="G65">
        <v>64</v>
      </c>
      <c r="I65">
        <v>-10</v>
      </c>
      <c r="J65">
        <f t="shared" si="26"/>
        <v>182</v>
      </c>
      <c r="K65">
        <v>0</v>
      </c>
      <c r="L65">
        <f t="shared" si="1"/>
        <v>182</v>
      </c>
      <c r="M65">
        <v>27</v>
      </c>
      <c r="N65">
        <v>1</v>
      </c>
      <c r="O65">
        <f t="shared" si="2"/>
        <v>6.7407407407407405</v>
      </c>
      <c r="Q65">
        <v>145</v>
      </c>
      <c r="R65">
        <v>0</v>
      </c>
      <c r="T65">
        <v>0</v>
      </c>
      <c r="U65">
        <f t="shared" si="27"/>
        <v>145</v>
      </c>
      <c r="V65">
        <v>0</v>
      </c>
      <c r="W65">
        <f t="shared" si="4"/>
        <v>145</v>
      </c>
      <c r="X65">
        <v>5</v>
      </c>
      <c r="Y65">
        <v>2</v>
      </c>
      <c r="Z65">
        <f t="shared" si="5"/>
        <v>29</v>
      </c>
      <c r="AB65">
        <v>6288</v>
      </c>
      <c r="AC65">
        <v>0</v>
      </c>
      <c r="AE65">
        <v>-127</v>
      </c>
      <c r="AF65">
        <f t="shared" si="28"/>
        <v>6161</v>
      </c>
      <c r="AG65">
        <v>0</v>
      </c>
      <c r="AH65">
        <f t="shared" si="7"/>
        <v>6161</v>
      </c>
      <c r="AI65">
        <v>204</v>
      </c>
      <c r="AJ65">
        <f t="shared" si="8"/>
        <v>6</v>
      </c>
      <c r="AK65">
        <f t="shared" si="9"/>
        <v>30.200980392156861</v>
      </c>
      <c r="AM65">
        <v>3264</v>
      </c>
      <c r="AN65">
        <v>280</v>
      </c>
      <c r="AO65">
        <v>-46</v>
      </c>
      <c r="AP65">
        <f t="shared" si="10"/>
        <v>3498</v>
      </c>
      <c r="AQ65">
        <v>0</v>
      </c>
      <c r="AR65">
        <f t="shared" si="11"/>
        <v>3498</v>
      </c>
      <c r="AS65">
        <v>68</v>
      </c>
      <c r="AT65">
        <f t="shared" si="12"/>
        <v>6</v>
      </c>
      <c r="AU65">
        <f t="shared" si="13"/>
        <v>51.441176470588232</v>
      </c>
      <c r="AW65">
        <v>1400</v>
      </c>
      <c r="AX65">
        <v>0</v>
      </c>
      <c r="AY65">
        <v>-21</v>
      </c>
      <c r="AZ65">
        <f t="shared" si="14"/>
        <v>1379</v>
      </c>
      <c r="BA65">
        <v>0</v>
      </c>
      <c r="BB65">
        <f t="shared" si="15"/>
        <v>1379</v>
      </c>
      <c r="BC65">
        <v>76</v>
      </c>
      <c r="BD65">
        <f t="shared" si="16"/>
        <v>7</v>
      </c>
      <c r="BE65">
        <f t="shared" si="17"/>
        <v>18.144736842105264</v>
      </c>
      <c r="BG65">
        <v>339</v>
      </c>
      <c r="BH65">
        <v>0</v>
      </c>
      <c r="BI65">
        <v>-10</v>
      </c>
      <c r="BJ65">
        <f t="shared" si="18"/>
        <v>329</v>
      </c>
      <c r="BK65">
        <v>0</v>
      </c>
      <c r="BL65">
        <f t="shared" si="19"/>
        <v>329</v>
      </c>
      <c r="BM65">
        <v>21</v>
      </c>
      <c r="BN65">
        <f t="shared" si="20"/>
        <v>5</v>
      </c>
      <c r="BO65">
        <f t="shared" si="21"/>
        <v>15.666666666666666</v>
      </c>
      <c r="BQ65">
        <v>957</v>
      </c>
      <c r="BR65">
        <v>0</v>
      </c>
      <c r="BS65">
        <v>0</v>
      </c>
      <c r="BT65">
        <f t="shared" si="22"/>
        <v>957</v>
      </c>
      <c r="BU65">
        <v>0</v>
      </c>
      <c r="BV65">
        <f t="shared" si="23"/>
        <v>957</v>
      </c>
      <c r="BW65">
        <v>15</v>
      </c>
      <c r="BX65">
        <f t="shared" si="24"/>
        <v>5</v>
      </c>
      <c r="BY65">
        <f t="shared" si="25"/>
        <v>63.8</v>
      </c>
      <c r="CA65">
        <v>0</v>
      </c>
    </row>
    <row r="66" spans="1:79" ht="17.25" customHeight="1" x14ac:dyDescent="0.3">
      <c r="A66" s="2">
        <v>44576</v>
      </c>
      <c r="B66" t="s">
        <v>154</v>
      </c>
      <c r="C66" t="s">
        <v>155</v>
      </c>
      <c r="D66" t="s">
        <v>27</v>
      </c>
      <c r="F66">
        <v>502</v>
      </c>
      <c r="G66">
        <v>0</v>
      </c>
      <c r="I66">
        <v>-17</v>
      </c>
      <c r="J66">
        <f t="shared" ref="J66:J97" si="29">SUM(F66:I66)</f>
        <v>485</v>
      </c>
      <c r="K66">
        <v>0</v>
      </c>
      <c r="L66">
        <f t="shared" ref="L66:L81" si="30">SUM(J66:K66)</f>
        <v>485</v>
      </c>
      <c r="M66">
        <v>26</v>
      </c>
      <c r="N66">
        <v>1</v>
      </c>
      <c r="O66">
        <f t="shared" ref="O66:O81" si="31">IFERROR(L66/M66,0)</f>
        <v>18.653846153846153</v>
      </c>
      <c r="Q66">
        <v>202</v>
      </c>
      <c r="R66">
        <v>0</v>
      </c>
      <c r="T66">
        <v>0</v>
      </c>
      <c r="U66">
        <f t="shared" ref="U66:U97" si="32">SUM(Q66:T66)</f>
        <v>202</v>
      </c>
      <c r="V66">
        <v>0</v>
      </c>
      <c r="W66">
        <f t="shared" ref="W66:W81" si="33">SUM(U66:V66)</f>
        <v>202</v>
      </c>
      <c r="X66">
        <v>1</v>
      </c>
      <c r="Y66">
        <v>2</v>
      </c>
      <c r="Z66">
        <f t="shared" ref="Z66:Z81" si="34">IFERROR(W66/X66,0)</f>
        <v>202</v>
      </c>
      <c r="AB66">
        <v>1670</v>
      </c>
      <c r="AC66">
        <v>0</v>
      </c>
      <c r="AE66">
        <v>-34</v>
      </c>
      <c r="AF66">
        <f t="shared" ref="AF66:AF97" si="35">SUM(AB66:AE66)</f>
        <v>1636</v>
      </c>
      <c r="AG66">
        <v>0</v>
      </c>
      <c r="AH66">
        <f t="shared" ref="AH66:AH81" si="36">SUM(AF66:AG66)</f>
        <v>1636</v>
      </c>
      <c r="AI66">
        <v>66</v>
      </c>
      <c r="AJ66">
        <f t="shared" ref="AJ66:AJ81" si="37">4+2</f>
        <v>6</v>
      </c>
      <c r="AK66">
        <f t="shared" ref="AK66:AK81" si="38">IFERROR(AH66/AI66,0)</f>
        <v>24.787878787878789</v>
      </c>
      <c r="AM66">
        <v>1276</v>
      </c>
      <c r="AN66">
        <v>0</v>
      </c>
      <c r="AO66">
        <v>0</v>
      </c>
      <c r="AP66">
        <f t="shared" ref="AP66:AP81" si="39">SUM(AM66:AO66)</f>
        <v>1276</v>
      </c>
      <c r="AQ66">
        <v>0</v>
      </c>
      <c r="AR66">
        <f t="shared" ref="AR66:AR81" si="40">SUM(AP66:AQ66)</f>
        <v>1276</v>
      </c>
      <c r="AS66">
        <v>25</v>
      </c>
      <c r="AT66">
        <f t="shared" ref="AT66:AT81" si="41">4+2</f>
        <v>6</v>
      </c>
      <c r="AU66">
        <f t="shared" ref="AU66:AU79" si="42">IFERROR(AR66/AS66,0)</f>
        <v>51.04</v>
      </c>
      <c r="AW66">
        <v>1080</v>
      </c>
      <c r="AX66">
        <v>0</v>
      </c>
      <c r="AY66">
        <v>0</v>
      </c>
      <c r="AZ66">
        <f t="shared" ref="AZ66:AZ81" si="43">SUM(AW66:AY66)</f>
        <v>1080</v>
      </c>
      <c r="BA66">
        <v>400</v>
      </c>
      <c r="BB66">
        <f t="shared" ref="BB66:BB81" si="44">SUM(AZ66:BA66)</f>
        <v>1480</v>
      </c>
      <c r="BC66">
        <v>40</v>
      </c>
      <c r="BD66">
        <f t="shared" ref="BD66:BD81" si="45">5+2</f>
        <v>7</v>
      </c>
      <c r="BE66">
        <f t="shared" ref="BE66:BE81" si="46">IFERROR(BB66/BC66,0)</f>
        <v>37</v>
      </c>
      <c r="BG66">
        <v>719</v>
      </c>
      <c r="BH66">
        <v>0</v>
      </c>
      <c r="BI66">
        <v>0</v>
      </c>
      <c r="BJ66">
        <f t="shared" ref="BJ66:BJ81" si="47">SUM(BG66:BI66)</f>
        <v>719</v>
      </c>
      <c r="BK66">
        <v>0</v>
      </c>
      <c r="BL66">
        <f t="shared" ref="BL66:BL81" si="48">SUM(BJ66:BK66)</f>
        <v>719</v>
      </c>
      <c r="BM66">
        <v>7</v>
      </c>
      <c r="BN66">
        <f t="shared" ref="BN66:BN81" si="49">3+2</f>
        <v>5</v>
      </c>
      <c r="BO66">
        <f t="shared" ref="BO66:BO81" si="50">IFERROR(BL66/BM66,0)</f>
        <v>102.71428571428571</v>
      </c>
      <c r="BQ66">
        <v>2545</v>
      </c>
      <c r="BR66">
        <v>0</v>
      </c>
      <c r="BS66">
        <v>0</v>
      </c>
      <c r="BT66">
        <f t="shared" ref="BT66:BT81" si="51">SUM(BQ66:BS66)</f>
        <v>2545</v>
      </c>
      <c r="BU66">
        <v>0</v>
      </c>
      <c r="BV66">
        <f t="shared" ref="BV66:BV81" si="52">SUM(BT66:BU66)</f>
        <v>2545</v>
      </c>
      <c r="BW66">
        <v>20</v>
      </c>
      <c r="BX66">
        <f t="shared" ref="BX66:BX81" si="53">3+2</f>
        <v>5</v>
      </c>
      <c r="BY66">
        <f t="shared" ref="BY66:BY81" si="54">IFERROR(BV66/BW66,0)</f>
        <v>127.25</v>
      </c>
      <c r="CA66">
        <v>400</v>
      </c>
    </row>
    <row r="67" spans="1:79" ht="17.25" customHeight="1" x14ac:dyDescent="0.3">
      <c r="A67" s="2">
        <v>44576</v>
      </c>
      <c r="B67" t="s">
        <v>156</v>
      </c>
      <c r="C67" t="s">
        <v>157</v>
      </c>
      <c r="D67" t="s">
        <v>27</v>
      </c>
      <c r="F67">
        <v>62</v>
      </c>
      <c r="G67">
        <v>36</v>
      </c>
      <c r="I67">
        <v>0</v>
      </c>
      <c r="J67">
        <f t="shared" si="29"/>
        <v>98</v>
      </c>
      <c r="K67">
        <v>0</v>
      </c>
      <c r="L67">
        <f t="shared" si="30"/>
        <v>98</v>
      </c>
      <c r="M67">
        <v>2</v>
      </c>
      <c r="N67">
        <v>1</v>
      </c>
      <c r="O67">
        <f t="shared" si="31"/>
        <v>49</v>
      </c>
      <c r="Q67">
        <v>42</v>
      </c>
      <c r="R67">
        <v>200</v>
      </c>
      <c r="T67">
        <v>0</v>
      </c>
      <c r="U67">
        <f t="shared" si="32"/>
        <v>242</v>
      </c>
      <c r="V67">
        <v>0</v>
      </c>
      <c r="W67">
        <f t="shared" si="33"/>
        <v>242</v>
      </c>
      <c r="X67">
        <v>0</v>
      </c>
      <c r="Y67">
        <v>2</v>
      </c>
      <c r="Z67">
        <f t="shared" si="34"/>
        <v>0</v>
      </c>
      <c r="AB67">
        <v>1263</v>
      </c>
      <c r="AC67">
        <v>0</v>
      </c>
      <c r="AE67">
        <v>0</v>
      </c>
      <c r="AF67">
        <f t="shared" si="35"/>
        <v>1263</v>
      </c>
      <c r="AG67">
        <v>0</v>
      </c>
      <c r="AH67">
        <f t="shared" si="36"/>
        <v>1263</v>
      </c>
      <c r="AI67">
        <v>7</v>
      </c>
      <c r="AJ67">
        <f t="shared" si="37"/>
        <v>6</v>
      </c>
      <c r="AK67">
        <f t="shared" si="38"/>
        <v>180.42857142857142</v>
      </c>
      <c r="AM67">
        <v>596</v>
      </c>
      <c r="AN67">
        <v>1234</v>
      </c>
      <c r="AO67">
        <v>0</v>
      </c>
      <c r="AP67">
        <f t="shared" si="39"/>
        <v>1830</v>
      </c>
      <c r="AQ67">
        <v>0</v>
      </c>
      <c r="AR67">
        <f t="shared" si="40"/>
        <v>1830</v>
      </c>
      <c r="AS67">
        <v>1</v>
      </c>
      <c r="AT67">
        <f t="shared" si="41"/>
        <v>6</v>
      </c>
      <c r="AU67">
        <f t="shared" si="42"/>
        <v>1830</v>
      </c>
      <c r="AW67">
        <v>56</v>
      </c>
      <c r="AX67">
        <v>100</v>
      </c>
      <c r="AY67">
        <v>-2</v>
      </c>
      <c r="AZ67">
        <f t="shared" si="43"/>
        <v>154</v>
      </c>
      <c r="BA67">
        <v>100</v>
      </c>
      <c r="BB67">
        <f t="shared" si="44"/>
        <v>254</v>
      </c>
      <c r="BC67">
        <v>3</v>
      </c>
      <c r="BD67">
        <f t="shared" si="45"/>
        <v>7</v>
      </c>
      <c r="BE67">
        <f t="shared" si="46"/>
        <v>84.666666666666671</v>
      </c>
      <c r="BG67">
        <v>12</v>
      </c>
      <c r="BH67">
        <v>20</v>
      </c>
      <c r="BI67">
        <v>0</v>
      </c>
      <c r="BJ67">
        <f t="shared" si="47"/>
        <v>32</v>
      </c>
      <c r="BK67">
        <v>0</v>
      </c>
      <c r="BL67">
        <f t="shared" si="48"/>
        <v>32</v>
      </c>
      <c r="BM67">
        <v>0</v>
      </c>
      <c r="BN67">
        <f t="shared" si="49"/>
        <v>5</v>
      </c>
      <c r="BO67">
        <f t="shared" si="50"/>
        <v>0</v>
      </c>
      <c r="BQ67">
        <v>22</v>
      </c>
      <c r="BR67">
        <v>190</v>
      </c>
      <c r="BS67">
        <v>0</v>
      </c>
      <c r="BT67">
        <f t="shared" si="51"/>
        <v>212</v>
      </c>
      <c r="BU67">
        <v>0</v>
      </c>
      <c r="BV67">
        <f t="shared" si="52"/>
        <v>212</v>
      </c>
      <c r="BW67">
        <v>1</v>
      </c>
      <c r="BX67">
        <f t="shared" si="53"/>
        <v>5</v>
      </c>
      <c r="BY67">
        <f t="shared" si="54"/>
        <v>212</v>
      </c>
      <c r="CA67">
        <v>1300</v>
      </c>
    </row>
    <row r="68" spans="1:79" ht="17.25" customHeight="1" x14ac:dyDescent="0.3">
      <c r="A68" s="2">
        <v>44576</v>
      </c>
      <c r="B68" t="s">
        <v>158</v>
      </c>
      <c r="C68" t="s">
        <v>159</v>
      </c>
      <c r="D68" t="s">
        <v>27</v>
      </c>
      <c r="F68">
        <v>0</v>
      </c>
      <c r="G68">
        <v>0</v>
      </c>
      <c r="I68">
        <v>0</v>
      </c>
      <c r="J68">
        <f t="shared" si="29"/>
        <v>0</v>
      </c>
      <c r="K68">
        <v>0</v>
      </c>
      <c r="L68">
        <f t="shared" si="30"/>
        <v>0</v>
      </c>
      <c r="M68">
        <v>4</v>
      </c>
      <c r="N68">
        <v>1</v>
      </c>
      <c r="O68">
        <f t="shared" si="31"/>
        <v>0</v>
      </c>
      <c r="Q68">
        <v>2</v>
      </c>
      <c r="R68">
        <v>0</v>
      </c>
      <c r="T68">
        <v>0</v>
      </c>
      <c r="U68">
        <f t="shared" si="32"/>
        <v>2</v>
      </c>
      <c r="V68">
        <v>0</v>
      </c>
      <c r="W68">
        <f t="shared" si="33"/>
        <v>2</v>
      </c>
      <c r="X68">
        <v>1</v>
      </c>
      <c r="Y68">
        <v>2</v>
      </c>
      <c r="Z68">
        <f t="shared" si="34"/>
        <v>2</v>
      </c>
      <c r="AB68">
        <v>5</v>
      </c>
      <c r="AC68">
        <v>0</v>
      </c>
      <c r="AE68">
        <v>0</v>
      </c>
      <c r="AF68">
        <f t="shared" si="35"/>
        <v>5</v>
      </c>
      <c r="AG68">
        <v>0</v>
      </c>
      <c r="AH68">
        <f t="shared" si="36"/>
        <v>5</v>
      </c>
      <c r="AI68">
        <v>3</v>
      </c>
      <c r="AJ68">
        <f>4+2</f>
        <v>6</v>
      </c>
      <c r="AK68">
        <f t="shared" si="38"/>
        <v>1.6666666666666667</v>
      </c>
      <c r="AM68">
        <v>2</v>
      </c>
      <c r="AN68">
        <v>0</v>
      </c>
      <c r="AO68">
        <v>0</v>
      </c>
      <c r="AP68">
        <f t="shared" si="39"/>
        <v>2</v>
      </c>
      <c r="AQ68">
        <v>0</v>
      </c>
      <c r="AR68">
        <f t="shared" si="40"/>
        <v>2</v>
      </c>
      <c r="AS68">
        <v>3</v>
      </c>
      <c r="AT68">
        <f t="shared" si="41"/>
        <v>6</v>
      </c>
      <c r="AU68">
        <f t="shared" si="42"/>
        <v>0.66666666666666663</v>
      </c>
      <c r="AW68">
        <v>0</v>
      </c>
      <c r="AX68">
        <v>0</v>
      </c>
      <c r="AY68">
        <v>0</v>
      </c>
      <c r="AZ68">
        <f t="shared" si="43"/>
        <v>0</v>
      </c>
      <c r="BA68">
        <v>0</v>
      </c>
      <c r="BB68">
        <f t="shared" si="44"/>
        <v>0</v>
      </c>
      <c r="BC68">
        <v>7</v>
      </c>
      <c r="BD68">
        <f t="shared" si="45"/>
        <v>7</v>
      </c>
      <c r="BE68">
        <f t="shared" si="46"/>
        <v>0</v>
      </c>
      <c r="BG68">
        <v>0</v>
      </c>
      <c r="BH68">
        <v>0</v>
      </c>
      <c r="BI68">
        <v>0</v>
      </c>
      <c r="BJ68">
        <f t="shared" si="47"/>
        <v>0</v>
      </c>
      <c r="BK68">
        <v>0</v>
      </c>
      <c r="BL68">
        <f t="shared" si="48"/>
        <v>0</v>
      </c>
      <c r="BM68">
        <v>3</v>
      </c>
      <c r="BN68">
        <f t="shared" si="49"/>
        <v>5</v>
      </c>
      <c r="BO68">
        <f t="shared" si="50"/>
        <v>0</v>
      </c>
      <c r="BQ68">
        <v>6</v>
      </c>
      <c r="BR68">
        <v>0</v>
      </c>
      <c r="BS68">
        <v>0</v>
      </c>
      <c r="BT68">
        <f t="shared" si="51"/>
        <v>6</v>
      </c>
      <c r="BU68">
        <v>0</v>
      </c>
      <c r="BV68">
        <f t="shared" si="52"/>
        <v>6</v>
      </c>
      <c r="BW68">
        <v>8</v>
      </c>
      <c r="BX68">
        <f t="shared" si="53"/>
        <v>5</v>
      </c>
      <c r="BY68">
        <f t="shared" si="54"/>
        <v>0.75</v>
      </c>
      <c r="CA68">
        <v>0</v>
      </c>
    </row>
    <row r="69" spans="1:79" ht="17.25" customHeight="1" x14ac:dyDescent="0.3">
      <c r="A69" s="2">
        <v>44576</v>
      </c>
      <c r="B69" t="s">
        <v>160</v>
      </c>
      <c r="C69" t="s">
        <v>161</v>
      </c>
      <c r="D69" t="s">
        <v>27</v>
      </c>
      <c r="F69">
        <v>179</v>
      </c>
      <c r="G69">
        <v>0</v>
      </c>
      <c r="I69">
        <v>0</v>
      </c>
      <c r="J69">
        <f t="shared" si="29"/>
        <v>179</v>
      </c>
      <c r="K69">
        <v>0</v>
      </c>
      <c r="L69">
        <f t="shared" si="30"/>
        <v>179</v>
      </c>
      <c r="M69">
        <v>4</v>
      </c>
      <c r="N69">
        <v>1</v>
      </c>
      <c r="O69">
        <f t="shared" si="31"/>
        <v>44.75</v>
      </c>
      <c r="Q69">
        <v>90</v>
      </c>
      <c r="R69">
        <v>0</v>
      </c>
      <c r="T69">
        <v>0</v>
      </c>
      <c r="U69">
        <f t="shared" si="32"/>
        <v>90</v>
      </c>
      <c r="V69">
        <v>0</v>
      </c>
      <c r="W69">
        <f t="shared" si="33"/>
        <v>90</v>
      </c>
      <c r="X69">
        <v>1</v>
      </c>
      <c r="Y69">
        <v>2</v>
      </c>
      <c r="Z69">
        <f t="shared" si="34"/>
        <v>90</v>
      </c>
      <c r="AB69">
        <v>2965</v>
      </c>
      <c r="AC69">
        <v>0</v>
      </c>
      <c r="AE69">
        <v>0</v>
      </c>
      <c r="AF69">
        <f t="shared" si="35"/>
        <v>2965</v>
      </c>
      <c r="AG69">
        <v>0</v>
      </c>
      <c r="AH69">
        <f t="shared" si="36"/>
        <v>2965</v>
      </c>
      <c r="AI69">
        <v>24</v>
      </c>
      <c r="AJ69">
        <f t="shared" si="37"/>
        <v>6</v>
      </c>
      <c r="AK69">
        <f t="shared" si="38"/>
        <v>123.54166666666667</v>
      </c>
      <c r="AM69">
        <v>211</v>
      </c>
      <c r="AN69">
        <v>0</v>
      </c>
      <c r="AO69">
        <v>0</v>
      </c>
      <c r="AP69">
        <f t="shared" si="39"/>
        <v>211</v>
      </c>
      <c r="AQ69">
        <v>0</v>
      </c>
      <c r="AR69">
        <f t="shared" si="40"/>
        <v>211</v>
      </c>
      <c r="AS69">
        <v>4</v>
      </c>
      <c r="AT69">
        <f t="shared" si="41"/>
        <v>6</v>
      </c>
      <c r="AU69">
        <f t="shared" si="42"/>
        <v>52.75</v>
      </c>
      <c r="AW69">
        <v>1617</v>
      </c>
      <c r="AX69">
        <v>0</v>
      </c>
      <c r="AY69">
        <v>0</v>
      </c>
      <c r="AZ69">
        <f t="shared" si="43"/>
        <v>1617</v>
      </c>
      <c r="BA69">
        <v>0</v>
      </c>
      <c r="BB69">
        <f t="shared" si="44"/>
        <v>1617</v>
      </c>
      <c r="BC69">
        <v>6</v>
      </c>
      <c r="BD69">
        <f t="shared" si="45"/>
        <v>7</v>
      </c>
      <c r="BE69">
        <f t="shared" si="46"/>
        <v>269.5</v>
      </c>
      <c r="BG69">
        <v>320</v>
      </c>
      <c r="BH69">
        <v>0</v>
      </c>
      <c r="BI69">
        <v>0</v>
      </c>
      <c r="BJ69">
        <f t="shared" si="47"/>
        <v>320</v>
      </c>
      <c r="BK69">
        <v>0</v>
      </c>
      <c r="BL69">
        <f t="shared" si="48"/>
        <v>320</v>
      </c>
      <c r="BM69">
        <v>0</v>
      </c>
      <c r="BN69">
        <f t="shared" si="49"/>
        <v>5</v>
      </c>
      <c r="BO69">
        <f t="shared" si="50"/>
        <v>0</v>
      </c>
      <c r="BQ69">
        <v>973</v>
      </c>
      <c r="BR69">
        <v>0</v>
      </c>
      <c r="BS69">
        <v>0</v>
      </c>
      <c r="BT69">
        <f t="shared" si="51"/>
        <v>973</v>
      </c>
      <c r="BU69">
        <v>0</v>
      </c>
      <c r="BV69">
        <f t="shared" si="52"/>
        <v>973</v>
      </c>
      <c r="BW69">
        <v>3</v>
      </c>
      <c r="BX69">
        <f t="shared" si="53"/>
        <v>5</v>
      </c>
      <c r="BY69">
        <f t="shared" si="54"/>
        <v>324.33333333333331</v>
      </c>
      <c r="CA69">
        <v>-5334</v>
      </c>
    </row>
    <row r="70" spans="1:79" ht="17.25" customHeight="1" x14ac:dyDescent="0.3">
      <c r="A70" s="2">
        <v>44576</v>
      </c>
      <c r="B70" t="s">
        <v>162</v>
      </c>
      <c r="C70" t="s">
        <v>163</v>
      </c>
      <c r="D70" t="s">
        <v>27</v>
      </c>
      <c r="F70">
        <v>191</v>
      </c>
      <c r="G70">
        <v>0</v>
      </c>
      <c r="I70">
        <v>-2</v>
      </c>
      <c r="J70">
        <f t="shared" si="29"/>
        <v>189</v>
      </c>
      <c r="K70">
        <v>0</v>
      </c>
      <c r="L70">
        <f t="shared" si="30"/>
        <v>189</v>
      </c>
      <c r="M70">
        <v>6</v>
      </c>
      <c r="N70">
        <v>1</v>
      </c>
      <c r="O70">
        <f t="shared" si="31"/>
        <v>31.5</v>
      </c>
      <c r="Q70">
        <v>87</v>
      </c>
      <c r="R70">
        <v>0</v>
      </c>
      <c r="T70">
        <v>0</v>
      </c>
      <c r="U70">
        <f t="shared" si="32"/>
        <v>87</v>
      </c>
      <c r="V70">
        <v>0</v>
      </c>
      <c r="W70">
        <f t="shared" si="33"/>
        <v>87</v>
      </c>
      <c r="X70">
        <v>3</v>
      </c>
      <c r="Y70">
        <v>2</v>
      </c>
      <c r="Z70">
        <f t="shared" si="34"/>
        <v>29</v>
      </c>
      <c r="AB70">
        <v>364</v>
      </c>
      <c r="AC70">
        <v>0</v>
      </c>
      <c r="AE70">
        <v>0</v>
      </c>
      <c r="AF70">
        <f t="shared" si="35"/>
        <v>364</v>
      </c>
      <c r="AG70">
        <v>0</v>
      </c>
      <c r="AH70">
        <f t="shared" si="36"/>
        <v>364</v>
      </c>
      <c r="AI70">
        <v>2</v>
      </c>
      <c r="AJ70">
        <f t="shared" si="37"/>
        <v>6</v>
      </c>
      <c r="AK70">
        <f t="shared" si="38"/>
        <v>182</v>
      </c>
      <c r="AM70">
        <v>106</v>
      </c>
      <c r="AN70">
        <v>0</v>
      </c>
      <c r="AO70">
        <v>0</v>
      </c>
      <c r="AP70">
        <f t="shared" si="39"/>
        <v>106</v>
      </c>
      <c r="AQ70">
        <v>0</v>
      </c>
      <c r="AR70">
        <f t="shared" si="40"/>
        <v>106</v>
      </c>
      <c r="AS70">
        <v>3</v>
      </c>
      <c r="AT70">
        <f t="shared" si="41"/>
        <v>6</v>
      </c>
      <c r="AU70">
        <f t="shared" si="42"/>
        <v>35.333333333333336</v>
      </c>
      <c r="AW70">
        <v>1641</v>
      </c>
      <c r="AX70">
        <v>0</v>
      </c>
      <c r="AY70">
        <v>0</v>
      </c>
      <c r="AZ70">
        <f t="shared" si="43"/>
        <v>1641</v>
      </c>
      <c r="BA70">
        <v>0</v>
      </c>
      <c r="BB70">
        <f t="shared" si="44"/>
        <v>1641</v>
      </c>
      <c r="BC70">
        <v>2</v>
      </c>
      <c r="BD70">
        <f t="shared" si="45"/>
        <v>7</v>
      </c>
      <c r="BE70">
        <f t="shared" si="46"/>
        <v>820.5</v>
      </c>
      <c r="BG70">
        <v>223</v>
      </c>
      <c r="BH70">
        <v>0</v>
      </c>
      <c r="BI70">
        <v>0</v>
      </c>
      <c r="BJ70">
        <f t="shared" si="47"/>
        <v>223</v>
      </c>
      <c r="BK70">
        <v>0</v>
      </c>
      <c r="BL70">
        <f t="shared" si="48"/>
        <v>223</v>
      </c>
      <c r="BM70">
        <v>1</v>
      </c>
      <c r="BN70">
        <f t="shared" si="49"/>
        <v>5</v>
      </c>
      <c r="BO70">
        <f t="shared" si="50"/>
        <v>223</v>
      </c>
      <c r="BQ70">
        <v>312</v>
      </c>
      <c r="BR70">
        <v>0</v>
      </c>
      <c r="BS70">
        <v>0</v>
      </c>
      <c r="BT70">
        <f t="shared" si="51"/>
        <v>312</v>
      </c>
      <c r="BU70">
        <v>0</v>
      </c>
      <c r="BV70">
        <f t="shared" si="52"/>
        <v>312</v>
      </c>
      <c r="BW70">
        <v>6</v>
      </c>
      <c r="BX70">
        <f t="shared" si="53"/>
        <v>5</v>
      </c>
      <c r="BY70">
        <f t="shared" si="54"/>
        <v>52</v>
      </c>
      <c r="CA70">
        <v>-2384</v>
      </c>
    </row>
    <row r="71" spans="1:79" ht="17.25" customHeight="1" x14ac:dyDescent="0.3">
      <c r="A71" s="2">
        <v>44576</v>
      </c>
      <c r="B71" t="s">
        <v>164</v>
      </c>
      <c r="C71" t="s">
        <v>165</v>
      </c>
      <c r="D71" t="s">
        <v>27</v>
      </c>
      <c r="F71">
        <v>471</v>
      </c>
      <c r="G71">
        <v>120</v>
      </c>
      <c r="I71">
        <v>-10</v>
      </c>
      <c r="J71">
        <f t="shared" si="29"/>
        <v>581</v>
      </c>
      <c r="K71">
        <v>0</v>
      </c>
      <c r="L71">
        <f t="shared" si="30"/>
        <v>581</v>
      </c>
      <c r="M71">
        <v>46</v>
      </c>
      <c r="N71">
        <v>1</v>
      </c>
      <c r="O71">
        <f t="shared" si="31"/>
        <v>12.630434782608695</v>
      </c>
      <c r="Q71">
        <v>30</v>
      </c>
      <c r="R71">
        <v>0</v>
      </c>
      <c r="T71">
        <v>0</v>
      </c>
      <c r="U71">
        <f t="shared" si="32"/>
        <v>30</v>
      </c>
      <c r="V71">
        <v>0</v>
      </c>
      <c r="W71">
        <f t="shared" si="33"/>
        <v>30</v>
      </c>
      <c r="X71">
        <v>1</v>
      </c>
      <c r="Y71">
        <v>2</v>
      </c>
      <c r="Z71">
        <f t="shared" si="34"/>
        <v>30</v>
      </c>
      <c r="AB71">
        <v>5143</v>
      </c>
      <c r="AC71">
        <v>0</v>
      </c>
      <c r="AE71">
        <v>0</v>
      </c>
      <c r="AF71">
        <f t="shared" si="35"/>
        <v>5143</v>
      </c>
      <c r="AG71">
        <v>0</v>
      </c>
      <c r="AH71">
        <f t="shared" si="36"/>
        <v>5143</v>
      </c>
      <c r="AI71">
        <v>48</v>
      </c>
      <c r="AJ71">
        <f t="shared" si="37"/>
        <v>6</v>
      </c>
      <c r="AK71">
        <f t="shared" si="38"/>
        <v>107.14583333333333</v>
      </c>
      <c r="AM71">
        <v>396</v>
      </c>
      <c r="AN71">
        <v>10</v>
      </c>
      <c r="AO71">
        <v>-50</v>
      </c>
      <c r="AP71">
        <f t="shared" si="39"/>
        <v>356</v>
      </c>
      <c r="AQ71">
        <v>0</v>
      </c>
      <c r="AR71">
        <f t="shared" si="40"/>
        <v>356</v>
      </c>
      <c r="AS71">
        <v>43</v>
      </c>
      <c r="AT71">
        <f t="shared" si="41"/>
        <v>6</v>
      </c>
      <c r="AU71">
        <f t="shared" si="42"/>
        <v>8.279069767441861</v>
      </c>
      <c r="AW71">
        <v>0</v>
      </c>
      <c r="AX71">
        <v>20</v>
      </c>
      <c r="AY71">
        <v>0</v>
      </c>
      <c r="AZ71">
        <f t="shared" si="43"/>
        <v>20</v>
      </c>
      <c r="BA71">
        <v>0</v>
      </c>
      <c r="BB71">
        <f t="shared" si="44"/>
        <v>20</v>
      </c>
      <c r="BC71">
        <v>2</v>
      </c>
      <c r="BD71">
        <f t="shared" si="45"/>
        <v>7</v>
      </c>
      <c r="BE71">
        <f t="shared" si="46"/>
        <v>10</v>
      </c>
      <c r="BG71">
        <v>315</v>
      </c>
      <c r="BH71">
        <v>700</v>
      </c>
      <c r="BI71">
        <v>0</v>
      </c>
      <c r="BJ71">
        <f t="shared" si="47"/>
        <v>1015</v>
      </c>
      <c r="BK71">
        <v>0</v>
      </c>
      <c r="BL71">
        <f t="shared" si="48"/>
        <v>1015</v>
      </c>
      <c r="BM71">
        <v>22</v>
      </c>
      <c r="BN71">
        <f t="shared" si="49"/>
        <v>5</v>
      </c>
      <c r="BO71">
        <f t="shared" si="50"/>
        <v>46.136363636363633</v>
      </c>
      <c r="BQ71">
        <v>188</v>
      </c>
      <c r="BR71">
        <v>515</v>
      </c>
      <c r="BS71">
        <v>0</v>
      </c>
      <c r="BT71">
        <f t="shared" si="51"/>
        <v>703</v>
      </c>
      <c r="BU71">
        <v>0</v>
      </c>
      <c r="BV71">
        <f t="shared" si="52"/>
        <v>703</v>
      </c>
      <c r="BW71">
        <v>31</v>
      </c>
      <c r="BX71">
        <f t="shared" si="53"/>
        <v>5</v>
      </c>
      <c r="BY71">
        <f t="shared" si="54"/>
        <v>22.677419354838708</v>
      </c>
      <c r="CA71">
        <v>451</v>
      </c>
    </row>
    <row r="72" spans="1:79" ht="17.25" customHeight="1" x14ac:dyDescent="0.3">
      <c r="A72" s="2">
        <v>44576</v>
      </c>
      <c r="B72" t="s">
        <v>166</v>
      </c>
      <c r="C72" t="s">
        <v>167</v>
      </c>
      <c r="D72" t="s">
        <v>27</v>
      </c>
      <c r="F72">
        <v>384</v>
      </c>
      <c r="G72">
        <v>0</v>
      </c>
      <c r="I72">
        <v>0</v>
      </c>
      <c r="J72">
        <f t="shared" si="29"/>
        <v>384</v>
      </c>
      <c r="K72">
        <v>0</v>
      </c>
      <c r="L72">
        <f t="shared" si="30"/>
        <v>384</v>
      </c>
      <c r="M72">
        <v>3</v>
      </c>
      <c r="N72">
        <v>1</v>
      </c>
      <c r="O72">
        <f t="shared" si="31"/>
        <v>128</v>
      </c>
      <c r="Q72">
        <v>237</v>
      </c>
      <c r="R72">
        <v>0</v>
      </c>
      <c r="T72">
        <v>0</v>
      </c>
      <c r="U72">
        <f t="shared" si="32"/>
        <v>237</v>
      </c>
      <c r="V72">
        <v>0</v>
      </c>
      <c r="W72">
        <f t="shared" si="33"/>
        <v>237</v>
      </c>
      <c r="X72">
        <v>1</v>
      </c>
      <c r="Y72">
        <v>2</v>
      </c>
      <c r="Z72">
        <f t="shared" si="34"/>
        <v>237</v>
      </c>
      <c r="AB72">
        <v>498</v>
      </c>
      <c r="AC72">
        <v>0</v>
      </c>
      <c r="AE72">
        <v>0</v>
      </c>
      <c r="AF72">
        <f t="shared" si="35"/>
        <v>498</v>
      </c>
      <c r="AG72">
        <v>0</v>
      </c>
      <c r="AH72">
        <f t="shared" si="36"/>
        <v>498</v>
      </c>
      <c r="AI72">
        <v>4</v>
      </c>
      <c r="AJ72">
        <f t="shared" si="37"/>
        <v>6</v>
      </c>
      <c r="AK72">
        <f t="shared" si="38"/>
        <v>124.5</v>
      </c>
      <c r="AM72">
        <v>114</v>
      </c>
      <c r="AN72">
        <v>120</v>
      </c>
      <c r="AO72">
        <v>0</v>
      </c>
      <c r="AP72">
        <f t="shared" si="39"/>
        <v>234</v>
      </c>
      <c r="AQ72">
        <v>0</v>
      </c>
      <c r="AR72">
        <f t="shared" si="40"/>
        <v>234</v>
      </c>
      <c r="AS72">
        <v>5</v>
      </c>
      <c r="AT72">
        <f t="shared" si="41"/>
        <v>6</v>
      </c>
      <c r="AU72">
        <f t="shared" si="42"/>
        <v>46.8</v>
      </c>
      <c r="AW72">
        <v>94</v>
      </c>
      <c r="AX72">
        <v>30</v>
      </c>
      <c r="AY72">
        <v>0</v>
      </c>
      <c r="AZ72">
        <f t="shared" si="43"/>
        <v>124</v>
      </c>
      <c r="BA72">
        <v>0</v>
      </c>
      <c r="BB72">
        <f t="shared" si="44"/>
        <v>124</v>
      </c>
      <c r="BC72">
        <v>2</v>
      </c>
      <c r="BD72">
        <f t="shared" si="45"/>
        <v>7</v>
      </c>
      <c r="BE72">
        <f t="shared" si="46"/>
        <v>62</v>
      </c>
      <c r="BG72">
        <v>565</v>
      </c>
      <c r="BH72">
        <v>380</v>
      </c>
      <c r="BI72">
        <v>0</v>
      </c>
      <c r="BJ72">
        <f t="shared" si="47"/>
        <v>945</v>
      </c>
      <c r="BK72">
        <v>0</v>
      </c>
      <c r="BL72">
        <f t="shared" si="48"/>
        <v>945</v>
      </c>
      <c r="BM72">
        <v>0</v>
      </c>
      <c r="BN72">
        <f t="shared" si="49"/>
        <v>5</v>
      </c>
      <c r="BO72">
        <f t="shared" si="50"/>
        <v>0</v>
      </c>
      <c r="BQ72">
        <v>118</v>
      </c>
      <c r="BR72">
        <v>250</v>
      </c>
      <c r="BS72">
        <v>0</v>
      </c>
      <c r="BT72">
        <f t="shared" si="51"/>
        <v>368</v>
      </c>
      <c r="BU72">
        <v>0</v>
      </c>
      <c r="BV72">
        <f t="shared" si="52"/>
        <v>368</v>
      </c>
      <c r="BW72">
        <v>2</v>
      </c>
      <c r="BX72">
        <f t="shared" si="53"/>
        <v>5</v>
      </c>
      <c r="BY72">
        <f t="shared" si="54"/>
        <v>184</v>
      </c>
      <c r="CA72">
        <v>1500</v>
      </c>
    </row>
    <row r="73" spans="1:79" ht="17.25" customHeight="1" x14ac:dyDescent="0.3">
      <c r="A73" s="2">
        <v>44576</v>
      </c>
      <c r="B73" t="s">
        <v>168</v>
      </c>
      <c r="C73" t="s">
        <v>169</v>
      </c>
      <c r="D73" t="s">
        <v>27</v>
      </c>
      <c r="F73">
        <v>62</v>
      </c>
      <c r="G73">
        <v>0</v>
      </c>
      <c r="I73">
        <v>-5</v>
      </c>
      <c r="J73">
        <f t="shared" si="29"/>
        <v>57</v>
      </c>
      <c r="K73">
        <v>0</v>
      </c>
      <c r="L73">
        <f t="shared" si="30"/>
        <v>57</v>
      </c>
      <c r="M73">
        <v>3</v>
      </c>
      <c r="N73">
        <v>1</v>
      </c>
      <c r="O73">
        <f t="shared" si="31"/>
        <v>19</v>
      </c>
      <c r="Q73">
        <v>111</v>
      </c>
      <c r="R73">
        <v>0</v>
      </c>
      <c r="T73">
        <v>0</v>
      </c>
      <c r="U73">
        <f t="shared" si="32"/>
        <v>111</v>
      </c>
      <c r="V73">
        <v>0</v>
      </c>
      <c r="W73">
        <f t="shared" si="33"/>
        <v>111</v>
      </c>
      <c r="X73">
        <v>1</v>
      </c>
      <c r="Y73">
        <v>2</v>
      </c>
      <c r="Z73">
        <f t="shared" si="34"/>
        <v>111</v>
      </c>
      <c r="AB73">
        <v>432</v>
      </c>
      <c r="AC73">
        <v>0</v>
      </c>
      <c r="AE73">
        <v>0</v>
      </c>
      <c r="AF73">
        <f t="shared" si="35"/>
        <v>432</v>
      </c>
      <c r="AG73">
        <v>0</v>
      </c>
      <c r="AH73">
        <f t="shared" si="36"/>
        <v>432</v>
      </c>
      <c r="AI73">
        <v>5</v>
      </c>
      <c r="AJ73">
        <f t="shared" si="37"/>
        <v>6</v>
      </c>
      <c r="AK73">
        <f t="shared" si="38"/>
        <v>86.4</v>
      </c>
      <c r="AM73">
        <v>909</v>
      </c>
      <c r="AN73">
        <v>0</v>
      </c>
      <c r="AO73">
        <v>0</v>
      </c>
      <c r="AP73">
        <f t="shared" si="39"/>
        <v>909</v>
      </c>
      <c r="AQ73">
        <v>0</v>
      </c>
      <c r="AR73">
        <f t="shared" si="40"/>
        <v>909</v>
      </c>
      <c r="AS73">
        <v>2</v>
      </c>
      <c r="AT73">
        <f t="shared" si="41"/>
        <v>6</v>
      </c>
      <c r="AU73">
        <f t="shared" si="42"/>
        <v>454.5</v>
      </c>
      <c r="AW73">
        <v>183</v>
      </c>
      <c r="AX73">
        <v>0</v>
      </c>
      <c r="AY73">
        <v>0</v>
      </c>
      <c r="AZ73">
        <f t="shared" si="43"/>
        <v>183</v>
      </c>
      <c r="BA73">
        <v>0</v>
      </c>
      <c r="BB73">
        <f t="shared" si="44"/>
        <v>183</v>
      </c>
      <c r="BC73">
        <v>4</v>
      </c>
      <c r="BD73">
        <f t="shared" si="45"/>
        <v>7</v>
      </c>
      <c r="BE73">
        <f t="shared" si="46"/>
        <v>45.75</v>
      </c>
      <c r="BG73">
        <v>380</v>
      </c>
      <c r="BH73">
        <v>0</v>
      </c>
      <c r="BI73">
        <v>0</v>
      </c>
      <c r="BJ73">
        <f t="shared" si="47"/>
        <v>380</v>
      </c>
      <c r="BK73">
        <v>0</v>
      </c>
      <c r="BL73">
        <f t="shared" si="48"/>
        <v>380</v>
      </c>
      <c r="BM73">
        <v>1</v>
      </c>
      <c r="BN73">
        <f t="shared" si="49"/>
        <v>5</v>
      </c>
      <c r="BO73">
        <f t="shared" si="50"/>
        <v>380</v>
      </c>
      <c r="BQ73">
        <v>767</v>
      </c>
      <c r="BR73">
        <v>0</v>
      </c>
      <c r="BS73">
        <v>0</v>
      </c>
      <c r="BT73">
        <f t="shared" si="51"/>
        <v>767</v>
      </c>
      <c r="BU73">
        <v>0</v>
      </c>
      <c r="BV73">
        <f t="shared" si="52"/>
        <v>767</v>
      </c>
      <c r="BW73">
        <v>2</v>
      </c>
      <c r="BX73">
        <f t="shared" si="53"/>
        <v>5</v>
      </c>
      <c r="BY73">
        <f t="shared" si="54"/>
        <v>383.5</v>
      </c>
      <c r="CA73">
        <v>3800</v>
      </c>
    </row>
    <row r="74" spans="1:79" ht="17.25" customHeight="1" x14ac:dyDescent="0.3">
      <c r="A74" s="2">
        <v>44576</v>
      </c>
      <c r="B74" t="s">
        <v>170</v>
      </c>
      <c r="C74" t="s">
        <v>171</v>
      </c>
      <c r="D74" t="s">
        <v>27</v>
      </c>
      <c r="F74">
        <v>322</v>
      </c>
      <c r="G74">
        <v>0</v>
      </c>
      <c r="I74">
        <v>-50</v>
      </c>
      <c r="J74">
        <f t="shared" si="29"/>
        <v>272</v>
      </c>
      <c r="K74">
        <v>0</v>
      </c>
      <c r="L74">
        <f t="shared" si="30"/>
        <v>272</v>
      </c>
      <c r="M74">
        <v>5</v>
      </c>
      <c r="N74">
        <v>1</v>
      </c>
      <c r="O74">
        <f t="shared" si="31"/>
        <v>54.4</v>
      </c>
      <c r="Q74">
        <v>196</v>
      </c>
      <c r="R74">
        <v>0</v>
      </c>
      <c r="T74">
        <v>0</v>
      </c>
      <c r="U74">
        <f t="shared" si="32"/>
        <v>196</v>
      </c>
      <c r="V74">
        <v>0</v>
      </c>
      <c r="W74">
        <f t="shared" si="33"/>
        <v>196</v>
      </c>
      <c r="X74">
        <v>1</v>
      </c>
      <c r="Y74">
        <v>2</v>
      </c>
      <c r="Z74">
        <f t="shared" si="34"/>
        <v>196</v>
      </c>
      <c r="AB74">
        <v>1418</v>
      </c>
      <c r="AC74">
        <v>0</v>
      </c>
      <c r="AE74">
        <v>0</v>
      </c>
      <c r="AF74">
        <f t="shared" si="35"/>
        <v>1418</v>
      </c>
      <c r="AG74">
        <v>0</v>
      </c>
      <c r="AH74">
        <f t="shared" si="36"/>
        <v>1418</v>
      </c>
      <c r="AI74">
        <v>2</v>
      </c>
      <c r="AJ74">
        <f t="shared" si="37"/>
        <v>6</v>
      </c>
      <c r="AK74">
        <f t="shared" si="38"/>
        <v>709</v>
      </c>
      <c r="AM74">
        <v>761</v>
      </c>
      <c r="AN74">
        <v>0</v>
      </c>
      <c r="AO74">
        <v>-10</v>
      </c>
      <c r="AP74">
        <f t="shared" si="39"/>
        <v>751</v>
      </c>
      <c r="AQ74">
        <v>0</v>
      </c>
      <c r="AR74">
        <f t="shared" si="40"/>
        <v>751</v>
      </c>
      <c r="AS74">
        <v>7</v>
      </c>
      <c r="AT74">
        <f t="shared" si="41"/>
        <v>6</v>
      </c>
      <c r="AU74">
        <f t="shared" si="42"/>
        <v>107.28571428571429</v>
      </c>
      <c r="AW74">
        <v>113</v>
      </c>
      <c r="AX74">
        <v>15</v>
      </c>
      <c r="AY74">
        <v>0</v>
      </c>
      <c r="AZ74">
        <f t="shared" si="43"/>
        <v>128</v>
      </c>
      <c r="BA74">
        <v>0</v>
      </c>
      <c r="BB74">
        <f t="shared" si="44"/>
        <v>128</v>
      </c>
      <c r="BC74">
        <v>1</v>
      </c>
      <c r="BD74">
        <f t="shared" si="45"/>
        <v>7</v>
      </c>
      <c r="BE74">
        <f t="shared" si="46"/>
        <v>128</v>
      </c>
      <c r="BG74">
        <v>481</v>
      </c>
      <c r="BH74">
        <v>0</v>
      </c>
      <c r="BI74">
        <v>0</v>
      </c>
      <c r="BJ74">
        <f t="shared" si="47"/>
        <v>481</v>
      </c>
      <c r="BK74">
        <v>0</v>
      </c>
      <c r="BL74">
        <f t="shared" si="48"/>
        <v>481</v>
      </c>
      <c r="BM74">
        <v>3</v>
      </c>
      <c r="BN74">
        <f t="shared" si="49"/>
        <v>5</v>
      </c>
      <c r="BO74">
        <f t="shared" si="50"/>
        <v>160.33333333333334</v>
      </c>
      <c r="BQ74">
        <v>1601</v>
      </c>
      <c r="BR74">
        <v>0</v>
      </c>
      <c r="BS74">
        <v>0</v>
      </c>
      <c r="BT74">
        <f t="shared" si="51"/>
        <v>1601</v>
      </c>
      <c r="BU74">
        <v>0</v>
      </c>
      <c r="BV74">
        <f t="shared" si="52"/>
        <v>1601</v>
      </c>
      <c r="BW74">
        <v>12</v>
      </c>
      <c r="BX74">
        <f t="shared" si="53"/>
        <v>5</v>
      </c>
      <c r="BY74">
        <f t="shared" si="54"/>
        <v>133.41666666666666</v>
      </c>
      <c r="CA74">
        <v>570</v>
      </c>
    </row>
    <row r="75" spans="1:79" ht="17.25" customHeight="1" x14ac:dyDescent="0.3">
      <c r="A75" s="2">
        <v>44576</v>
      </c>
      <c r="B75" t="s">
        <v>172</v>
      </c>
      <c r="C75" t="s">
        <v>173</v>
      </c>
      <c r="D75" t="s">
        <v>27</v>
      </c>
      <c r="F75">
        <v>224</v>
      </c>
      <c r="G75">
        <v>0</v>
      </c>
      <c r="I75">
        <v>-20</v>
      </c>
      <c r="J75">
        <f t="shared" si="29"/>
        <v>204</v>
      </c>
      <c r="K75">
        <v>0</v>
      </c>
      <c r="L75">
        <f t="shared" si="30"/>
        <v>204</v>
      </c>
      <c r="M75">
        <v>1</v>
      </c>
      <c r="N75">
        <v>1</v>
      </c>
      <c r="O75">
        <f t="shared" si="31"/>
        <v>204</v>
      </c>
      <c r="Q75">
        <v>63</v>
      </c>
      <c r="R75">
        <v>0</v>
      </c>
      <c r="T75">
        <v>0</v>
      </c>
      <c r="U75">
        <f t="shared" si="32"/>
        <v>63</v>
      </c>
      <c r="V75">
        <v>0</v>
      </c>
      <c r="W75">
        <f t="shared" si="33"/>
        <v>63</v>
      </c>
      <c r="X75">
        <v>1</v>
      </c>
      <c r="Y75">
        <v>2</v>
      </c>
      <c r="Z75">
        <f t="shared" si="34"/>
        <v>63</v>
      </c>
      <c r="AB75">
        <v>1521</v>
      </c>
      <c r="AC75">
        <v>0</v>
      </c>
      <c r="AE75">
        <v>0</v>
      </c>
      <c r="AF75">
        <f t="shared" si="35"/>
        <v>1521</v>
      </c>
      <c r="AG75">
        <v>0</v>
      </c>
      <c r="AH75">
        <f t="shared" si="36"/>
        <v>1521</v>
      </c>
      <c r="AI75">
        <v>4</v>
      </c>
      <c r="AJ75">
        <f t="shared" si="37"/>
        <v>6</v>
      </c>
      <c r="AK75">
        <f t="shared" si="38"/>
        <v>380.25</v>
      </c>
      <c r="AM75">
        <v>746</v>
      </c>
      <c r="AN75">
        <v>710</v>
      </c>
      <c r="AO75">
        <v>-100</v>
      </c>
      <c r="AP75">
        <f t="shared" si="39"/>
        <v>1356</v>
      </c>
      <c r="AQ75">
        <v>0</v>
      </c>
      <c r="AR75">
        <f t="shared" si="40"/>
        <v>1356</v>
      </c>
      <c r="AS75">
        <v>8</v>
      </c>
      <c r="AT75">
        <f t="shared" si="41"/>
        <v>6</v>
      </c>
      <c r="AU75">
        <f t="shared" si="42"/>
        <v>169.5</v>
      </c>
      <c r="AW75">
        <v>114</v>
      </c>
      <c r="AX75">
        <v>235</v>
      </c>
      <c r="AY75">
        <v>-5</v>
      </c>
      <c r="AZ75">
        <f t="shared" si="43"/>
        <v>344</v>
      </c>
      <c r="BA75">
        <v>0</v>
      </c>
      <c r="BB75">
        <f t="shared" si="44"/>
        <v>344</v>
      </c>
      <c r="BC75">
        <v>2</v>
      </c>
      <c r="BD75">
        <f t="shared" si="45"/>
        <v>7</v>
      </c>
      <c r="BE75">
        <f t="shared" si="46"/>
        <v>172</v>
      </c>
      <c r="BG75">
        <v>216</v>
      </c>
      <c r="BH75">
        <v>240</v>
      </c>
      <c r="BI75">
        <v>0</v>
      </c>
      <c r="BJ75">
        <f t="shared" si="47"/>
        <v>456</v>
      </c>
      <c r="BK75">
        <v>0</v>
      </c>
      <c r="BL75">
        <f t="shared" si="48"/>
        <v>456</v>
      </c>
      <c r="BM75">
        <v>0</v>
      </c>
      <c r="BN75">
        <f t="shared" si="49"/>
        <v>5</v>
      </c>
      <c r="BO75">
        <f t="shared" si="50"/>
        <v>0</v>
      </c>
      <c r="BQ75">
        <v>50</v>
      </c>
      <c r="BR75">
        <v>240</v>
      </c>
      <c r="BS75">
        <v>0</v>
      </c>
      <c r="BT75">
        <f t="shared" si="51"/>
        <v>290</v>
      </c>
      <c r="BU75">
        <v>0</v>
      </c>
      <c r="BV75">
        <f t="shared" si="52"/>
        <v>290</v>
      </c>
      <c r="BW75">
        <v>2</v>
      </c>
      <c r="BX75">
        <f t="shared" si="53"/>
        <v>5</v>
      </c>
      <c r="BY75">
        <f t="shared" si="54"/>
        <v>145</v>
      </c>
      <c r="CA75">
        <v>367</v>
      </c>
    </row>
    <row r="76" spans="1:79" ht="17.25" customHeight="1" x14ac:dyDescent="0.3">
      <c r="A76" s="2">
        <v>44576</v>
      </c>
      <c r="B76" t="s">
        <v>174</v>
      </c>
      <c r="C76" t="s">
        <v>175</v>
      </c>
      <c r="D76" t="s">
        <v>27</v>
      </c>
      <c r="F76">
        <v>342</v>
      </c>
      <c r="G76">
        <v>0</v>
      </c>
      <c r="I76">
        <v>-279</v>
      </c>
      <c r="J76">
        <f t="shared" si="29"/>
        <v>63</v>
      </c>
      <c r="K76">
        <v>0</v>
      </c>
      <c r="L76">
        <f t="shared" si="30"/>
        <v>63</v>
      </c>
      <c r="M76">
        <v>53</v>
      </c>
      <c r="N76">
        <v>1</v>
      </c>
      <c r="O76">
        <f t="shared" si="31"/>
        <v>1.1886792452830188</v>
      </c>
      <c r="Q76">
        <v>585</v>
      </c>
      <c r="R76">
        <v>0</v>
      </c>
      <c r="T76">
        <v>0</v>
      </c>
      <c r="U76">
        <f t="shared" si="32"/>
        <v>585</v>
      </c>
      <c r="V76">
        <v>0</v>
      </c>
      <c r="W76">
        <f t="shared" si="33"/>
        <v>585</v>
      </c>
      <c r="X76">
        <v>22</v>
      </c>
      <c r="Y76">
        <v>2</v>
      </c>
      <c r="Z76">
        <f t="shared" si="34"/>
        <v>26.59090909090909</v>
      </c>
      <c r="AB76">
        <v>1573</v>
      </c>
      <c r="AC76">
        <v>0</v>
      </c>
      <c r="AE76">
        <v>-1202</v>
      </c>
      <c r="AF76">
        <f t="shared" si="35"/>
        <v>371</v>
      </c>
      <c r="AG76">
        <v>1200</v>
      </c>
      <c r="AH76">
        <f t="shared" si="36"/>
        <v>1571</v>
      </c>
      <c r="AI76">
        <v>128</v>
      </c>
      <c r="AJ76">
        <f t="shared" si="37"/>
        <v>6</v>
      </c>
      <c r="AK76">
        <f t="shared" si="38"/>
        <v>12.2734375</v>
      </c>
      <c r="AM76">
        <v>3525</v>
      </c>
      <c r="AN76">
        <v>0</v>
      </c>
      <c r="AO76">
        <v>-254</v>
      </c>
      <c r="AP76">
        <f t="shared" si="39"/>
        <v>3271</v>
      </c>
      <c r="AQ76">
        <v>0</v>
      </c>
      <c r="AR76">
        <f t="shared" si="40"/>
        <v>3271</v>
      </c>
      <c r="AS76">
        <v>86</v>
      </c>
      <c r="AT76">
        <f t="shared" si="41"/>
        <v>6</v>
      </c>
      <c r="AU76">
        <f t="shared" si="42"/>
        <v>38.034883720930232</v>
      </c>
      <c r="AW76">
        <v>2736</v>
      </c>
      <c r="AX76">
        <v>0</v>
      </c>
      <c r="AY76">
        <v>-412</v>
      </c>
      <c r="AZ76">
        <f t="shared" si="43"/>
        <v>2324</v>
      </c>
      <c r="BA76">
        <v>0</v>
      </c>
      <c r="BB76">
        <f t="shared" si="44"/>
        <v>2324</v>
      </c>
      <c r="BC76">
        <v>105</v>
      </c>
      <c r="BD76">
        <f t="shared" si="45"/>
        <v>7</v>
      </c>
      <c r="BE76">
        <f t="shared" si="46"/>
        <v>22.133333333333333</v>
      </c>
      <c r="BG76">
        <v>1143</v>
      </c>
      <c r="BH76">
        <v>0</v>
      </c>
      <c r="BI76">
        <v>0</v>
      </c>
      <c r="BJ76">
        <f t="shared" si="47"/>
        <v>1143</v>
      </c>
      <c r="BK76">
        <v>0</v>
      </c>
      <c r="BL76">
        <f t="shared" si="48"/>
        <v>1143</v>
      </c>
      <c r="BM76">
        <v>38</v>
      </c>
      <c r="BN76">
        <f t="shared" si="49"/>
        <v>5</v>
      </c>
      <c r="BO76">
        <f t="shared" si="50"/>
        <v>30.078947368421051</v>
      </c>
      <c r="BQ76">
        <v>511</v>
      </c>
      <c r="BR76">
        <v>0</v>
      </c>
      <c r="BS76">
        <v>-11</v>
      </c>
      <c r="BT76">
        <f t="shared" si="51"/>
        <v>500</v>
      </c>
      <c r="BU76">
        <v>0</v>
      </c>
      <c r="BV76">
        <f t="shared" si="52"/>
        <v>500</v>
      </c>
      <c r="BW76">
        <v>33</v>
      </c>
      <c r="BX76">
        <f t="shared" si="53"/>
        <v>5</v>
      </c>
      <c r="BY76">
        <f t="shared" si="54"/>
        <v>15.151515151515152</v>
      </c>
      <c r="CA76">
        <v>2316</v>
      </c>
    </row>
    <row r="77" spans="1:79" ht="17.25" customHeight="1" x14ac:dyDescent="0.3">
      <c r="A77" s="2">
        <v>44576</v>
      </c>
      <c r="B77" t="s">
        <v>176</v>
      </c>
      <c r="C77" t="s">
        <v>177</v>
      </c>
      <c r="D77" t="s">
        <v>27</v>
      </c>
      <c r="F77">
        <v>0</v>
      </c>
      <c r="G77">
        <v>0</v>
      </c>
      <c r="I77">
        <v>0</v>
      </c>
      <c r="J77">
        <f t="shared" si="29"/>
        <v>0</v>
      </c>
      <c r="K77">
        <v>0</v>
      </c>
      <c r="L77">
        <f t="shared" si="30"/>
        <v>0</v>
      </c>
      <c r="M77">
        <v>0</v>
      </c>
      <c r="N77">
        <v>1</v>
      </c>
      <c r="O77">
        <f t="shared" si="31"/>
        <v>0</v>
      </c>
      <c r="Q77">
        <v>0</v>
      </c>
      <c r="R77">
        <v>0</v>
      </c>
      <c r="T77">
        <v>0</v>
      </c>
      <c r="U77">
        <f t="shared" si="32"/>
        <v>0</v>
      </c>
      <c r="V77">
        <v>0</v>
      </c>
      <c r="W77">
        <f t="shared" si="33"/>
        <v>0</v>
      </c>
      <c r="X77">
        <v>0</v>
      </c>
      <c r="Y77">
        <v>2</v>
      </c>
      <c r="Z77">
        <f t="shared" si="34"/>
        <v>0</v>
      </c>
      <c r="AB77">
        <v>0</v>
      </c>
      <c r="AC77">
        <v>0</v>
      </c>
      <c r="AE77">
        <v>0</v>
      </c>
      <c r="AF77">
        <f t="shared" si="35"/>
        <v>0</v>
      </c>
      <c r="AG77">
        <v>0</v>
      </c>
      <c r="AH77">
        <f t="shared" si="36"/>
        <v>0</v>
      </c>
      <c r="AI77">
        <v>0</v>
      </c>
      <c r="AJ77">
        <f t="shared" si="37"/>
        <v>6</v>
      </c>
      <c r="AK77">
        <f t="shared" si="38"/>
        <v>0</v>
      </c>
      <c r="AM77">
        <v>0</v>
      </c>
      <c r="AN77">
        <v>0</v>
      </c>
      <c r="AO77">
        <v>0</v>
      </c>
      <c r="AP77">
        <f t="shared" si="39"/>
        <v>0</v>
      </c>
      <c r="AQ77">
        <v>0</v>
      </c>
      <c r="AR77">
        <f t="shared" si="40"/>
        <v>0</v>
      </c>
      <c r="AS77">
        <v>0</v>
      </c>
      <c r="AT77">
        <f t="shared" si="41"/>
        <v>6</v>
      </c>
      <c r="AU77">
        <f t="shared" si="42"/>
        <v>0</v>
      </c>
      <c r="AW77">
        <v>0</v>
      </c>
      <c r="AX77">
        <v>0</v>
      </c>
      <c r="AY77">
        <v>0</v>
      </c>
      <c r="AZ77">
        <f t="shared" si="43"/>
        <v>0</v>
      </c>
      <c r="BA77">
        <v>0</v>
      </c>
      <c r="BB77">
        <f t="shared" si="44"/>
        <v>0</v>
      </c>
      <c r="BC77">
        <v>0</v>
      </c>
      <c r="BD77">
        <f t="shared" si="45"/>
        <v>7</v>
      </c>
      <c r="BE77">
        <f t="shared" si="46"/>
        <v>0</v>
      </c>
      <c r="BG77">
        <v>0</v>
      </c>
      <c r="BH77">
        <v>0</v>
      </c>
      <c r="BI77">
        <v>0</v>
      </c>
      <c r="BJ77">
        <f t="shared" si="47"/>
        <v>0</v>
      </c>
      <c r="BK77">
        <v>0</v>
      </c>
      <c r="BL77">
        <f t="shared" si="48"/>
        <v>0</v>
      </c>
      <c r="BM77">
        <v>0</v>
      </c>
      <c r="BN77">
        <f t="shared" si="49"/>
        <v>5</v>
      </c>
      <c r="BO77">
        <f t="shared" si="50"/>
        <v>0</v>
      </c>
      <c r="BQ77">
        <v>0</v>
      </c>
      <c r="BR77">
        <v>0</v>
      </c>
      <c r="BS77">
        <v>0</v>
      </c>
      <c r="BT77">
        <f t="shared" si="51"/>
        <v>0</v>
      </c>
      <c r="BU77">
        <v>0</v>
      </c>
      <c r="BV77">
        <f t="shared" si="52"/>
        <v>0</v>
      </c>
      <c r="BW77">
        <v>0</v>
      </c>
      <c r="BX77">
        <f t="shared" si="53"/>
        <v>5</v>
      </c>
      <c r="BY77">
        <f t="shared" si="54"/>
        <v>0</v>
      </c>
      <c r="CA77">
        <v>0</v>
      </c>
    </row>
    <row r="78" spans="1:79" ht="17.25" customHeight="1" x14ac:dyDescent="0.3">
      <c r="A78" s="2">
        <v>44576</v>
      </c>
      <c r="B78" t="s">
        <v>178</v>
      </c>
      <c r="C78" t="s">
        <v>179</v>
      </c>
      <c r="D78" t="s">
        <v>27</v>
      </c>
      <c r="F78">
        <v>0</v>
      </c>
      <c r="G78">
        <v>0</v>
      </c>
      <c r="I78">
        <v>0</v>
      </c>
      <c r="J78">
        <f t="shared" si="29"/>
        <v>0</v>
      </c>
      <c r="K78">
        <v>0</v>
      </c>
      <c r="L78">
        <f t="shared" si="30"/>
        <v>0</v>
      </c>
      <c r="M78">
        <v>0</v>
      </c>
      <c r="N78">
        <v>1</v>
      </c>
      <c r="O78">
        <f t="shared" si="31"/>
        <v>0</v>
      </c>
      <c r="Q78">
        <v>0</v>
      </c>
      <c r="R78">
        <v>0</v>
      </c>
      <c r="T78">
        <v>0</v>
      </c>
      <c r="U78">
        <f t="shared" si="32"/>
        <v>0</v>
      </c>
      <c r="V78">
        <v>0</v>
      </c>
      <c r="W78">
        <f t="shared" si="33"/>
        <v>0</v>
      </c>
      <c r="X78">
        <v>0</v>
      </c>
      <c r="Y78">
        <v>2</v>
      </c>
      <c r="Z78">
        <f t="shared" si="34"/>
        <v>0</v>
      </c>
      <c r="AB78">
        <v>0</v>
      </c>
      <c r="AC78">
        <v>0</v>
      </c>
      <c r="AE78">
        <v>0</v>
      </c>
      <c r="AF78">
        <f t="shared" si="35"/>
        <v>0</v>
      </c>
      <c r="AG78">
        <v>0</v>
      </c>
      <c r="AH78">
        <f t="shared" si="36"/>
        <v>0</v>
      </c>
      <c r="AI78">
        <v>0</v>
      </c>
      <c r="AJ78">
        <f t="shared" si="37"/>
        <v>6</v>
      </c>
      <c r="AK78">
        <f t="shared" si="38"/>
        <v>0</v>
      </c>
      <c r="AM78">
        <v>0</v>
      </c>
      <c r="AN78">
        <v>0</v>
      </c>
      <c r="AO78">
        <v>0</v>
      </c>
      <c r="AP78">
        <f t="shared" si="39"/>
        <v>0</v>
      </c>
      <c r="AQ78">
        <v>0</v>
      </c>
      <c r="AR78">
        <f t="shared" si="40"/>
        <v>0</v>
      </c>
      <c r="AS78">
        <v>0</v>
      </c>
      <c r="AT78">
        <f t="shared" si="41"/>
        <v>6</v>
      </c>
      <c r="AU78">
        <f t="shared" si="42"/>
        <v>0</v>
      </c>
      <c r="AW78">
        <v>0</v>
      </c>
      <c r="AX78">
        <v>0</v>
      </c>
      <c r="AY78">
        <v>0</v>
      </c>
      <c r="AZ78">
        <f t="shared" si="43"/>
        <v>0</v>
      </c>
      <c r="BA78">
        <v>0</v>
      </c>
      <c r="BB78">
        <f t="shared" si="44"/>
        <v>0</v>
      </c>
      <c r="BC78">
        <v>0</v>
      </c>
      <c r="BD78">
        <f t="shared" si="45"/>
        <v>7</v>
      </c>
      <c r="BE78">
        <f t="shared" si="46"/>
        <v>0</v>
      </c>
      <c r="BG78">
        <v>0</v>
      </c>
      <c r="BH78">
        <v>0</v>
      </c>
      <c r="BI78">
        <v>0</v>
      </c>
      <c r="BJ78">
        <f t="shared" si="47"/>
        <v>0</v>
      </c>
      <c r="BK78">
        <v>0</v>
      </c>
      <c r="BL78">
        <f t="shared" si="48"/>
        <v>0</v>
      </c>
      <c r="BM78">
        <v>0</v>
      </c>
      <c r="BN78">
        <f t="shared" si="49"/>
        <v>5</v>
      </c>
      <c r="BO78">
        <f t="shared" si="50"/>
        <v>0</v>
      </c>
      <c r="BQ78">
        <v>0</v>
      </c>
      <c r="BR78">
        <v>0</v>
      </c>
      <c r="BS78">
        <v>0</v>
      </c>
      <c r="BT78">
        <f t="shared" si="51"/>
        <v>0</v>
      </c>
      <c r="BU78">
        <v>0</v>
      </c>
      <c r="BV78">
        <f t="shared" si="52"/>
        <v>0</v>
      </c>
      <c r="BW78">
        <v>0</v>
      </c>
      <c r="BX78">
        <f t="shared" si="53"/>
        <v>5</v>
      </c>
      <c r="BY78">
        <f t="shared" si="54"/>
        <v>0</v>
      </c>
      <c r="CA78">
        <v>0</v>
      </c>
    </row>
    <row r="79" spans="1:79" ht="17.25" customHeight="1" x14ac:dyDescent="0.3">
      <c r="A79" s="2">
        <v>44576</v>
      </c>
      <c r="B79" t="s">
        <v>180</v>
      </c>
      <c r="C79" t="s">
        <v>181</v>
      </c>
      <c r="D79" t="s">
        <v>27</v>
      </c>
      <c r="F79">
        <v>643</v>
      </c>
      <c r="G79">
        <v>0</v>
      </c>
      <c r="I79">
        <v>0</v>
      </c>
      <c r="J79">
        <f t="shared" si="29"/>
        <v>643</v>
      </c>
      <c r="K79">
        <v>0</v>
      </c>
      <c r="L79">
        <f t="shared" si="30"/>
        <v>643</v>
      </c>
      <c r="M79">
        <v>9</v>
      </c>
      <c r="N79">
        <v>1</v>
      </c>
      <c r="O79">
        <f t="shared" si="31"/>
        <v>71.444444444444443</v>
      </c>
      <c r="Q79">
        <v>127</v>
      </c>
      <c r="R79">
        <v>0</v>
      </c>
      <c r="T79">
        <v>0</v>
      </c>
      <c r="U79">
        <f t="shared" si="32"/>
        <v>127</v>
      </c>
      <c r="V79">
        <v>0</v>
      </c>
      <c r="W79">
        <f t="shared" si="33"/>
        <v>127</v>
      </c>
      <c r="X79">
        <v>5</v>
      </c>
      <c r="Y79">
        <v>2</v>
      </c>
      <c r="Z79">
        <f t="shared" si="34"/>
        <v>25.4</v>
      </c>
      <c r="AB79">
        <v>5495</v>
      </c>
      <c r="AC79">
        <v>0</v>
      </c>
      <c r="AE79">
        <v>0</v>
      </c>
      <c r="AF79">
        <f t="shared" si="35"/>
        <v>5495</v>
      </c>
      <c r="AG79">
        <v>0</v>
      </c>
      <c r="AH79">
        <f t="shared" si="36"/>
        <v>5495</v>
      </c>
      <c r="AI79">
        <v>73</v>
      </c>
      <c r="AJ79">
        <f t="shared" si="37"/>
        <v>6</v>
      </c>
      <c r="AK79">
        <f t="shared" si="38"/>
        <v>75.273972602739732</v>
      </c>
      <c r="AM79">
        <v>1281</v>
      </c>
      <c r="AN79">
        <v>0</v>
      </c>
      <c r="AO79">
        <v>0</v>
      </c>
      <c r="AP79">
        <f t="shared" si="39"/>
        <v>1281</v>
      </c>
      <c r="AQ79">
        <v>0</v>
      </c>
      <c r="AR79">
        <f t="shared" si="40"/>
        <v>1281</v>
      </c>
      <c r="AS79">
        <v>20</v>
      </c>
      <c r="AT79">
        <f t="shared" si="41"/>
        <v>6</v>
      </c>
      <c r="AU79">
        <f t="shared" si="42"/>
        <v>64.05</v>
      </c>
      <c r="AW79">
        <v>612</v>
      </c>
      <c r="AX79">
        <v>0</v>
      </c>
      <c r="AY79">
        <v>0</v>
      </c>
      <c r="AZ79">
        <f t="shared" si="43"/>
        <v>612</v>
      </c>
      <c r="BA79">
        <v>0</v>
      </c>
      <c r="BB79">
        <f t="shared" si="44"/>
        <v>612</v>
      </c>
      <c r="BC79">
        <v>8</v>
      </c>
      <c r="BD79">
        <f t="shared" si="45"/>
        <v>7</v>
      </c>
      <c r="BE79">
        <f t="shared" si="46"/>
        <v>76.5</v>
      </c>
      <c r="BG79">
        <v>763</v>
      </c>
      <c r="BH79">
        <v>0</v>
      </c>
      <c r="BI79">
        <v>0</v>
      </c>
      <c r="BJ79">
        <f t="shared" si="47"/>
        <v>763</v>
      </c>
      <c r="BK79">
        <v>0</v>
      </c>
      <c r="BL79">
        <f t="shared" si="48"/>
        <v>763</v>
      </c>
      <c r="BM79">
        <v>16</v>
      </c>
      <c r="BN79">
        <v>71</v>
      </c>
      <c r="BO79">
        <f t="shared" si="50"/>
        <v>47.6875</v>
      </c>
      <c r="BQ79">
        <v>330</v>
      </c>
      <c r="BR79">
        <v>0</v>
      </c>
      <c r="BS79">
        <v>0</v>
      </c>
      <c r="BT79">
        <f t="shared" si="51"/>
        <v>330</v>
      </c>
      <c r="BU79">
        <v>0</v>
      </c>
      <c r="BV79">
        <f t="shared" si="52"/>
        <v>330</v>
      </c>
      <c r="BW79">
        <v>4</v>
      </c>
      <c r="BX79">
        <f t="shared" si="53"/>
        <v>5</v>
      </c>
      <c r="BY79">
        <f t="shared" si="54"/>
        <v>82.5</v>
      </c>
      <c r="CA79">
        <v>0</v>
      </c>
    </row>
    <row r="80" spans="1:79" ht="17.25" customHeight="1" x14ac:dyDescent="0.3">
      <c r="A80" s="2">
        <v>44576</v>
      </c>
      <c r="B80" t="s">
        <v>182</v>
      </c>
      <c r="C80" t="s">
        <v>183</v>
      </c>
      <c r="D80" t="s">
        <v>27</v>
      </c>
      <c r="F80">
        <v>699</v>
      </c>
      <c r="G80">
        <v>0</v>
      </c>
      <c r="I80">
        <v>0</v>
      </c>
      <c r="J80">
        <f t="shared" si="29"/>
        <v>699</v>
      </c>
      <c r="K80">
        <v>0</v>
      </c>
      <c r="L80">
        <f t="shared" si="30"/>
        <v>699</v>
      </c>
      <c r="M80">
        <v>35</v>
      </c>
      <c r="N80">
        <v>1</v>
      </c>
      <c r="O80">
        <f t="shared" si="31"/>
        <v>19.971428571428572</v>
      </c>
      <c r="Q80">
        <v>244</v>
      </c>
      <c r="R80">
        <v>0</v>
      </c>
      <c r="T80">
        <v>0</v>
      </c>
      <c r="U80">
        <f t="shared" si="32"/>
        <v>244</v>
      </c>
      <c r="V80">
        <v>200</v>
      </c>
      <c r="W80">
        <f t="shared" si="33"/>
        <v>444</v>
      </c>
      <c r="X80">
        <v>10</v>
      </c>
      <c r="Y80">
        <v>2</v>
      </c>
      <c r="Z80">
        <f t="shared" si="34"/>
        <v>44.4</v>
      </c>
      <c r="AB80">
        <v>402</v>
      </c>
      <c r="AC80">
        <v>0</v>
      </c>
      <c r="AE80">
        <v>0</v>
      </c>
      <c r="AF80">
        <f t="shared" si="35"/>
        <v>402</v>
      </c>
      <c r="AG80">
        <v>0</v>
      </c>
      <c r="AH80">
        <f t="shared" si="36"/>
        <v>402</v>
      </c>
      <c r="AI80">
        <v>22</v>
      </c>
      <c r="AJ80">
        <f t="shared" si="37"/>
        <v>6</v>
      </c>
      <c r="AK80">
        <f t="shared" si="38"/>
        <v>18.272727272727273</v>
      </c>
      <c r="AM80">
        <v>111</v>
      </c>
      <c r="AN80">
        <v>0</v>
      </c>
      <c r="AO80">
        <v>0</v>
      </c>
      <c r="AP80">
        <f t="shared" si="39"/>
        <v>111</v>
      </c>
      <c r="AQ80">
        <v>0</v>
      </c>
      <c r="AR80">
        <f t="shared" si="40"/>
        <v>111</v>
      </c>
      <c r="AS80">
        <v>6</v>
      </c>
      <c r="AT80">
        <f t="shared" si="41"/>
        <v>6</v>
      </c>
      <c r="AU80">
        <f>IFERROR(AR80/AS80,0)</f>
        <v>18.5</v>
      </c>
      <c r="AW80">
        <v>152</v>
      </c>
      <c r="AX80">
        <v>0</v>
      </c>
      <c r="AY80">
        <v>-12</v>
      </c>
      <c r="AZ80">
        <f t="shared" si="43"/>
        <v>140</v>
      </c>
      <c r="BA80">
        <v>0</v>
      </c>
      <c r="BB80">
        <f t="shared" si="44"/>
        <v>140</v>
      </c>
      <c r="BC80">
        <v>5</v>
      </c>
      <c r="BD80">
        <f t="shared" si="45"/>
        <v>7</v>
      </c>
      <c r="BE80">
        <f t="shared" si="46"/>
        <v>28</v>
      </c>
      <c r="BG80">
        <v>1001</v>
      </c>
      <c r="BH80">
        <v>0</v>
      </c>
      <c r="BI80">
        <v>0</v>
      </c>
      <c r="BJ80">
        <f t="shared" si="47"/>
        <v>1001</v>
      </c>
      <c r="BK80">
        <v>0</v>
      </c>
      <c r="BL80">
        <f t="shared" si="48"/>
        <v>1001</v>
      </c>
      <c r="BM80">
        <v>7</v>
      </c>
      <c r="BN80">
        <f t="shared" si="49"/>
        <v>5</v>
      </c>
      <c r="BO80">
        <f t="shared" si="50"/>
        <v>143</v>
      </c>
      <c r="BQ80">
        <v>252</v>
      </c>
      <c r="BR80">
        <v>0</v>
      </c>
      <c r="BS80">
        <v>0</v>
      </c>
      <c r="BT80">
        <f t="shared" si="51"/>
        <v>252</v>
      </c>
      <c r="BU80">
        <v>100</v>
      </c>
      <c r="BV80">
        <f t="shared" si="52"/>
        <v>352</v>
      </c>
      <c r="BW80">
        <v>3</v>
      </c>
      <c r="BX80">
        <f t="shared" si="53"/>
        <v>5</v>
      </c>
      <c r="BY80">
        <f t="shared" si="54"/>
        <v>117.33333333333333</v>
      </c>
      <c r="CA80">
        <v>0</v>
      </c>
    </row>
    <row r="81" spans="1:79" ht="18.600000000000001" customHeight="1" x14ac:dyDescent="0.3">
      <c r="A81" s="2">
        <v>44576</v>
      </c>
      <c r="B81" t="s">
        <v>184</v>
      </c>
      <c r="C81" t="s">
        <v>185</v>
      </c>
      <c r="D81" t="s">
        <v>27</v>
      </c>
      <c r="F81">
        <v>1329</v>
      </c>
      <c r="G81">
        <v>0</v>
      </c>
      <c r="I81">
        <v>0</v>
      </c>
      <c r="J81">
        <f t="shared" si="29"/>
        <v>1329</v>
      </c>
      <c r="K81">
        <v>0</v>
      </c>
      <c r="L81">
        <f t="shared" si="30"/>
        <v>1329</v>
      </c>
      <c r="M81">
        <v>11</v>
      </c>
      <c r="N81">
        <v>1</v>
      </c>
      <c r="O81">
        <f t="shared" si="31"/>
        <v>120.81818181818181</v>
      </c>
      <c r="Q81">
        <v>297</v>
      </c>
      <c r="R81">
        <v>0</v>
      </c>
      <c r="T81">
        <v>0</v>
      </c>
      <c r="U81">
        <f t="shared" si="32"/>
        <v>297</v>
      </c>
      <c r="V81">
        <v>0</v>
      </c>
      <c r="W81">
        <f t="shared" si="33"/>
        <v>297</v>
      </c>
      <c r="X81">
        <v>0</v>
      </c>
      <c r="Y81">
        <v>2</v>
      </c>
      <c r="Z81">
        <f t="shared" si="34"/>
        <v>0</v>
      </c>
      <c r="AB81">
        <v>2178</v>
      </c>
      <c r="AC81">
        <v>0</v>
      </c>
      <c r="AE81">
        <v>-34</v>
      </c>
      <c r="AF81">
        <f t="shared" si="35"/>
        <v>2144</v>
      </c>
      <c r="AG81">
        <v>0</v>
      </c>
      <c r="AH81">
        <f t="shared" si="36"/>
        <v>2144</v>
      </c>
      <c r="AI81">
        <v>13</v>
      </c>
      <c r="AJ81">
        <f t="shared" si="37"/>
        <v>6</v>
      </c>
      <c r="AK81">
        <f t="shared" si="38"/>
        <v>164.92307692307693</v>
      </c>
      <c r="AM81">
        <v>3</v>
      </c>
      <c r="AN81">
        <v>0</v>
      </c>
      <c r="AO81">
        <v>0</v>
      </c>
      <c r="AP81">
        <f t="shared" si="39"/>
        <v>3</v>
      </c>
      <c r="AQ81">
        <v>540</v>
      </c>
      <c r="AR81">
        <f t="shared" si="40"/>
        <v>543</v>
      </c>
      <c r="AS81">
        <v>9</v>
      </c>
      <c r="AT81">
        <f t="shared" si="41"/>
        <v>6</v>
      </c>
      <c r="AU81">
        <f>IFERROR(AR81/AS81,0)</f>
        <v>60.333333333333336</v>
      </c>
      <c r="AW81">
        <v>99</v>
      </c>
      <c r="AX81">
        <v>0</v>
      </c>
      <c r="AY81">
        <v>0</v>
      </c>
      <c r="AZ81">
        <f t="shared" si="43"/>
        <v>99</v>
      </c>
      <c r="BA81">
        <v>1080</v>
      </c>
      <c r="BB81">
        <f t="shared" si="44"/>
        <v>1179</v>
      </c>
      <c r="BC81">
        <v>12</v>
      </c>
      <c r="BD81">
        <f t="shared" si="45"/>
        <v>7</v>
      </c>
      <c r="BE81">
        <f t="shared" si="46"/>
        <v>98.25</v>
      </c>
      <c r="BG81">
        <v>168</v>
      </c>
      <c r="BH81">
        <v>0</v>
      </c>
      <c r="BI81">
        <v>0</v>
      </c>
      <c r="BJ81">
        <f t="shared" si="47"/>
        <v>168</v>
      </c>
      <c r="BK81">
        <v>0</v>
      </c>
      <c r="BL81">
        <f t="shared" si="48"/>
        <v>168</v>
      </c>
      <c r="BM81">
        <v>1</v>
      </c>
      <c r="BN81">
        <f t="shared" si="49"/>
        <v>5</v>
      </c>
      <c r="BO81">
        <f t="shared" si="50"/>
        <v>168</v>
      </c>
      <c r="BQ81">
        <v>759</v>
      </c>
      <c r="BR81">
        <v>0</v>
      </c>
      <c r="BS81">
        <v>0</v>
      </c>
      <c r="BT81">
        <f t="shared" si="51"/>
        <v>759</v>
      </c>
      <c r="BU81">
        <v>0</v>
      </c>
      <c r="BV81">
        <f t="shared" si="52"/>
        <v>759</v>
      </c>
      <c r="BW81">
        <v>7</v>
      </c>
      <c r="BX81">
        <f t="shared" si="53"/>
        <v>5</v>
      </c>
      <c r="BY81">
        <f t="shared" si="54"/>
        <v>108.42857142857143</v>
      </c>
      <c r="CA81">
        <v>0</v>
      </c>
    </row>
    <row r="90" spans="1:79" ht="17.25" customHeight="1" x14ac:dyDescent="0.3">
      <c r="BQ90" t="s">
        <v>186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BE85-0F12-4A1C-A70C-108D0EFE4344}">
  <dimension ref="A1:CA92"/>
  <sheetViews>
    <sheetView tabSelected="1" zoomScale="85" zoomScaleNormal="85" workbookViewId="0">
      <pane xSplit="4" ySplit="1" topLeftCell="E2" activePane="bottomRight" state="frozen"/>
      <selection sqref="A1:XFD1"/>
      <selection pane="topRight" sqref="A1:XFD1"/>
      <selection pane="bottomLeft" sqref="A1:XFD1"/>
      <selection pane="bottomRight" activeCell="A2" sqref="A2"/>
    </sheetView>
  </sheetViews>
  <sheetFormatPr defaultColWidth="9.6640625" defaultRowHeight="14.4" x14ac:dyDescent="0.3"/>
  <cols>
    <col min="1" max="1" width="13.5546875" customWidth="1"/>
    <col min="2" max="2" width="7.88671875" customWidth="1"/>
    <col min="3" max="3" width="25.5546875" bestFit="1" customWidth="1"/>
    <col min="4" max="4" width="4.88671875" bestFit="1" customWidth="1"/>
    <col min="5" max="5" width="10.33203125" bestFit="1" customWidth="1"/>
    <col min="6" max="28" width="11.33203125" customWidth="1"/>
    <col min="29" max="30" width="11.44140625" customWidth="1"/>
    <col min="31" max="78" width="11.33203125" customWidth="1"/>
    <col min="79" max="79" width="16.33203125" bestFit="1" customWidth="1"/>
  </cols>
  <sheetData>
    <row r="1" spans="1:7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44566</v>
      </c>
      <c r="B2" t="s">
        <v>25</v>
      </c>
      <c r="C2" t="s">
        <v>26</v>
      </c>
      <c r="D2" t="s">
        <v>27</v>
      </c>
      <c r="F2">
        <v>20</v>
      </c>
      <c r="G2">
        <v>0</v>
      </c>
      <c r="I2">
        <v>0</v>
      </c>
      <c r="J2">
        <f t="shared" ref="J2:J32" si="0">SUM(F2:I2)</f>
        <v>20</v>
      </c>
      <c r="K2">
        <v>0</v>
      </c>
      <c r="L2">
        <f t="shared" ref="L2:L65" si="1">SUM(J2:K2)</f>
        <v>20</v>
      </c>
      <c r="M2">
        <v>2</v>
      </c>
      <c r="N2">
        <v>1</v>
      </c>
      <c r="O2">
        <f t="shared" ref="O2:O65" si="2">IFERROR(L2/M2,0)</f>
        <v>10</v>
      </c>
      <c r="Q2">
        <v>0</v>
      </c>
      <c r="R2">
        <v>0</v>
      </c>
      <c r="T2">
        <v>0</v>
      </c>
      <c r="U2">
        <f t="shared" ref="U2:U33" si="3">SUM(Q2:T2)</f>
        <v>0</v>
      </c>
      <c r="V2">
        <v>0</v>
      </c>
      <c r="W2">
        <f t="shared" ref="W2:W63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E2">
        <v>0</v>
      </c>
      <c r="AF2">
        <f t="shared" ref="AF2:AF33" si="6">SUM(AB2:AE2)</f>
        <v>0</v>
      </c>
      <c r="AG2">
        <v>0</v>
      </c>
      <c r="AH2">
        <f t="shared" ref="AH2:AH65" si="7">SUM(AF2:AG2)</f>
        <v>0</v>
      </c>
      <c r="AI2">
        <v>9</v>
      </c>
      <c r="AJ2">
        <f t="shared" ref="AJ2:AJ65" si="8">4+2</f>
        <v>6</v>
      </c>
      <c r="AK2">
        <f t="shared" ref="AK2:AK65" si="9">IFERROR(AH2/AI2,0)</f>
        <v>0</v>
      </c>
      <c r="AM2">
        <v>0</v>
      </c>
      <c r="AN2">
        <v>0</v>
      </c>
      <c r="AO2">
        <v>0</v>
      </c>
      <c r="AP2">
        <f t="shared" ref="AP2:AP63" si="10">SUM(AM2:AO2)</f>
        <v>0</v>
      </c>
      <c r="AQ2">
        <v>0</v>
      </c>
      <c r="AR2">
        <f t="shared" ref="AR2:AR64" si="11">SUM(AP2:AQ2)</f>
        <v>0</v>
      </c>
      <c r="AS2">
        <v>2</v>
      </c>
      <c r="AT2">
        <f t="shared" ref="AT2:AT65" si="12">4+2</f>
        <v>6</v>
      </c>
      <c r="AU2">
        <f t="shared" ref="AU2:AU65" si="13">IFERROR(AR2/AS2,0)</f>
        <v>0</v>
      </c>
      <c r="AW2">
        <v>0</v>
      </c>
      <c r="AX2">
        <v>0</v>
      </c>
      <c r="AY2">
        <v>0</v>
      </c>
      <c r="AZ2">
        <f t="shared" ref="AZ2:AZ65" si="14">SUM(AW2:AY2)</f>
        <v>0</v>
      </c>
      <c r="BA2">
        <v>0</v>
      </c>
      <c r="BB2">
        <f t="shared" ref="BB2:BB65" si="15">SUM(AZ2:BA2)</f>
        <v>0</v>
      </c>
      <c r="BC2">
        <v>3</v>
      </c>
      <c r="BD2">
        <f t="shared" ref="BD2:BD65" si="16">5+2</f>
        <v>7</v>
      </c>
      <c r="BE2">
        <f t="shared" ref="BE2:BE65" si="17">IFERROR(BB2/BC2,0)</f>
        <v>0</v>
      </c>
      <c r="BG2">
        <v>67</v>
      </c>
      <c r="BH2">
        <v>0</v>
      </c>
      <c r="BI2">
        <v>0</v>
      </c>
      <c r="BJ2">
        <f t="shared" ref="BJ2:BJ65" si="18">SUM(BG2:BI2)</f>
        <v>67</v>
      </c>
      <c r="BK2">
        <v>0</v>
      </c>
      <c r="BL2">
        <f t="shared" ref="BL2:BL65" si="19">SUM(BJ2:BK2)</f>
        <v>67</v>
      </c>
      <c r="BM2">
        <v>2</v>
      </c>
      <c r="BN2">
        <f t="shared" ref="BN2:BN65" si="20">3+2</f>
        <v>5</v>
      </c>
      <c r="BO2">
        <f t="shared" ref="BO2:BO65" si="21">IFERROR(BL2/BM2,0)</f>
        <v>33.5</v>
      </c>
      <c r="BQ2">
        <v>0</v>
      </c>
      <c r="BR2">
        <v>0</v>
      </c>
      <c r="BS2">
        <v>0</v>
      </c>
      <c r="BT2">
        <f t="shared" ref="BT2:BT65" si="22">SUM(BQ2:BS2)</f>
        <v>0</v>
      </c>
      <c r="BU2">
        <v>0</v>
      </c>
      <c r="BV2">
        <f t="shared" ref="BV2:BV65" si="23">SUM(BT2:BU2)</f>
        <v>0</v>
      </c>
      <c r="BW2">
        <v>6</v>
      </c>
      <c r="BX2">
        <f t="shared" ref="BX2:BX65" si="24">3+2</f>
        <v>5</v>
      </c>
      <c r="BY2">
        <f t="shared" ref="BY2:BY65" si="25">IFERROR(BV2/BW2,0)</f>
        <v>0</v>
      </c>
      <c r="CA2">
        <v>0</v>
      </c>
    </row>
    <row r="3" spans="1:79" ht="18" customHeight="1" x14ac:dyDescent="0.3">
      <c r="A3" s="2">
        <v>44566</v>
      </c>
      <c r="B3" t="s">
        <v>28</v>
      </c>
      <c r="C3" t="s">
        <v>29</v>
      </c>
      <c r="D3" t="s">
        <v>27</v>
      </c>
      <c r="F3">
        <v>108</v>
      </c>
      <c r="G3">
        <v>0</v>
      </c>
      <c r="I3">
        <v>0</v>
      </c>
      <c r="J3">
        <f t="shared" si="0"/>
        <v>108</v>
      </c>
      <c r="K3">
        <v>0</v>
      </c>
      <c r="L3">
        <f t="shared" si="1"/>
        <v>108</v>
      </c>
      <c r="M3">
        <v>10</v>
      </c>
      <c r="N3">
        <v>1</v>
      </c>
      <c r="O3">
        <f t="shared" si="2"/>
        <v>10.8</v>
      </c>
      <c r="Q3">
        <v>301</v>
      </c>
      <c r="R3">
        <v>0</v>
      </c>
      <c r="T3">
        <v>-5</v>
      </c>
      <c r="U3">
        <f t="shared" si="3"/>
        <v>296</v>
      </c>
      <c r="V3">
        <v>0</v>
      </c>
      <c r="W3">
        <f t="shared" si="4"/>
        <v>296</v>
      </c>
      <c r="X3">
        <v>5</v>
      </c>
      <c r="Y3">
        <v>2</v>
      </c>
      <c r="Z3">
        <f t="shared" si="5"/>
        <v>59.2</v>
      </c>
      <c r="AB3">
        <v>733</v>
      </c>
      <c r="AC3">
        <v>0</v>
      </c>
      <c r="AE3">
        <v>-105</v>
      </c>
      <c r="AF3">
        <f t="shared" si="6"/>
        <v>628</v>
      </c>
      <c r="AG3">
        <v>160</v>
      </c>
      <c r="AH3">
        <f t="shared" si="7"/>
        <v>788</v>
      </c>
      <c r="AI3">
        <v>26</v>
      </c>
      <c r="AJ3">
        <f t="shared" si="8"/>
        <v>6</v>
      </c>
      <c r="AK3">
        <f t="shared" si="9"/>
        <v>30.307692307692307</v>
      </c>
      <c r="AM3">
        <v>1488</v>
      </c>
      <c r="AN3">
        <v>165</v>
      </c>
      <c r="AO3">
        <v>0</v>
      </c>
      <c r="AP3">
        <f t="shared" si="10"/>
        <v>1653</v>
      </c>
      <c r="AQ3">
        <v>0</v>
      </c>
      <c r="AR3">
        <f t="shared" si="11"/>
        <v>1653</v>
      </c>
      <c r="AS3">
        <v>22</v>
      </c>
      <c r="AT3">
        <f t="shared" si="12"/>
        <v>6</v>
      </c>
      <c r="AU3">
        <f t="shared" si="13"/>
        <v>75.13636363636364</v>
      </c>
      <c r="AW3">
        <v>319</v>
      </c>
      <c r="AX3">
        <v>0</v>
      </c>
      <c r="AY3">
        <v>-20</v>
      </c>
      <c r="AZ3">
        <f t="shared" si="14"/>
        <v>299</v>
      </c>
      <c r="BA3">
        <v>0</v>
      </c>
      <c r="BB3">
        <f t="shared" si="15"/>
        <v>299</v>
      </c>
      <c r="BC3">
        <v>5</v>
      </c>
      <c r="BD3">
        <f t="shared" si="16"/>
        <v>7</v>
      </c>
      <c r="BE3">
        <f t="shared" si="17"/>
        <v>59.8</v>
      </c>
      <c r="BG3">
        <v>135</v>
      </c>
      <c r="BH3">
        <v>0</v>
      </c>
      <c r="BI3">
        <v>0</v>
      </c>
      <c r="BJ3">
        <f t="shared" si="18"/>
        <v>135</v>
      </c>
      <c r="BK3">
        <v>160</v>
      </c>
      <c r="BL3">
        <f t="shared" si="19"/>
        <v>295</v>
      </c>
      <c r="BM3">
        <v>5</v>
      </c>
      <c r="BN3">
        <f t="shared" si="20"/>
        <v>5</v>
      </c>
      <c r="BO3">
        <f t="shared" si="21"/>
        <v>59</v>
      </c>
      <c r="BQ3">
        <v>1586</v>
      </c>
      <c r="BR3">
        <v>0</v>
      </c>
      <c r="BS3">
        <v>-5</v>
      </c>
      <c r="BT3">
        <f t="shared" si="22"/>
        <v>1581</v>
      </c>
      <c r="BU3">
        <v>0</v>
      </c>
      <c r="BV3">
        <f t="shared" si="23"/>
        <v>1581</v>
      </c>
      <c r="BW3">
        <v>17</v>
      </c>
      <c r="BX3">
        <f t="shared" si="24"/>
        <v>5</v>
      </c>
      <c r="BY3">
        <f t="shared" si="25"/>
        <v>93</v>
      </c>
      <c r="CA3">
        <v>0</v>
      </c>
    </row>
    <row r="4" spans="1:79" ht="17.25" customHeight="1" x14ac:dyDescent="0.3">
      <c r="A4" s="2">
        <v>44566</v>
      </c>
      <c r="B4" t="s">
        <v>30</v>
      </c>
      <c r="C4" t="s">
        <v>31</v>
      </c>
      <c r="D4" t="s">
        <v>27</v>
      </c>
      <c r="F4">
        <v>317</v>
      </c>
      <c r="G4">
        <v>0</v>
      </c>
      <c r="I4">
        <v>-8</v>
      </c>
      <c r="J4">
        <f t="shared" si="0"/>
        <v>309</v>
      </c>
      <c r="K4">
        <v>0</v>
      </c>
      <c r="L4">
        <f t="shared" si="1"/>
        <v>309</v>
      </c>
      <c r="M4">
        <v>7</v>
      </c>
      <c r="N4">
        <v>1</v>
      </c>
      <c r="O4">
        <f t="shared" si="2"/>
        <v>44.142857142857146</v>
      </c>
      <c r="Q4">
        <v>236</v>
      </c>
      <c r="R4">
        <v>0</v>
      </c>
      <c r="T4">
        <v>0</v>
      </c>
      <c r="U4">
        <f t="shared" si="3"/>
        <v>236</v>
      </c>
      <c r="V4">
        <v>0</v>
      </c>
      <c r="W4">
        <f t="shared" si="4"/>
        <v>236</v>
      </c>
      <c r="X4">
        <v>2</v>
      </c>
      <c r="Y4">
        <v>2</v>
      </c>
      <c r="Z4">
        <f t="shared" si="5"/>
        <v>118</v>
      </c>
      <c r="AB4">
        <v>316</v>
      </c>
      <c r="AC4">
        <v>0</v>
      </c>
      <c r="AE4">
        <v>-50</v>
      </c>
      <c r="AF4">
        <f t="shared" si="6"/>
        <v>266</v>
      </c>
      <c r="AG4">
        <v>160</v>
      </c>
      <c r="AH4">
        <f t="shared" si="7"/>
        <v>426</v>
      </c>
      <c r="AI4">
        <v>3</v>
      </c>
      <c r="AJ4">
        <f t="shared" si="8"/>
        <v>6</v>
      </c>
      <c r="AK4">
        <f t="shared" si="9"/>
        <v>142</v>
      </c>
      <c r="AM4">
        <v>430</v>
      </c>
      <c r="AN4">
        <v>25</v>
      </c>
      <c r="AO4">
        <v>0</v>
      </c>
      <c r="AP4">
        <f t="shared" si="10"/>
        <v>455</v>
      </c>
      <c r="AQ4">
        <v>0</v>
      </c>
      <c r="AR4">
        <f t="shared" si="11"/>
        <v>455</v>
      </c>
      <c r="AS4">
        <v>1</v>
      </c>
      <c r="AT4">
        <f t="shared" si="12"/>
        <v>6</v>
      </c>
      <c r="AU4">
        <f t="shared" si="13"/>
        <v>455</v>
      </c>
      <c r="AW4">
        <v>236</v>
      </c>
      <c r="AX4">
        <v>0</v>
      </c>
      <c r="AY4">
        <v>0</v>
      </c>
      <c r="AZ4">
        <f t="shared" si="14"/>
        <v>236</v>
      </c>
      <c r="BA4">
        <v>0</v>
      </c>
      <c r="BB4">
        <f t="shared" si="15"/>
        <v>236</v>
      </c>
      <c r="BC4">
        <v>0</v>
      </c>
      <c r="BD4">
        <f t="shared" si="16"/>
        <v>7</v>
      </c>
      <c r="BE4">
        <f t="shared" si="17"/>
        <v>0</v>
      </c>
      <c r="BG4">
        <v>73</v>
      </c>
      <c r="BH4">
        <v>0</v>
      </c>
      <c r="BI4">
        <v>0</v>
      </c>
      <c r="BJ4">
        <f t="shared" si="18"/>
        <v>73</v>
      </c>
      <c r="BK4">
        <v>0</v>
      </c>
      <c r="BL4">
        <f t="shared" si="19"/>
        <v>73</v>
      </c>
      <c r="BM4">
        <v>2</v>
      </c>
      <c r="BN4">
        <f t="shared" si="20"/>
        <v>5</v>
      </c>
      <c r="BO4">
        <f t="shared" si="21"/>
        <v>36.5</v>
      </c>
      <c r="BQ4">
        <v>351</v>
      </c>
      <c r="BR4">
        <v>0</v>
      </c>
      <c r="BS4">
        <v>0</v>
      </c>
      <c r="BT4">
        <f t="shared" si="22"/>
        <v>351</v>
      </c>
      <c r="BU4">
        <v>0</v>
      </c>
      <c r="BV4">
        <f t="shared" si="23"/>
        <v>351</v>
      </c>
      <c r="BW4">
        <v>2</v>
      </c>
      <c r="BX4">
        <f t="shared" si="24"/>
        <v>5</v>
      </c>
      <c r="BY4">
        <f t="shared" si="25"/>
        <v>175.5</v>
      </c>
      <c r="CA4">
        <v>2436</v>
      </c>
    </row>
    <row r="5" spans="1:79" ht="15.75" customHeight="1" x14ac:dyDescent="0.3">
      <c r="A5" s="2">
        <v>44566</v>
      </c>
      <c r="B5" t="s">
        <v>32</v>
      </c>
      <c r="C5" t="s">
        <v>33</v>
      </c>
      <c r="D5" t="s">
        <v>27</v>
      </c>
      <c r="F5">
        <v>133</v>
      </c>
      <c r="G5">
        <v>0</v>
      </c>
      <c r="I5">
        <v>0</v>
      </c>
      <c r="J5">
        <f t="shared" si="0"/>
        <v>133</v>
      </c>
      <c r="K5">
        <v>0</v>
      </c>
      <c r="L5">
        <f t="shared" si="1"/>
        <v>133</v>
      </c>
      <c r="M5">
        <v>9</v>
      </c>
      <c r="N5">
        <v>1</v>
      </c>
      <c r="O5">
        <f t="shared" si="2"/>
        <v>14.777777777777779</v>
      </c>
      <c r="Q5">
        <v>188</v>
      </c>
      <c r="R5">
        <v>0</v>
      </c>
      <c r="T5">
        <v>0</v>
      </c>
      <c r="U5">
        <f t="shared" si="3"/>
        <v>188</v>
      </c>
      <c r="V5">
        <v>0</v>
      </c>
      <c r="W5">
        <f t="shared" si="4"/>
        <v>188</v>
      </c>
      <c r="X5">
        <v>3</v>
      </c>
      <c r="Y5">
        <v>2</v>
      </c>
      <c r="Z5">
        <f t="shared" si="5"/>
        <v>62.666666666666664</v>
      </c>
      <c r="AB5">
        <v>434</v>
      </c>
      <c r="AC5">
        <v>0</v>
      </c>
      <c r="AE5">
        <v>0</v>
      </c>
      <c r="AF5">
        <f t="shared" si="6"/>
        <v>434</v>
      </c>
      <c r="AG5">
        <v>0</v>
      </c>
      <c r="AH5">
        <f t="shared" si="7"/>
        <v>434</v>
      </c>
      <c r="AI5">
        <v>2</v>
      </c>
      <c r="AJ5">
        <f t="shared" si="8"/>
        <v>6</v>
      </c>
      <c r="AK5">
        <f t="shared" si="9"/>
        <v>217</v>
      </c>
      <c r="AM5">
        <v>452</v>
      </c>
      <c r="AN5">
        <v>0</v>
      </c>
      <c r="AO5">
        <v>0</v>
      </c>
      <c r="AP5">
        <f t="shared" si="10"/>
        <v>452</v>
      </c>
      <c r="AQ5">
        <v>0</v>
      </c>
      <c r="AR5">
        <f t="shared" si="11"/>
        <v>452</v>
      </c>
      <c r="AS5">
        <v>4</v>
      </c>
      <c r="AT5">
        <f t="shared" si="12"/>
        <v>6</v>
      </c>
      <c r="AU5">
        <f t="shared" si="13"/>
        <v>113</v>
      </c>
      <c r="AW5">
        <v>559</v>
      </c>
      <c r="AX5">
        <v>0</v>
      </c>
      <c r="AY5">
        <v>0</v>
      </c>
      <c r="AZ5">
        <f t="shared" si="14"/>
        <v>559</v>
      </c>
      <c r="BA5">
        <v>0</v>
      </c>
      <c r="BB5">
        <f t="shared" si="15"/>
        <v>559</v>
      </c>
      <c r="BC5">
        <v>1</v>
      </c>
      <c r="BD5">
        <f t="shared" si="16"/>
        <v>7</v>
      </c>
      <c r="BE5">
        <f t="shared" si="17"/>
        <v>559</v>
      </c>
      <c r="BG5">
        <v>219</v>
      </c>
      <c r="BH5">
        <v>96</v>
      </c>
      <c r="BI5">
        <v>0</v>
      </c>
      <c r="BJ5">
        <f t="shared" si="18"/>
        <v>315</v>
      </c>
      <c r="BK5">
        <v>0</v>
      </c>
      <c r="BL5">
        <f t="shared" si="19"/>
        <v>315</v>
      </c>
      <c r="BM5">
        <v>2</v>
      </c>
      <c r="BN5">
        <f t="shared" si="20"/>
        <v>5</v>
      </c>
      <c r="BO5">
        <f t="shared" si="21"/>
        <v>157.5</v>
      </c>
      <c r="BQ5">
        <v>357</v>
      </c>
      <c r="BR5">
        <v>0</v>
      </c>
      <c r="BS5">
        <v>0</v>
      </c>
      <c r="BT5">
        <f t="shared" si="22"/>
        <v>357</v>
      </c>
      <c r="BU5">
        <v>0</v>
      </c>
      <c r="BV5">
        <f t="shared" si="23"/>
        <v>357</v>
      </c>
      <c r="BW5">
        <v>4</v>
      </c>
      <c r="BX5">
        <f t="shared" si="24"/>
        <v>5</v>
      </c>
      <c r="BY5">
        <f t="shared" si="25"/>
        <v>89.25</v>
      </c>
      <c r="CA5">
        <v>639</v>
      </c>
    </row>
    <row r="6" spans="1:79" ht="17.25" customHeight="1" x14ac:dyDescent="0.3">
      <c r="A6" s="2">
        <v>44566</v>
      </c>
      <c r="B6" t="s">
        <v>34</v>
      </c>
      <c r="C6" t="s">
        <v>35</v>
      </c>
      <c r="D6" t="s">
        <v>27</v>
      </c>
      <c r="F6">
        <v>128</v>
      </c>
      <c r="G6">
        <v>160</v>
      </c>
      <c r="I6">
        <v>-17</v>
      </c>
      <c r="J6">
        <f t="shared" si="0"/>
        <v>271</v>
      </c>
      <c r="K6">
        <v>0</v>
      </c>
      <c r="L6">
        <f t="shared" si="1"/>
        <v>271</v>
      </c>
      <c r="M6">
        <v>11</v>
      </c>
      <c r="N6">
        <v>1</v>
      </c>
      <c r="O6">
        <f t="shared" si="2"/>
        <v>24.636363636363637</v>
      </c>
      <c r="Q6">
        <v>363</v>
      </c>
      <c r="R6">
        <v>0</v>
      </c>
      <c r="T6">
        <v>0</v>
      </c>
      <c r="U6">
        <f t="shared" si="3"/>
        <v>363</v>
      </c>
      <c r="V6">
        <v>0</v>
      </c>
      <c r="W6">
        <f t="shared" si="4"/>
        <v>363</v>
      </c>
      <c r="X6">
        <v>2</v>
      </c>
      <c r="Y6">
        <v>2</v>
      </c>
      <c r="Z6">
        <f t="shared" si="5"/>
        <v>181.5</v>
      </c>
      <c r="AB6">
        <v>1172</v>
      </c>
      <c r="AC6">
        <v>0</v>
      </c>
      <c r="AE6">
        <v>-35</v>
      </c>
      <c r="AF6">
        <f t="shared" si="6"/>
        <v>1137</v>
      </c>
      <c r="AG6">
        <v>1600</v>
      </c>
      <c r="AH6">
        <f t="shared" si="7"/>
        <v>2737</v>
      </c>
      <c r="AI6">
        <v>56</v>
      </c>
      <c r="AJ6">
        <f t="shared" si="8"/>
        <v>6</v>
      </c>
      <c r="AK6">
        <f t="shared" si="9"/>
        <v>48.875</v>
      </c>
      <c r="AM6">
        <v>301</v>
      </c>
      <c r="AN6">
        <v>480</v>
      </c>
      <c r="AO6">
        <v>-1</v>
      </c>
      <c r="AP6">
        <f t="shared" si="10"/>
        <v>780</v>
      </c>
      <c r="AQ6">
        <v>0</v>
      </c>
      <c r="AR6">
        <f t="shared" si="11"/>
        <v>780</v>
      </c>
      <c r="AS6">
        <v>7</v>
      </c>
      <c r="AT6">
        <f t="shared" si="12"/>
        <v>6</v>
      </c>
      <c r="AU6">
        <f t="shared" si="13"/>
        <v>111.42857142857143</v>
      </c>
      <c r="AW6">
        <v>217</v>
      </c>
      <c r="AX6">
        <v>0</v>
      </c>
      <c r="AY6">
        <v>0</v>
      </c>
      <c r="AZ6">
        <f t="shared" si="14"/>
        <v>217</v>
      </c>
      <c r="BA6">
        <v>0</v>
      </c>
      <c r="BB6">
        <f t="shared" si="15"/>
        <v>217</v>
      </c>
      <c r="BC6">
        <v>5</v>
      </c>
      <c r="BD6">
        <f t="shared" si="16"/>
        <v>7</v>
      </c>
      <c r="BE6">
        <f t="shared" si="17"/>
        <v>43.4</v>
      </c>
      <c r="BG6">
        <v>110</v>
      </c>
      <c r="BH6">
        <v>310</v>
      </c>
      <c r="BI6">
        <v>0</v>
      </c>
      <c r="BJ6">
        <f t="shared" si="18"/>
        <v>420</v>
      </c>
      <c r="BK6">
        <v>0</v>
      </c>
      <c r="BL6">
        <f t="shared" si="19"/>
        <v>420</v>
      </c>
      <c r="BM6">
        <v>2</v>
      </c>
      <c r="BN6">
        <f t="shared" si="20"/>
        <v>5</v>
      </c>
      <c r="BO6">
        <f t="shared" si="21"/>
        <v>210</v>
      </c>
      <c r="BQ6">
        <v>1976</v>
      </c>
      <c r="BR6">
        <v>480</v>
      </c>
      <c r="BS6">
        <v>0</v>
      </c>
      <c r="BT6">
        <f t="shared" si="22"/>
        <v>2456</v>
      </c>
      <c r="BU6">
        <v>0</v>
      </c>
      <c r="BV6">
        <f t="shared" si="23"/>
        <v>2456</v>
      </c>
      <c r="BW6">
        <v>49</v>
      </c>
      <c r="BX6">
        <f t="shared" si="24"/>
        <v>5</v>
      </c>
      <c r="BY6">
        <f t="shared" si="25"/>
        <v>50.122448979591837</v>
      </c>
      <c r="CA6">
        <v>3162</v>
      </c>
    </row>
    <row r="7" spans="1:79" ht="17.25" customHeight="1" x14ac:dyDescent="0.3">
      <c r="A7" s="2">
        <v>44566</v>
      </c>
      <c r="B7" t="s">
        <v>36</v>
      </c>
      <c r="C7" t="s">
        <v>37</v>
      </c>
      <c r="D7" t="s">
        <v>27</v>
      </c>
      <c r="F7">
        <v>396</v>
      </c>
      <c r="G7">
        <v>139</v>
      </c>
      <c r="I7">
        <v>0</v>
      </c>
      <c r="J7">
        <f t="shared" si="0"/>
        <v>535</v>
      </c>
      <c r="K7">
        <v>0</v>
      </c>
      <c r="L7">
        <f t="shared" si="1"/>
        <v>535</v>
      </c>
      <c r="M7">
        <v>23</v>
      </c>
      <c r="N7">
        <v>1</v>
      </c>
      <c r="O7">
        <f t="shared" si="2"/>
        <v>23.260869565217391</v>
      </c>
      <c r="Q7">
        <v>220</v>
      </c>
      <c r="R7">
        <v>0</v>
      </c>
      <c r="T7">
        <v>0</v>
      </c>
      <c r="U7">
        <f t="shared" si="3"/>
        <v>220</v>
      </c>
      <c r="V7">
        <v>0</v>
      </c>
      <c r="W7">
        <f t="shared" si="4"/>
        <v>220</v>
      </c>
      <c r="X7">
        <v>0</v>
      </c>
      <c r="Y7">
        <v>2</v>
      </c>
      <c r="Z7">
        <f t="shared" si="5"/>
        <v>0</v>
      </c>
      <c r="AB7">
        <v>305</v>
      </c>
      <c r="AC7">
        <v>0</v>
      </c>
      <c r="AE7">
        <v>0</v>
      </c>
      <c r="AF7">
        <f t="shared" si="6"/>
        <v>305</v>
      </c>
      <c r="AG7">
        <v>0</v>
      </c>
      <c r="AH7">
        <f t="shared" si="7"/>
        <v>305</v>
      </c>
      <c r="AI7">
        <v>3</v>
      </c>
      <c r="AJ7">
        <f t="shared" si="8"/>
        <v>6</v>
      </c>
      <c r="AK7">
        <f t="shared" si="9"/>
        <v>101.66666666666667</v>
      </c>
      <c r="AM7">
        <v>262</v>
      </c>
      <c r="AN7">
        <v>0</v>
      </c>
      <c r="AO7">
        <v>-1</v>
      </c>
      <c r="AP7">
        <f t="shared" si="10"/>
        <v>261</v>
      </c>
      <c r="AQ7">
        <v>0</v>
      </c>
      <c r="AR7">
        <f t="shared" si="11"/>
        <v>261</v>
      </c>
      <c r="AS7">
        <v>1</v>
      </c>
      <c r="AT7">
        <f t="shared" si="12"/>
        <v>6</v>
      </c>
      <c r="AU7">
        <f t="shared" si="13"/>
        <v>261</v>
      </c>
      <c r="AW7">
        <v>261</v>
      </c>
      <c r="AX7">
        <v>0</v>
      </c>
      <c r="AY7">
        <v>0</v>
      </c>
      <c r="AZ7">
        <f t="shared" si="14"/>
        <v>261</v>
      </c>
      <c r="BA7">
        <v>0</v>
      </c>
      <c r="BB7">
        <f t="shared" si="15"/>
        <v>261</v>
      </c>
      <c r="BC7">
        <v>2</v>
      </c>
      <c r="BD7">
        <f t="shared" si="16"/>
        <v>7</v>
      </c>
      <c r="BE7">
        <f t="shared" si="17"/>
        <v>130.5</v>
      </c>
      <c r="BG7">
        <v>282</v>
      </c>
      <c r="BH7">
        <v>290</v>
      </c>
      <c r="BI7">
        <v>0</v>
      </c>
      <c r="BJ7">
        <f t="shared" si="18"/>
        <v>572</v>
      </c>
      <c r="BK7">
        <v>0</v>
      </c>
      <c r="BL7">
        <f t="shared" si="19"/>
        <v>572</v>
      </c>
      <c r="BM7">
        <v>1</v>
      </c>
      <c r="BN7">
        <f t="shared" si="20"/>
        <v>5</v>
      </c>
      <c r="BO7">
        <f t="shared" si="21"/>
        <v>572</v>
      </c>
      <c r="BQ7">
        <v>141</v>
      </c>
      <c r="BR7">
        <v>1500</v>
      </c>
      <c r="BS7">
        <v>0</v>
      </c>
      <c r="BT7">
        <f t="shared" si="22"/>
        <v>1641</v>
      </c>
      <c r="BU7">
        <v>0</v>
      </c>
      <c r="BV7">
        <f t="shared" si="23"/>
        <v>1641</v>
      </c>
      <c r="BW7">
        <v>3</v>
      </c>
      <c r="BX7">
        <f t="shared" si="24"/>
        <v>5</v>
      </c>
      <c r="BY7">
        <f t="shared" si="25"/>
        <v>547</v>
      </c>
      <c r="CA7">
        <v>7200</v>
      </c>
    </row>
    <row r="8" spans="1:79" ht="17.25" customHeight="1" x14ac:dyDescent="0.3">
      <c r="A8" s="2">
        <v>44566</v>
      </c>
      <c r="B8" t="s">
        <v>38</v>
      </c>
      <c r="C8" t="s">
        <v>39</v>
      </c>
      <c r="D8" t="s">
        <v>27</v>
      </c>
      <c r="F8">
        <v>509</v>
      </c>
      <c r="G8">
        <v>97</v>
      </c>
      <c r="I8">
        <v>0</v>
      </c>
      <c r="J8">
        <f t="shared" si="0"/>
        <v>606</v>
      </c>
      <c r="K8">
        <v>0</v>
      </c>
      <c r="L8">
        <f t="shared" si="1"/>
        <v>606</v>
      </c>
      <c r="M8">
        <v>38</v>
      </c>
      <c r="N8">
        <v>1</v>
      </c>
      <c r="O8">
        <v>360</v>
      </c>
      <c r="Q8">
        <v>212</v>
      </c>
      <c r="R8">
        <v>319</v>
      </c>
      <c r="T8">
        <v>-24</v>
      </c>
      <c r="U8">
        <f t="shared" si="3"/>
        <v>507</v>
      </c>
      <c r="V8">
        <v>0</v>
      </c>
      <c r="W8">
        <f t="shared" si="4"/>
        <v>507</v>
      </c>
      <c r="X8">
        <v>7</v>
      </c>
      <c r="Y8">
        <v>2</v>
      </c>
      <c r="Z8">
        <f t="shared" si="5"/>
        <v>72.428571428571431</v>
      </c>
      <c r="AB8">
        <v>859</v>
      </c>
      <c r="AC8">
        <v>0</v>
      </c>
      <c r="AE8">
        <v>0</v>
      </c>
      <c r="AF8">
        <f t="shared" si="6"/>
        <v>859</v>
      </c>
      <c r="AG8">
        <v>1152</v>
      </c>
      <c r="AH8">
        <f t="shared" si="7"/>
        <v>2011</v>
      </c>
      <c r="AI8">
        <v>8</v>
      </c>
      <c r="AJ8">
        <f t="shared" si="8"/>
        <v>6</v>
      </c>
      <c r="AK8">
        <f t="shared" si="9"/>
        <v>251.375</v>
      </c>
      <c r="AM8">
        <v>658</v>
      </c>
      <c r="AN8">
        <v>1760</v>
      </c>
      <c r="AO8">
        <v>-30</v>
      </c>
      <c r="AP8">
        <f t="shared" si="10"/>
        <v>2388</v>
      </c>
      <c r="AQ8">
        <v>0</v>
      </c>
      <c r="AR8">
        <f t="shared" si="11"/>
        <v>2388</v>
      </c>
      <c r="AS8">
        <v>5</v>
      </c>
      <c r="AT8">
        <f t="shared" si="12"/>
        <v>6</v>
      </c>
      <c r="AU8">
        <f t="shared" si="13"/>
        <v>477.6</v>
      </c>
      <c r="AW8">
        <v>89</v>
      </c>
      <c r="AX8">
        <v>200</v>
      </c>
      <c r="AY8">
        <v>0</v>
      </c>
      <c r="AZ8">
        <f t="shared" si="14"/>
        <v>289</v>
      </c>
      <c r="BA8">
        <v>192</v>
      </c>
      <c r="BB8">
        <f t="shared" si="15"/>
        <v>481</v>
      </c>
      <c r="BC8">
        <v>6</v>
      </c>
      <c r="BD8">
        <f t="shared" si="16"/>
        <v>7</v>
      </c>
      <c r="BE8">
        <f t="shared" si="17"/>
        <v>80.166666666666671</v>
      </c>
      <c r="BG8">
        <v>330</v>
      </c>
      <c r="BH8">
        <v>3456</v>
      </c>
      <c r="BI8">
        <v>0</v>
      </c>
      <c r="BJ8">
        <f t="shared" si="18"/>
        <v>3786</v>
      </c>
      <c r="BK8">
        <v>0</v>
      </c>
      <c r="BL8">
        <f t="shared" si="19"/>
        <v>3786</v>
      </c>
      <c r="BM8">
        <v>13</v>
      </c>
      <c r="BN8">
        <f t="shared" si="20"/>
        <v>5</v>
      </c>
      <c r="BO8">
        <f t="shared" si="21"/>
        <v>291.23076923076923</v>
      </c>
      <c r="BQ8">
        <v>476</v>
      </c>
      <c r="BR8">
        <v>177</v>
      </c>
      <c r="BS8">
        <v>0</v>
      </c>
      <c r="BT8">
        <f t="shared" si="22"/>
        <v>653</v>
      </c>
      <c r="BU8">
        <v>0</v>
      </c>
      <c r="BV8">
        <f t="shared" si="23"/>
        <v>653</v>
      </c>
      <c r="BW8">
        <v>11</v>
      </c>
      <c r="BX8">
        <f t="shared" si="24"/>
        <v>5</v>
      </c>
      <c r="BY8">
        <f t="shared" si="25"/>
        <v>59.363636363636367</v>
      </c>
      <c r="CA8">
        <v>384</v>
      </c>
    </row>
    <row r="9" spans="1:79" ht="17.25" customHeight="1" x14ac:dyDescent="0.3">
      <c r="A9" s="2">
        <v>44566</v>
      </c>
      <c r="B9" t="s">
        <v>40</v>
      </c>
      <c r="C9" t="s">
        <v>41</v>
      </c>
      <c r="D9" t="s">
        <v>27</v>
      </c>
      <c r="F9">
        <v>1037</v>
      </c>
      <c r="G9">
        <v>911</v>
      </c>
      <c r="I9">
        <v>0</v>
      </c>
      <c r="J9">
        <f t="shared" si="0"/>
        <v>1948</v>
      </c>
      <c r="K9">
        <v>0</v>
      </c>
      <c r="L9">
        <f t="shared" si="1"/>
        <v>1948</v>
      </c>
      <c r="M9">
        <v>71</v>
      </c>
      <c r="N9">
        <v>1</v>
      </c>
      <c r="O9">
        <f t="shared" si="2"/>
        <v>27.43661971830986</v>
      </c>
      <c r="Q9">
        <v>217</v>
      </c>
      <c r="R9">
        <v>372</v>
      </c>
      <c r="T9">
        <v>-72</v>
      </c>
      <c r="U9">
        <f t="shared" si="3"/>
        <v>517</v>
      </c>
      <c r="V9">
        <v>0</v>
      </c>
      <c r="W9">
        <f t="shared" si="4"/>
        <v>517</v>
      </c>
      <c r="X9">
        <v>7</v>
      </c>
      <c r="Y9">
        <v>2</v>
      </c>
      <c r="Z9">
        <f t="shared" si="5"/>
        <v>73.857142857142861</v>
      </c>
      <c r="AB9">
        <v>3807</v>
      </c>
      <c r="AC9">
        <v>3060</v>
      </c>
      <c r="AE9">
        <v>0</v>
      </c>
      <c r="AF9">
        <f t="shared" si="6"/>
        <v>6867</v>
      </c>
      <c r="AG9">
        <v>0</v>
      </c>
      <c r="AH9">
        <f t="shared" si="7"/>
        <v>6867</v>
      </c>
      <c r="AI9">
        <v>10</v>
      </c>
      <c r="AJ9">
        <f t="shared" si="8"/>
        <v>6</v>
      </c>
      <c r="AK9">
        <f t="shared" si="9"/>
        <v>686.7</v>
      </c>
      <c r="AM9">
        <v>1317</v>
      </c>
      <c r="AN9">
        <v>1124</v>
      </c>
      <c r="AO9">
        <v>-30</v>
      </c>
      <c r="AP9">
        <f t="shared" si="10"/>
        <v>2411</v>
      </c>
      <c r="AQ9">
        <v>0</v>
      </c>
      <c r="AR9">
        <f t="shared" si="11"/>
        <v>2411</v>
      </c>
      <c r="AS9">
        <v>7</v>
      </c>
      <c r="AT9">
        <f t="shared" si="12"/>
        <v>6</v>
      </c>
      <c r="AU9">
        <f t="shared" si="13"/>
        <v>344.42857142857144</v>
      </c>
      <c r="AW9">
        <v>24</v>
      </c>
      <c r="AX9">
        <v>200</v>
      </c>
      <c r="AY9">
        <v>0</v>
      </c>
      <c r="AZ9">
        <f t="shared" si="14"/>
        <v>224</v>
      </c>
      <c r="BA9">
        <v>0</v>
      </c>
      <c r="BB9">
        <f t="shared" si="15"/>
        <v>224</v>
      </c>
      <c r="BC9">
        <v>5</v>
      </c>
      <c r="BD9">
        <f t="shared" si="16"/>
        <v>7</v>
      </c>
      <c r="BE9">
        <f t="shared" si="17"/>
        <v>44.8</v>
      </c>
      <c r="BG9">
        <v>138</v>
      </c>
      <c r="BH9">
        <v>2144</v>
      </c>
      <c r="BI9">
        <v>0</v>
      </c>
      <c r="BJ9">
        <f t="shared" si="18"/>
        <v>2282</v>
      </c>
      <c r="BK9">
        <v>0</v>
      </c>
      <c r="BL9">
        <f t="shared" si="19"/>
        <v>2282</v>
      </c>
      <c r="BM9">
        <v>2</v>
      </c>
      <c r="BN9">
        <f t="shared" si="20"/>
        <v>5</v>
      </c>
      <c r="BO9">
        <f t="shared" si="21"/>
        <v>1141</v>
      </c>
      <c r="BQ9">
        <v>776</v>
      </c>
      <c r="BR9">
        <v>2051</v>
      </c>
      <c r="BS9">
        <v>-11</v>
      </c>
      <c r="BT9">
        <f t="shared" si="22"/>
        <v>2816</v>
      </c>
      <c r="BU9">
        <v>0</v>
      </c>
      <c r="BV9">
        <f t="shared" si="23"/>
        <v>2816</v>
      </c>
      <c r="BW9">
        <v>22</v>
      </c>
      <c r="BX9">
        <f t="shared" si="24"/>
        <v>5</v>
      </c>
      <c r="BY9">
        <f t="shared" si="25"/>
        <v>128</v>
      </c>
      <c r="CA9">
        <v>3892</v>
      </c>
    </row>
    <row r="10" spans="1:79" ht="17.25" customHeight="1" x14ac:dyDescent="0.3">
      <c r="A10" s="2">
        <v>44566</v>
      </c>
      <c r="B10" t="s">
        <v>42</v>
      </c>
      <c r="C10" t="s">
        <v>43</v>
      </c>
      <c r="D10" t="s">
        <v>27</v>
      </c>
      <c r="F10">
        <v>374</v>
      </c>
      <c r="G10">
        <v>0</v>
      </c>
      <c r="I10">
        <v>0</v>
      </c>
      <c r="J10">
        <f t="shared" si="0"/>
        <v>374</v>
      </c>
      <c r="K10">
        <v>0</v>
      </c>
      <c r="L10">
        <f t="shared" si="1"/>
        <v>374</v>
      </c>
      <c r="M10">
        <v>21</v>
      </c>
      <c r="N10">
        <v>1</v>
      </c>
      <c r="O10">
        <f t="shared" si="2"/>
        <v>17.80952380952381</v>
      </c>
      <c r="Q10">
        <v>163</v>
      </c>
      <c r="R10">
        <v>0</v>
      </c>
      <c r="T10">
        <v>0</v>
      </c>
      <c r="U10">
        <f t="shared" si="3"/>
        <v>163</v>
      </c>
      <c r="V10">
        <v>204</v>
      </c>
      <c r="W10">
        <f t="shared" si="4"/>
        <v>367</v>
      </c>
      <c r="X10">
        <v>7</v>
      </c>
      <c r="Y10">
        <v>2</v>
      </c>
      <c r="Z10">
        <f t="shared" si="5"/>
        <v>52.428571428571431</v>
      </c>
      <c r="AB10">
        <v>1817</v>
      </c>
      <c r="AC10">
        <v>0</v>
      </c>
      <c r="AE10">
        <v>0</v>
      </c>
      <c r="AF10">
        <f t="shared" si="6"/>
        <v>1817</v>
      </c>
      <c r="AG10">
        <v>0</v>
      </c>
      <c r="AH10">
        <f t="shared" si="7"/>
        <v>1817</v>
      </c>
      <c r="AI10">
        <v>6</v>
      </c>
      <c r="AJ10">
        <f t="shared" si="8"/>
        <v>6</v>
      </c>
      <c r="AK10">
        <f t="shared" si="9"/>
        <v>302.83333333333331</v>
      </c>
      <c r="AM10">
        <v>2537</v>
      </c>
      <c r="AN10">
        <v>202</v>
      </c>
      <c r="AO10">
        <v>0</v>
      </c>
      <c r="AP10">
        <f t="shared" si="10"/>
        <v>2739</v>
      </c>
      <c r="AQ10">
        <v>0</v>
      </c>
      <c r="AR10">
        <f t="shared" si="11"/>
        <v>2739</v>
      </c>
      <c r="AS10">
        <v>5</v>
      </c>
      <c r="AT10">
        <f t="shared" si="12"/>
        <v>6</v>
      </c>
      <c r="AU10">
        <f t="shared" si="13"/>
        <v>547.79999999999995</v>
      </c>
      <c r="AW10">
        <v>385</v>
      </c>
      <c r="AX10">
        <v>0</v>
      </c>
      <c r="AY10">
        <v>0</v>
      </c>
      <c r="AZ10">
        <f t="shared" si="14"/>
        <v>385</v>
      </c>
      <c r="BA10">
        <v>0</v>
      </c>
      <c r="BB10">
        <f t="shared" si="15"/>
        <v>385</v>
      </c>
      <c r="BC10">
        <v>5</v>
      </c>
      <c r="BD10">
        <f t="shared" si="16"/>
        <v>7</v>
      </c>
      <c r="BE10">
        <f t="shared" si="17"/>
        <v>77</v>
      </c>
      <c r="BG10">
        <v>162</v>
      </c>
      <c r="BH10">
        <v>816</v>
      </c>
      <c r="BI10">
        <v>0</v>
      </c>
      <c r="BJ10">
        <f t="shared" si="18"/>
        <v>978</v>
      </c>
      <c r="BK10">
        <v>0</v>
      </c>
      <c r="BL10">
        <f t="shared" si="19"/>
        <v>978</v>
      </c>
      <c r="BM10">
        <v>6</v>
      </c>
      <c r="BN10">
        <f t="shared" si="20"/>
        <v>5</v>
      </c>
      <c r="BO10">
        <f t="shared" si="21"/>
        <v>163</v>
      </c>
      <c r="BQ10">
        <v>542</v>
      </c>
      <c r="BR10">
        <v>0</v>
      </c>
      <c r="BS10">
        <v>-5</v>
      </c>
      <c r="BT10">
        <f t="shared" si="22"/>
        <v>537</v>
      </c>
      <c r="BU10">
        <v>0</v>
      </c>
      <c r="BV10">
        <f t="shared" si="23"/>
        <v>537</v>
      </c>
      <c r="BW10">
        <v>9</v>
      </c>
      <c r="BX10">
        <f t="shared" si="24"/>
        <v>5</v>
      </c>
      <c r="BY10">
        <f t="shared" si="25"/>
        <v>59.666666666666664</v>
      </c>
      <c r="CA10">
        <v>7038</v>
      </c>
    </row>
    <row r="11" spans="1:79" ht="17.25" customHeight="1" x14ac:dyDescent="0.3">
      <c r="A11" s="2">
        <v>44566</v>
      </c>
      <c r="B11" t="s">
        <v>44</v>
      </c>
      <c r="C11" t="s">
        <v>45</v>
      </c>
      <c r="D11" t="s">
        <v>27</v>
      </c>
      <c r="F11">
        <v>88</v>
      </c>
      <c r="G11">
        <v>0</v>
      </c>
      <c r="I11">
        <v>-5</v>
      </c>
      <c r="J11">
        <f t="shared" si="0"/>
        <v>83</v>
      </c>
      <c r="K11">
        <v>0</v>
      </c>
      <c r="L11">
        <f t="shared" si="1"/>
        <v>83</v>
      </c>
      <c r="M11">
        <v>3</v>
      </c>
      <c r="N11">
        <v>1</v>
      </c>
      <c r="O11">
        <f t="shared" si="2"/>
        <v>27.666666666666668</v>
      </c>
      <c r="Q11">
        <v>240</v>
      </c>
      <c r="R11">
        <v>0</v>
      </c>
      <c r="T11">
        <v>0</v>
      </c>
      <c r="U11">
        <f t="shared" si="3"/>
        <v>240</v>
      </c>
      <c r="V11">
        <v>0</v>
      </c>
      <c r="W11">
        <f t="shared" si="4"/>
        <v>240</v>
      </c>
      <c r="X11">
        <v>0</v>
      </c>
      <c r="Y11">
        <v>2</v>
      </c>
      <c r="Z11">
        <f t="shared" si="5"/>
        <v>0</v>
      </c>
      <c r="AB11">
        <v>2155</v>
      </c>
      <c r="AC11">
        <v>0</v>
      </c>
      <c r="AE11">
        <v>-40</v>
      </c>
      <c r="AF11">
        <f t="shared" si="6"/>
        <v>2115</v>
      </c>
      <c r="AG11">
        <v>3200</v>
      </c>
      <c r="AH11">
        <f t="shared" si="7"/>
        <v>5315</v>
      </c>
      <c r="AI11">
        <v>116</v>
      </c>
      <c r="AJ11">
        <f t="shared" si="8"/>
        <v>6</v>
      </c>
      <c r="AK11">
        <f t="shared" si="9"/>
        <v>45.818965517241381</v>
      </c>
      <c r="AM11">
        <v>672</v>
      </c>
      <c r="AN11">
        <v>510</v>
      </c>
      <c r="AO11">
        <v>0</v>
      </c>
      <c r="AP11">
        <f t="shared" si="10"/>
        <v>1182</v>
      </c>
      <c r="AQ11">
        <v>0</v>
      </c>
      <c r="AR11">
        <f t="shared" si="11"/>
        <v>1182</v>
      </c>
      <c r="AS11">
        <v>24</v>
      </c>
      <c r="AT11">
        <f t="shared" si="12"/>
        <v>6</v>
      </c>
      <c r="AU11">
        <f t="shared" si="13"/>
        <v>49.25</v>
      </c>
      <c r="AW11">
        <v>165</v>
      </c>
      <c r="AX11">
        <v>90</v>
      </c>
      <c r="AY11">
        <v>0</v>
      </c>
      <c r="AZ11">
        <f t="shared" si="14"/>
        <v>255</v>
      </c>
      <c r="BA11">
        <v>160</v>
      </c>
      <c r="BB11">
        <f t="shared" si="15"/>
        <v>415</v>
      </c>
      <c r="BC11">
        <v>25</v>
      </c>
      <c r="BD11">
        <f t="shared" si="16"/>
        <v>7</v>
      </c>
      <c r="BE11">
        <f t="shared" si="17"/>
        <v>16.600000000000001</v>
      </c>
      <c r="BG11">
        <v>136</v>
      </c>
      <c r="BH11">
        <v>3840</v>
      </c>
      <c r="BI11">
        <v>0</v>
      </c>
      <c r="BJ11">
        <f t="shared" si="18"/>
        <v>3976</v>
      </c>
      <c r="BK11">
        <v>0</v>
      </c>
      <c r="BL11">
        <f t="shared" si="19"/>
        <v>3976</v>
      </c>
      <c r="BM11">
        <v>36</v>
      </c>
      <c r="BN11">
        <f t="shared" si="20"/>
        <v>5</v>
      </c>
      <c r="BO11">
        <f t="shared" si="21"/>
        <v>110.44444444444444</v>
      </c>
      <c r="BQ11">
        <v>1854</v>
      </c>
      <c r="BR11">
        <v>150</v>
      </c>
      <c r="BS11">
        <v>-20</v>
      </c>
      <c r="BT11">
        <f t="shared" si="22"/>
        <v>1984</v>
      </c>
      <c r="BU11">
        <v>0</v>
      </c>
      <c r="BV11">
        <f t="shared" si="23"/>
        <v>1984</v>
      </c>
      <c r="BW11">
        <v>34</v>
      </c>
      <c r="BX11">
        <f t="shared" si="24"/>
        <v>5</v>
      </c>
      <c r="BY11">
        <f t="shared" si="25"/>
        <v>58.352941176470587</v>
      </c>
      <c r="CA11">
        <v>4985</v>
      </c>
    </row>
    <row r="12" spans="1:79" ht="18" customHeight="1" x14ac:dyDescent="0.3">
      <c r="A12" s="2">
        <v>44566</v>
      </c>
      <c r="B12" t="s">
        <v>46</v>
      </c>
      <c r="C12" t="s">
        <v>47</v>
      </c>
      <c r="D12" t="s">
        <v>27</v>
      </c>
      <c r="F12">
        <v>92</v>
      </c>
      <c r="G12">
        <v>0</v>
      </c>
      <c r="I12">
        <v>0</v>
      </c>
      <c r="J12">
        <f t="shared" si="0"/>
        <v>92</v>
      </c>
      <c r="K12">
        <v>0</v>
      </c>
      <c r="L12">
        <f t="shared" si="1"/>
        <v>92</v>
      </c>
      <c r="M12">
        <v>6</v>
      </c>
      <c r="N12">
        <v>1</v>
      </c>
      <c r="O12">
        <f t="shared" si="2"/>
        <v>15.333333333333334</v>
      </c>
      <c r="Q12">
        <v>86</v>
      </c>
      <c r="R12">
        <v>0</v>
      </c>
      <c r="T12">
        <v>0</v>
      </c>
      <c r="U12">
        <f t="shared" si="3"/>
        <v>86</v>
      </c>
      <c r="V12">
        <v>0</v>
      </c>
      <c r="W12">
        <f t="shared" si="4"/>
        <v>86</v>
      </c>
      <c r="X12">
        <v>2</v>
      </c>
      <c r="Y12">
        <v>2</v>
      </c>
      <c r="Z12">
        <f t="shared" si="5"/>
        <v>43</v>
      </c>
      <c r="AB12">
        <v>336</v>
      </c>
      <c r="AC12">
        <v>0</v>
      </c>
      <c r="AE12">
        <v>0</v>
      </c>
      <c r="AF12">
        <f t="shared" si="6"/>
        <v>336</v>
      </c>
      <c r="AG12">
        <v>960</v>
      </c>
      <c r="AH12">
        <f t="shared" si="7"/>
        <v>1296</v>
      </c>
      <c r="AI12">
        <v>10</v>
      </c>
      <c r="AJ12">
        <f t="shared" si="8"/>
        <v>6</v>
      </c>
      <c r="AK12">
        <f>IFERROR(AH12/AI12,0)</f>
        <v>129.6</v>
      </c>
      <c r="AM12">
        <v>611</v>
      </c>
      <c r="AN12">
        <v>230</v>
      </c>
      <c r="AO12">
        <v>0</v>
      </c>
      <c r="AP12">
        <f t="shared" si="10"/>
        <v>841</v>
      </c>
      <c r="AQ12">
        <v>0</v>
      </c>
      <c r="AR12">
        <f t="shared" si="11"/>
        <v>841</v>
      </c>
      <c r="AS12">
        <v>6</v>
      </c>
      <c r="AT12">
        <f t="shared" si="12"/>
        <v>6</v>
      </c>
      <c r="AU12">
        <f t="shared" si="13"/>
        <v>140.16666666666666</v>
      </c>
      <c r="AW12">
        <v>408</v>
      </c>
      <c r="AX12">
        <v>0</v>
      </c>
      <c r="AY12">
        <v>0</v>
      </c>
      <c r="AZ12">
        <f t="shared" si="14"/>
        <v>408</v>
      </c>
      <c r="BA12">
        <v>0</v>
      </c>
      <c r="BB12">
        <f t="shared" si="15"/>
        <v>408</v>
      </c>
      <c r="BC12">
        <v>1</v>
      </c>
      <c r="BD12">
        <f t="shared" si="16"/>
        <v>7</v>
      </c>
      <c r="BE12">
        <f t="shared" si="17"/>
        <v>408</v>
      </c>
      <c r="BG12">
        <v>27</v>
      </c>
      <c r="BH12">
        <v>310</v>
      </c>
      <c r="BI12">
        <v>0</v>
      </c>
      <c r="BJ12">
        <f t="shared" si="18"/>
        <v>337</v>
      </c>
      <c r="BK12">
        <v>0</v>
      </c>
      <c r="BL12">
        <f t="shared" si="19"/>
        <v>337</v>
      </c>
      <c r="BM12">
        <v>1</v>
      </c>
      <c r="BN12">
        <f t="shared" si="20"/>
        <v>5</v>
      </c>
      <c r="BO12">
        <f t="shared" si="21"/>
        <v>337</v>
      </c>
      <c r="BQ12">
        <v>448</v>
      </c>
      <c r="BR12">
        <v>1319</v>
      </c>
      <c r="BS12">
        <v>0</v>
      </c>
      <c r="BT12">
        <f t="shared" si="22"/>
        <v>1767</v>
      </c>
      <c r="BU12">
        <v>0</v>
      </c>
      <c r="BV12">
        <f t="shared" si="23"/>
        <v>1767</v>
      </c>
      <c r="BW12">
        <v>4</v>
      </c>
      <c r="BX12">
        <f t="shared" si="24"/>
        <v>5</v>
      </c>
      <c r="BY12">
        <f t="shared" si="25"/>
        <v>441.75</v>
      </c>
      <c r="CA12">
        <v>3648</v>
      </c>
    </row>
    <row r="13" spans="1:79" ht="17.25" customHeight="1" x14ac:dyDescent="0.3">
      <c r="A13" s="2">
        <v>44566</v>
      </c>
      <c r="B13" t="s">
        <v>48</v>
      </c>
      <c r="C13" t="s">
        <v>49</v>
      </c>
      <c r="D13" t="s">
        <v>27</v>
      </c>
      <c r="F13">
        <v>304</v>
      </c>
      <c r="G13">
        <v>0</v>
      </c>
      <c r="I13">
        <v>-2</v>
      </c>
      <c r="J13">
        <f t="shared" si="0"/>
        <v>302</v>
      </c>
      <c r="K13">
        <v>0</v>
      </c>
      <c r="L13">
        <f t="shared" si="1"/>
        <v>302</v>
      </c>
      <c r="M13">
        <v>8</v>
      </c>
      <c r="N13">
        <v>1</v>
      </c>
      <c r="O13">
        <f t="shared" si="2"/>
        <v>37.75</v>
      </c>
      <c r="Q13">
        <v>174</v>
      </c>
      <c r="R13">
        <v>0</v>
      </c>
      <c r="T13">
        <v>0</v>
      </c>
      <c r="U13">
        <f t="shared" si="3"/>
        <v>174</v>
      </c>
      <c r="V13">
        <v>0</v>
      </c>
      <c r="W13">
        <f t="shared" si="4"/>
        <v>174</v>
      </c>
      <c r="X13">
        <v>2</v>
      </c>
      <c r="Y13">
        <v>2</v>
      </c>
      <c r="Z13">
        <f t="shared" si="5"/>
        <v>87</v>
      </c>
      <c r="AB13">
        <v>828</v>
      </c>
      <c r="AC13">
        <v>0</v>
      </c>
      <c r="AE13">
        <v>0</v>
      </c>
      <c r="AF13">
        <f t="shared" si="6"/>
        <v>828</v>
      </c>
      <c r="AG13">
        <v>160</v>
      </c>
      <c r="AH13">
        <f t="shared" si="7"/>
        <v>988</v>
      </c>
      <c r="AI13">
        <v>10</v>
      </c>
      <c r="AJ13">
        <f t="shared" si="8"/>
        <v>6</v>
      </c>
      <c r="AK13">
        <f t="shared" si="9"/>
        <v>98.8</v>
      </c>
      <c r="AM13">
        <v>755</v>
      </c>
      <c r="AN13">
        <v>130</v>
      </c>
      <c r="AO13">
        <v>0</v>
      </c>
      <c r="AP13">
        <f t="shared" si="10"/>
        <v>885</v>
      </c>
      <c r="AQ13">
        <v>0</v>
      </c>
      <c r="AR13">
        <f t="shared" si="11"/>
        <v>885</v>
      </c>
      <c r="AS13">
        <v>13</v>
      </c>
      <c r="AT13">
        <f t="shared" si="12"/>
        <v>6</v>
      </c>
      <c r="AU13">
        <f t="shared" si="13"/>
        <v>68.07692307692308</v>
      </c>
      <c r="AW13">
        <v>179</v>
      </c>
      <c r="AX13">
        <v>0</v>
      </c>
      <c r="AY13">
        <v>0</v>
      </c>
      <c r="AZ13">
        <f t="shared" si="14"/>
        <v>179</v>
      </c>
      <c r="BA13">
        <v>160</v>
      </c>
      <c r="BB13">
        <f t="shared" si="15"/>
        <v>339</v>
      </c>
      <c r="BC13">
        <v>16</v>
      </c>
      <c r="BD13">
        <f t="shared" si="16"/>
        <v>7</v>
      </c>
      <c r="BE13">
        <f t="shared" si="17"/>
        <v>21.1875</v>
      </c>
      <c r="BG13">
        <v>156</v>
      </c>
      <c r="BH13">
        <v>0</v>
      </c>
      <c r="BI13">
        <v>0</v>
      </c>
      <c r="BJ13">
        <f t="shared" si="18"/>
        <v>156</v>
      </c>
      <c r="BK13">
        <v>0</v>
      </c>
      <c r="BL13">
        <f t="shared" si="19"/>
        <v>156</v>
      </c>
      <c r="BM13">
        <v>5</v>
      </c>
      <c r="BN13">
        <f t="shared" si="20"/>
        <v>5</v>
      </c>
      <c r="BO13">
        <f t="shared" si="21"/>
        <v>31.2</v>
      </c>
      <c r="BQ13">
        <v>627</v>
      </c>
      <c r="BR13">
        <v>0</v>
      </c>
      <c r="BS13">
        <v>-10</v>
      </c>
      <c r="BT13">
        <f t="shared" si="22"/>
        <v>617</v>
      </c>
      <c r="BU13">
        <v>0</v>
      </c>
      <c r="BV13">
        <f t="shared" si="23"/>
        <v>617</v>
      </c>
      <c r="BW13">
        <v>7</v>
      </c>
      <c r="BX13">
        <f t="shared" si="24"/>
        <v>5</v>
      </c>
      <c r="BY13">
        <f t="shared" si="25"/>
        <v>88.142857142857139</v>
      </c>
      <c r="CA13">
        <v>0</v>
      </c>
    </row>
    <row r="14" spans="1:79" ht="17.25" customHeight="1" x14ac:dyDescent="0.3">
      <c r="A14" s="2">
        <v>44566</v>
      </c>
      <c r="B14" t="s">
        <v>50</v>
      </c>
      <c r="C14" t="s">
        <v>51</v>
      </c>
      <c r="D14" t="s">
        <v>27</v>
      </c>
      <c r="F14">
        <v>129</v>
      </c>
      <c r="G14">
        <v>0</v>
      </c>
      <c r="I14">
        <v>-5</v>
      </c>
      <c r="J14">
        <f t="shared" si="0"/>
        <v>124</v>
      </c>
      <c r="K14">
        <v>0</v>
      </c>
      <c r="L14">
        <f t="shared" si="1"/>
        <v>124</v>
      </c>
      <c r="M14">
        <v>4</v>
      </c>
      <c r="N14">
        <v>1</v>
      </c>
      <c r="O14">
        <f t="shared" si="2"/>
        <v>31</v>
      </c>
      <c r="Q14">
        <v>179</v>
      </c>
      <c r="R14">
        <v>0</v>
      </c>
      <c r="T14">
        <v>0</v>
      </c>
      <c r="U14">
        <f t="shared" si="3"/>
        <v>179</v>
      </c>
      <c r="V14">
        <v>0</v>
      </c>
      <c r="W14">
        <f t="shared" si="4"/>
        <v>179</v>
      </c>
      <c r="X14">
        <v>1</v>
      </c>
      <c r="Y14">
        <v>2</v>
      </c>
      <c r="Z14">
        <f t="shared" si="5"/>
        <v>179</v>
      </c>
      <c r="AB14">
        <v>1440</v>
      </c>
      <c r="AC14">
        <v>0</v>
      </c>
      <c r="AE14">
        <v>-17</v>
      </c>
      <c r="AF14">
        <f t="shared" si="6"/>
        <v>1423</v>
      </c>
      <c r="AG14">
        <v>0</v>
      </c>
      <c r="AH14">
        <f t="shared" si="7"/>
        <v>1423</v>
      </c>
      <c r="AI14">
        <v>33</v>
      </c>
      <c r="AJ14">
        <f t="shared" si="8"/>
        <v>6</v>
      </c>
      <c r="AK14">
        <f t="shared" si="9"/>
        <v>43.121212121212125</v>
      </c>
      <c r="AM14">
        <v>946</v>
      </c>
      <c r="AN14">
        <v>160</v>
      </c>
      <c r="AO14">
        <v>0</v>
      </c>
      <c r="AP14">
        <f t="shared" si="10"/>
        <v>1106</v>
      </c>
      <c r="AQ14">
        <v>0</v>
      </c>
      <c r="AR14">
        <f t="shared" si="11"/>
        <v>1106</v>
      </c>
      <c r="AS14">
        <v>6</v>
      </c>
      <c r="AT14">
        <f t="shared" si="12"/>
        <v>6</v>
      </c>
      <c r="AU14">
        <f t="shared" si="13"/>
        <v>184.33333333333334</v>
      </c>
      <c r="AW14">
        <v>247</v>
      </c>
      <c r="AX14">
        <v>0</v>
      </c>
      <c r="AY14">
        <v>0</v>
      </c>
      <c r="AZ14">
        <f t="shared" si="14"/>
        <v>247</v>
      </c>
      <c r="BA14">
        <v>0</v>
      </c>
      <c r="BB14">
        <f t="shared" si="15"/>
        <v>247</v>
      </c>
      <c r="BC14">
        <v>2</v>
      </c>
      <c r="BD14">
        <f t="shared" si="16"/>
        <v>7</v>
      </c>
      <c r="BE14">
        <f t="shared" si="17"/>
        <v>123.5</v>
      </c>
      <c r="BG14">
        <v>149</v>
      </c>
      <c r="BH14">
        <v>500</v>
      </c>
      <c r="BI14">
        <v>0</v>
      </c>
      <c r="BJ14">
        <f t="shared" si="18"/>
        <v>649</v>
      </c>
      <c r="BK14">
        <v>0</v>
      </c>
      <c r="BL14">
        <f t="shared" si="19"/>
        <v>649</v>
      </c>
      <c r="BM14">
        <v>4</v>
      </c>
      <c r="BN14">
        <f t="shared" si="20"/>
        <v>5</v>
      </c>
      <c r="BO14">
        <f t="shared" si="21"/>
        <v>162.25</v>
      </c>
      <c r="BQ14">
        <v>1382</v>
      </c>
      <c r="BR14">
        <v>1180</v>
      </c>
      <c r="BS14">
        <v>0</v>
      </c>
      <c r="BT14">
        <f t="shared" si="22"/>
        <v>2562</v>
      </c>
      <c r="BU14">
        <v>0</v>
      </c>
      <c r="BV14">
        <f t="shared" si="23"/>
        <v>2562</v>
      </c>
      <c r="BW14">
        <v>29</v>
      </c>
      <c r="BX14">
        <f t="shared" si="24"/>
        <v>5</v>
      </c>
      <c r="BY14">
        <f t="shared" si="25"/>
        <v>88.34482758620689</v>
      </c>
      <c r="CA14">
        <v>4258</v>
      </c>
    </row>
    <row r="15" spans="1:79" ht="17.25" customHeight="1" x14ac:dyDescent="0.3">
      <c r="A15" s="2">
        <v>44566</v>
      </c>
      <c r="B15" t="s">
        <v>52</v>
      </c>
      <c r="C15" t="s">
        <v>53</v>
      </c>
      <c r="D15" t="s">
        <v>27</v>
      </c>
      <c r="F15">
        <v>260</v>
      </c>
      <c r="G15">
        <v>0</v>
      </c>
      <c r="I15">
        <v>-29</v>
      </c>
      <c r="J15">
        <f t="shared" si="0"/>
        <v>231</v>
      </c>
      <c r="K15">
        <v>0</v>
      </c>
      <c r="L15">
        <f t="shared" si="1"/>
        <v>231</v>
      </c>
      <c r="M15">
        <v>22</v>
      </c>
      <c r="N15">
        <v>1</v>
      </c>
      <c r="O15">
        <f t="shared" si="2"/>
        <v>10.5</v>
      </c>
      <c r="Q15">
        <v>189</v>
      </c>
      <c r="R15">
        <v>0</v>
      </c>
      <c r="T15">
        <v>0</v>
      </c>
      <c r="U15">
        <f t="shared" si="3"/>
        <v>189</v>
      </c>
      <c r="V15">
        <v>0</v>
      </c>
      <c r="W15">
        <f t="shared" si="4"/>
        <v>189</v>
      </c>
      <c r="X15">
        <v>1</v>
      </c>
      <c r="Y15">
        <v>2</v>
      </c>
      <c r="Z15">
        <f t="shared" si="5"/>
        <v>189</v>
      </c>
      <c r="AB15">
        <v>343</v>
      </c>
      <c r="AC15">
        <v>0</v>
      </c>
      <c r="AE15">
        <v>0</v>
      </c>
      <c r="AF15">
        <f t="shared" si="6"/>
        <v>343</v>
      </c>
      <c r="AG15">
        <v>1020</v>
      </c>
      <c r="AH15">
        <f t="shared" si="7"/>
        <v>1363</v>
      </c>
      <c r="AI15">
        <v>13</v>
      </c>
      <c r="AJ15">
        <f t="shared" si="8"/>
        <v>6</v>
      </c>
      <c r="AK15">
        <f t="shared" si="9"/>
        <v>104.84615384615384</v>
      </c>
      <c r="AM15">
        <v>1978</v>
      </c>
      <c r="AN15">
        <v>231</v>
      </c>
      <c r="AO15">
        <v>-5</v>
      </c>
      <c r="AP15">
        <f t="shared" si="10"/>
        <v>2204</v>
      </c>
      <c r="AQ15">
        <v>0</v>
      </c>
      <c r="AR15">
        <f t="shared" si="11"/>
        <v>2204</v>
      </c>
      <c r="AS15">
        <v>15</v>
      </c>
      <c r="AT15">
        <f t="shared" si="12"/>
        <v>6</v>
      </c>
      <c r="AU15">
        <f t="shared" si="13"/>
        <v>146.93333333333334</v>
      </c>
      <c r="AW15">
        <v>300</v>
      </c>
      <c r="AX15">
        <v>0</v>
      </c>
      <c r="AY15">
        <v>-8</v>
      </c>
      <c r="AZ15">
        <f t="shared" si="14"/>
        <v>292</v>
      </c>
      <c r="BA15">
        <v>0</v>
      </c>
      <c r="BB15">
        <f t="shared" si="15"/>
        <v>292</v>
      </c>
      <c r="BC15">
        <v>2</v>
      </c>
      <c r="BD15">
        <f t="shared" si="16"/>
        <v>7</v>
      </c>
      <c r="BE15">
        <f t="shared" si="17"/>
        <v>146</v>
      </c>
      <c r="BG15">
        <v>271</v>
      </c>
      <c r="BH15">
        <v>0</v>
      </c>
      <c r="BI15">
        <v>0</v>
      </c>
      <c r="BJ15">
        <f t="shared" si="18"/>
        <v>271</v>
      </c>
      <c r="BK15">
        <v>0</v>
      </c>
      <c r="BL15">
        <f t="shared" si="19"/>
        <v>271</v>
      </c>
      <c r="BM15">
        <v>5</v>
      </c>
      <c r="BN15">
        <f t="shared" si="20"/>
        <v>5</v>
      </c>
      <c r="BO15">
        <f t="shared" si="21"/>
        <v>54.2</v>
      </c>
      <c r="BQ15">
        <v>507</v>
      </c>
      <c r="BR15">
        <v>0</v>
      </c>
      <c r="BS15">
        <v>0</v>
      </c>
      <c r="BT15">
        <f t="shared" si="22"/>
        <v>507</v>
      </c>
      <c r="BU15">
        <v>0</v>
      </c>
      <c r="BV15">
        <f t="shared" si="23"/>
        <v>507</v>
      </c>
      <c r="BW15">
        <v>4</v>
      </c>
      <c r="BX15">
        <f t="shared" si="24"/>
        <v>5</v>
      </c>
      <c r="BY15">
        <f t="shared" si="25"/>
        <v>126.75</v>
      </c>
      <c r="CA15">
        <v>16818</v>
      </c>
    </row>
    <row r="16" spans="1:79" ht="17.25" customHeight="1" x14ac:dyDescent="0.3">
      <c r="A16" s="2">
        <v>44566</v>
      </c>
      <c r="B16" t="s">
        <v>54</v>
      </c>
      <c r="C16" t="s">
        <v>55</v>
      </c>
      <c r="D16" t="s">
        <v>27</v>
      </c>
      <c r="F16">
        <v>405</v>
      </c>
      <c r="G16">
        <v>0</v>
      </c>
      <c r="I16">
        <v>-24</v>
      </c>
      <c r="J16">
        <f t="shared" si="0"/>
        <v>381</v>
      </c>
      <c r="K16">
        <v>0</v>
      </c>
      <c r="L16">
        <f t="shared" si="1"/>
        <v>381</v>
      </c>
      <c r="M16">
        <v>31</v>
      </c>
      <c r="N16">
        <v>1</v>
      </c>
      <c r="O16">
        <f t="shared" si="2"/>
        <v>12.290322580645162</v>
      </c>
      <c r="Q16">
        <v>162</v>
      </c>
      <c r="R16">
        <v>0</v>
      </c>
      <c r="T16">
        <v>0</v>
      </c>
      <c r="U16">
        <f t="shared" si="3"/>
        <v>162</v>
      </c>
      <c r="V16">
        <v>0</v>
      </c>
      <c r="W16">
        <f t="shared" si="4"/>
        <v>162</v>
      </c>
      <c r="X16">
        <v>4</v>
      </c>
      <c r="Y16">
        <v>2</v>
      </c>
      <c r="Z16">
        <f t="shared" si="5"/>
        <v>40.5</v>
      </c>
      <c r="AB16">
        <v>1944</v>
      </c>
      <c r="AC16">
        <v>1530</v>
      </c>
      <c r="AE16">
        <v>0</v>
      </c>
      <c r="AF16">
        <f t="shared" si="6"/>
        <v>3474</v>
      </c>
      <c r="AG16">
        <v>0</v>
      </c>
      <c r="AH16">
        <f t="shared" si="7"/>
        <v>3474</v>
      </c>
      <c r="AI16">
        <v>21</v>
      </c>
      <c r="AJ16">
        <f t="shared" si="8"/>
        <v>6</v>
      </c>
      <c r="AK16">
        <f t="shared" si="9"/>
        <v>165.42857142857142</v>
      </c>
      <c r="AM16">
        <v>2139</v>
      </c>
      <c r="AN16">
        <v>59</v>
      </c>
      <c r="AO16">
        <v>-5</v>
      </c>
      <c r="AP16">
        <f t="shared" si="10"/>
        <v>2193</v>
      </c>
      <c r="AQ16">
        <v>0</v>
      </c>
      <c r="AR16">
        <f t="shared" si="11"/>
        <v>2193</v>
      </c>
      <c r="AS16">
        <v>16</v>
      </c>
      <c r="AT16">
        <f t="shared" si="12"/>
        <v>6</v>
      </c>
      <c r="AU16">
        <f t="shared" si="13"/>
        <v>137.0625</v>
      </c>
      <c r="AW16">
        <v>203</v>
      </c>
      <c r="AX16">
        <v>0</v>
      </c>
      <c r="AY16">
        <v>-5</v>
      </c>
      <c r="AZ16">
        <f t="shared" si="14"/>
        <v>198</v>
      </c>
      <c r="BA16">
        <v>0</v>
      </c>
      <c r="BB16">
        <f t="shared" si="15"/>
        <v>198</v>
      </c>
      <c r="BC16">
        <v>3</v>
      </c>
      <c r="BD16">
        <f t="shared" si="16"/>
        <v>7</v>
      </c>
      <c r="BE16">
        <f t="shared" si="17"/>
        <v>66</v>
      </c>
      <c r="BG16">
        <v>128</v>
      </c>
      <c r="BH16">
        <v>0</v>
      </c>
      <c r="BI16">
        <v>0</v>
      </c>
      <c r="BJ16">
        <f t="shared" si="18"/>
        <v>128</v>
      </c>
      <c r="BK16">
        <v>408</v>
      </c>
      <c r="BL16">
        <f t="shared" si="19"/>
        <v>536</v>
      </c>
      <c r="BM16">
        <v>6</v>
      </c>
      <c r="BN16">
        <f t="shared" si="20"/>
        <v>5</v>
      </c>
      <c r="BO16">
        <f t="shared" si="21"/>
        <v>89.333333333333329</v>
      </c>
      <c r="BQ16">
        <v>525</v>
      </c>
      <c r="BR16">
        <v>204</v>
      </c>
      <c r="BS16">
        <v>0</v>
      </c>
      <c r="BT16">
        <f t="shared" si="22"/>
        <v>729</v>
      </c>
      <c r="BU16">
        <v>0</v>
      </c>
      <c r="BV16">
        <f t="shared" si="23"/>
        <v>729</v>
      </c>
      <c r="BW16">
        <v>4</v>
      </c>
      <c r="BX16">
        <f t="shared" si="24"/>
        <v>5</v>
      </c>
      <c r="BY16">
        <f t="shared" si="25"/>
        <v>182.25</v>
      </c>
      <c r="CA16">
        <v>7571</v>
      </c>
    </row>
    <row r="17" spans="1:79" ht="17.25" customHeight="1" x14ac:dyDescent="0.3">
      <c r="A17" s="2">
        <v>44566</v>
      </c>
      <c r="B17" t="s">
        <v>56</v>
      </c>
      <c r="C17" t="s">
        <v>57</v>
      </c>
      <c r="D17" t="s">
        <v>27</v>
      </c>
      <c r="F17">
        <v>125</v>
      </c>
      <c r="G17">
        <v>0</v>
      </c>
      <c r="I17">
        <v>-2</v>
      </c>
      <c r="J17">
        <f t="shared" si="0"/>
        <v>123</v>
      </c>
      <c r="K17">
        <v>0</v>
      </c>
      <c r="L17">
        <f t="shared" si="1"/>
        <v>123</v>
      </c>
      <c r="M17">
        <v>2</v>
      </c>
      <c r="N17">
        <v>1</v>
      </c>
      <c r="O17">
        <f t="shared" si="2"/>
        <v>61.5</v>
      </c>
      <c r="Q17">
        <v>17</v>
      </c>
      <c r="R17">
        <v>0</v>
      </c>
      <c r="T17">
        <v>0</v>
      </c>
      <c r="U17">
        <f t="shared" si="3"/>
        <v>17</v>
      </c>
      <c r="V17">
        <v>0</v>
      </c>
      <c r="W17">
        <f t="shared" si="4"/>
        <v>17</v>
      </c>
      <c r="X17">
        <v>0</v>
      </c>
      <c r="Y17">
        <v>2</v>
      </c>
      <c r="Z17">
        <f t="shared" si="5"/>
        <v>0</v>
      </c>
      <c r="AB17">
        <v>205</v>
      </c>
      <c r="AC17">
        <v>0</v>
      </c>
      <c r="AE17">
        <v>-17</v>
      </c>
      <c r="AF17">
        <f t="shared" si="6"/>
        <v>188</v>
      </c>
      <c r="AG17">
        <v>0</v>
      </c>
      <c r="AH17">
        <f t="shared" si="7"/>
        <v>188</v>
      </c>
      <c r="AI17">
        <v>5</v>
      </c>
      <c r="AJ17">
        <f t="shared" si="8"/>
        <v>6</v>
      </c>
      <c r="AK17">
        <f t="shared" si="9"/>
        <v>37.6</v>
      </c>
      <c r="AM17">
        <v>37</v>
      </c>
      <c r="AN17">
        <v>0</v>
      </c>
      <c r="AO17">
        <v>0</v>
      </c>
      <c r="AP17">
        <f t="shared" si="10"/>
        <v>37</v>
      </c>
      <c r="AQ17">
        <v>100</v>
      </c>
      <c r="AR17">
        <f t="shared" si="11"/>
        <v>137</v>
      </c>
      <c r="AS17">
        <v>5</v>
      </c>
      <c r="AT17">
        <f t="shared" si="12"/>
        <v>6</v>
      </c>
      <c r="AU17">
        <f t="shared" si="13"/>
        <v>27.4</v>
      </c>
      <c r="AW17">
        <v>59</v>
      </c>
      <c r="AX17">
        <v>0</v>
      </c>
      <c r="AY17">
        <v>0</v>
      </c>
      <c r="AZ17">
        <f t="shared" si="14"/>
        <v>59</v>
      </c>
      <c r="BA17">
        <v>50</v>
      </c>
      <c r="BB17">
        <f t="shared" si="15"/>
        <v>109</v>
      </c>
      <c r="BC17">
        <v>2</v>
      </c>
      <c r="BD17">
        <f t="shared" si="16"/>
        <v>7</v>
      </c>
      <c r="BE17">
        <f t="shared" si="17"/>
        <v>54.5</v>
      </c>
      <c r="BG17">
        <v>53</v>
      </c>
      <c r="BH17">
        <v>40</v>
      </c>
      <c r="BI17">
        <v>0</v>
      </c>
      <c r="BJ17">
        <f t="shared" si="18"/>
        <v>93</v>
      </c>
      <c r="BK17">
        <v>0</v>
      </c>
      <c r="BL17">
        <f t="shared" si="19"/>
        <v>93</v>
      </c>
      <c r="BM17">
        <v>1</v>
      </c>
      <c r="BN17">
        <f t="shared" si="20"/>
        <v>5</v>
      </c>
      <c r="BO17">
        <f t="shared" si="21"/>
        <v>93</v>
      </c>
      <c r="BQ17">
        <v>94</v>
      </c>
      <c r="BR17">
        <v>0</v>
      </c>
      <c r="BS17">
        <v>0</v>
      </c>
      <c r="BT17">
        <f t="shared" si="22"/>
        <v>94</v>
      </c>
      <c r="BU17">
        <v>0</v>
      </c>
      <c r="BV17">
        <f t="shared" si="23"/>
        <v>94</v>
      </c>
      <c r="BW17">
        <v>0</v>
      </c>
      <c r="BX17">
        <f t="shared" si="24"/>
        <v>5</v>
      </c>
      <c r="BY17">
        <f t="shared" si="25"/>
        <v>0</v>
      </c>
      <c r="CA17">
        <v>0</v>
      </c>
    </row>
    <row r="18" spans="1:79" ht="17.25" customHeight="1" x14ac:dyDescent="0.3">
      <c r="A18" s="2">
        <v>44566</v>
      </c>
      <c r="B18" t="s">
        <v>58</v>
      </c>
      <c r="C18" t="s">
        <v>59</v>
      </c>
      <c r="D18" t="s">
        <v>27</v>
      </c>
      <c r="F18">
        <v>170</v>
      </c>
      <c r="G18">
        <v>0</v>
      </c>
      <c r="I18">
        <v>-8</v>
      </c>
      <c r="J18">
        <f t="shared" si="0"/>
        <v>162</v>
      </c>
      <c r="K18">
        <v>0</v>
      </c>
      <c r="L18">
        <f t="shared" si="1"/>
        <v>162</v>
      </c>
      <c r="M18">
        <v>3</v>
      </c>
      <c r="N18">
        <v>1</v>
      </c>
      <c r="O18">
        <f t="shared" si="2"/>
        <v>54</v>
      </c>
      <c r="Q18">
        <v>116</v>
      </c>
      <c r="R18">
        <v>0</v>
      </c>
      <c r="T18">
        <v>0</v>
      </c>
      <c r="U18">
        <f t="shared" si="3"/>
        <v>116</v>
      </c>
      <c r="V18">
        <v>0</v>
      </c>
      <c r="W18">
        <f t="shared" si="4"/>
        <v>116</v>
      </c>
      <c r="X18">
        <v>0</v>
      </c>
      <c r="Y18">
        <v>2</v>
      </c>
      <c r="Z18">
        <f t="shared" si="5"/>
        <v>0</v>
      </c>
      <c r="AB18">
        <v>408</v>
      </c>
      <c r="AC18">
        <v>0</v>
      </c>
      <c r="AE18">
        <v>-10</v>
      </c>
      <c r="AF18">
        <f t="shared" si="6"/>
        <v>398</v>
      </c>
      <c r="AG18">
        <v>480</v>
      </c>
      <c r="AH18">
        <f t="shared" si="7"/>
        <v>878</v>
      </c>
      <c r="AI18">
        <v>16</v>
      </c>
      <c r="AJ18">
        <f t="shared" si="8"/>
        <v>6</v>
      </c>
      <c r="AK18">
        <f t="shared" si="9"/>
        <v>54.875</v>
      </c>
      <c r="AM18">
        <v>313</v>
      </c>
      <c r="AN18">
        <v>0</v>
      </c>
      <c r="AO18">
        <v>0</v>
      </c>
      <c r="AP18">
        <f t="shared" si="10"/>
        <v>313</v>
      </c>
      <c r="AQ18">
        <v>360</v>
      </c>
      <c r="AR18">
        <f t="shared" si="11"/>
        <v>673</v>
      </c>
      <c r="AS18">
        <v>11</v>
      </c>
      <c r="AT18">
        <f t="shared" si="12"/>
        <v>6</v>
      </c>
      <c r="AU18">
        <f t="shared" si="13"/>
        <v>61.18181818181818</v>
      </c>
      <c r="AW18">
        <v>323</v>
      </c>
      <c r="AX18">
        <v>0</v>
      </c>
      <c r="AY18">
        <v>-20</v>
      </c>
      <c r="AZ18">
        <f t="shared" si="14"/>
        <v>303</v>
      </c>
      <c r="BA18">
        <v>0</v>
      </c>
      <c r="BB18">
        <f t="shared" si="15"/>
        <v>303</v>
      </c>
      <c r="BC18">
        <v>13</v>
      </c>
      <c r="BD18">
        <f t="shared" si="16"/>
        <v>7</v>
      </c>
      <c r="BE18">
        <f t="shared" si="17"/>
        <v>23.307692307692307</v>
      </c>
      <c r="BG18">
        <v>91</v>
      </c>
      <c r="BH18">
        <v>0</v>
      </c>
      <c r="BI18">
        <v>0</v>
      </c>
      <c r="BJ18">
        <f t="shared" si="18"/>
        <v>91</v>
      </c>
      <c r="BK18">
        <v>0</v>
      </c>
      <c r="BL18">
        <f t="shared" si="19"/>
        <v>91</v>
      </c>
      <c r="BM18">
        <v>3</v>
      </c>
      <c r="BN18">
        <f t="shared" si="20"/>
        <v>5</v>
      </c>
      <c r="BO18">
        <f t="shared" si="21"/>
        <v>30.333333333333332</v>
      </c>
      <c r="BQ18">
        <v>287</v>
      </c>
      <c r="BR18">
        <v>0</v>
      </c>
      <c r="BS18">
        <v>0</v>
      </c>
      <c r="BT18">
        <f t="shared" si="22"/>
        <v>287</v>
      </c>
      <c r="BU18">
        <v>0</v>
      </c>
      <c r="BV18">
        <f t="shared" si="23"/>
        <v>287</v>
      </c>
      <c r="BW18">
        <v>5</v>
      </c>
      <c r="BX18">
        <f t="shared" si="24"/>
        <v>5</v>
      </c>
      <c r="BY18">
        <f t="shared" si="25"/>
        <v>57.4</v>
      </c>
      <c r="CA18">
        <v>637</v>
      </c>
    </row>
    <row r="19" spans="1:79" ht="17.25" customHeight="1" x14ac:dyDescent="0.3">
      <c r="A19" s="2">
        <v>44566</v>
      </c>
      <c r="B19" t="s">
        <v>60</v>
      </c>
      <c r="C19" t="s">
        <v>61</v>
      </c>
      <c r="D19" t="s">
        <v>27</v>
      </c>
      <c r="F19">
        <v>1917</v>
      </c>
      <c r="G19">
        <v>0</v>
      </c>
      <c r="I19">
        <v>-40</v>
      </c>
      <c r="J19">
        <f t="shared" si="0"/>
        <v>1877</v>
      </c>
      <c r="K19">
        <v>0</v>
      </c>
      <c r="L19">
        <f t="shared" si="1"/>
        <v>1877</v>
      </c>
      <c r="M19">
        <v>72</v>
      </c>
      <c r="N19">
        <v>1</v>
      </c>
      <c r="O19">
        <f t="shared" si="2"/>
        <v>26.069444444444443</v>
      </c>
      <c r="Q19">
        <v>885</v>
      </c>
      <c r="R19">
        <v>0</v>
      </c>
      <c r="T19">
        <v>0</v>
      </c>
      <c r="U19">
        <f t="shared" si="3"/>
        <v>885</v>
      </c>
      <c r="V19">
        <v>0</v>
      </c>
      <c r="W19">
        <f t="shared" si="4"/>
        <v>885</v>
      </c>
      <c r="X19">
        <v>18</v>
      </c>
      <c r="Y19">
        <v>2</v>
      </c>
      <c r="Z19">
        <f t="shared" si="5"/>
        <v>49.166666666666664</v>
      </c>
      <c r="AB19">
        <v>16398</v>
      </c>
      <c r="AC19">
        <v>0</v>
      </c>
      <c r="AE19">
        <v>-71</v>
      </c>
      <c r="AF19">
        <f t="shared" si="6"/>
        <v>16327</v>
      </c>
      <c r="AG19">
        <v>0</v>
      </c>
      <c r="AH19">
        <f t="shared" si="7"/>
        <v>16327</v>
      </c>
      <c r="AI19">
        <v>300</v>
      </c>
      <c r="AJ19">
        <f t="shared" si="8"/>
        <v>6</v>
      </c>
      <c r="AK19">
        <f t="shared" si="9"/>
        <v>54.423333333333332</v>
      </c>
      <c r="AM19">
        <v>3836</v>
      </c>
      <c r="AN19">
        <v>70</v>
      </c>
      <c r="AO19">
        <v>-134</v>
      </c>
      <c r="AP19">
        <f t="shared" si="10"/>
        <v>3772</v>
      </c>
      <c r="AQ19">
        <v>0</v>
      </c>
      <c r="AR19">
        <f t="shared" si="11"/>
        <v>3772</v>
      </c>
      <c r="AS19">
        <v>59</v>
      </c>
      <c r="AT19">
        <f t="shared" si="12"/>
        <v>6</v>
      </c>
      <c r="AU19">
        <f t="shared" si="13"/>
        <v>63.932203389830505</v>
      </c>
      <c r="AW19">
        <v>3012</v>
      </c>
      <c r="AX19">
        <v>0</v>
      </c>
      <c r="AY19">
        <v>-70</v>
      </c>
      <c r="AZ19">
        <f t="shared" si="14"/>
        <v>2942</v>
      </c>
      <c r="BA19">
        <v>0</v>
      </c>
      <c r="BB19">
        <f t="shared" si="15"/>
        <v>2942</v>
      </c>
      <c r="BC19">
        <v>81</v>
      </c>
      <c r="BD19">
        <f t="shared" si="16"/>
        <v>7</v>
      </c>
      <c r="BE19">
        <f t="shared" si="17"/>
        <v>36.320987654320987</v>
      </c>
      <c r="BG19">
        <v>1037</v>
      </c>
      <c r="BH19">
        <v>0</v>
      </c>
      <c r="BI19">
        <v>0</v>
      </c>
      <c r="BJ19">
        <f t="shared" si="18"/>
        <v>1037</v>
      </c>
      <c r="BK19">
        <v>900</v>
      </c>
      <c r="BL19">
        <f t="shared" si="19"/>
        <v>1937</v>
      </c>
      <c r="BM19">
        <v>32</v>
      </c>
      <c r="BN19">
        <f t="shared" si="20"/>
        <v>5</v>
      </c>
      <c r="BO19">
        <f t="shared" si="21"/>
        <v>60.53125</v>
      </c>
      <c r="BQ19">
        <v>1964</v>
      </c>
      <c r="BR19">
        <v>0</v>
      </c>
      <c r="BS19">
        <v>-19</v>
      </c>
      <c r="BT19">
        <f t="shared" si="22"/>
        <v>1945</v>
      </c>
      <c r="BU19">
        <v>0</v>
      </c>
      <c r="BV19">
        <f t="shared" si="23"/>
        <v>1945</v>
      </c>
      <c r="BW19">
        <v>18</v>
      </c>
      <c r="BX19">
        <f t="shared" si="24"/>
        <v>5</v>
      </c>
      <c r="BY19">
        <f t="shared" si="25"/>
        <v>108.05555555555556</v>
      </c>
      <c r="CA19">
        <v>31557</v>
      </c>
    </row>
    <row r="20" spans="1:79" ht="17.25" customHeight="1" x14ac:dyDescent="0.3">
      <c r="A20" s="2">
        <v>44566</v>
      </c>
      <c r="B20" t="s">
        <v>62</v>
      </c>
      <c r="C20" t="s">
        <v>63</v>
      </c>
      <c r="D20" t="s">
        <v>27</v>
      </c>
      <c r="F20">
        <v>20646</v>
      </c>
      <c r="G20">
        <v>0</v>
      </c>
      <c r="I20">
        <v>-2629</v>
      </c>
      <c r="J20">
        <f t="shared" si="0"/>
        <v>18017</v>
      </c>
      <c r="K20">
        <v>0</v>
      </c>
      <c r="L20">
        <f t="shared" si="1"/>
        <v>18017</v>
      </c>
      <c r="M20">
        <v>4624</v>
      </c>
      <c r="N20">
        <v>1</v>
      </c>
      <c r="O20">
        <f t="shared" si="2"/>
        <v>3.8964100346020762</v>
      </c>
      <c r="Q20">
        <v>7839</v>
      </c>
      <c r="R20">
        <v>0</v>
      </c>
      <c r="T20">
        <v>-160</v>
      </c>
      <c r="U20">
        <f t="shared" si="3"/>
        <v>7679</v>
      </c>
      <c r="V20">
        <v>0</v>
      </c>
      <c r="W20">
        <f t="shared" si="4"/>
        <v>7679</v>
      </c>
      <c r="X20">
        <v>549</v>
      </c>
      <c r="Y20">
        <v>2</v>
      </c>
      <c r="Z20">
        <f t="shared" si="5"/>
        <v>13.987249544626593</v>
      </c>
      <c r="AB20">
        <v>187861</v>
      </c>
      <c r="AC20">
        <v>30146</v>
      </c>
      <c r="AE20">
        <v>-885</v>
      </c>
      <c r="AF20">
        <f t="shared" si="6"/>
        <v>217122</v>
      </c>
      <c r="AG20">
        <v>0</v>
      </c>
      <c r="AH20">
        <f t="shared" si="7"/>
        <v>217122</v>
      </c>
      <c r="AI20">
        <v>5715</v>
      </c>
      <c r="AJ20">
        <f t="shared" si="8"/>
        <v>6</v>
      </c>
      <c r="AK20">
        <f t="shared" si="9"/>
        <v>37.99160104986877</v>
      </c>
      <c r="AM20">
        <v>49826</v>
      </c>
      <c r="AN20">
        <v>2930</v>
      </c>
      <c r="AO20">
        <v>-679</v>
      </c>
      <c r="AP20">
        <f t="shared" si="10"/>
        <v>52077</v>
      </c>
      <c r="AQ20">
        <v>16500</v>
      </c>
      <c r="AR20">
        <f t="shared" si="11"/>
        <v>68577</v>
      </c>
      <c r="AS20">
        <v>1259</v>
      </c>
      <c r="AT20">
        <f t="shared" si="12"/>
        <v>6</v>
      </c>
      <c r="AU20">
        <f t="shared" si="13"/>
        <v>54.469420174741856</v>
      </c>
      <c r="AW20">
        <v>95334</v>
      </c>
      <c r="AX20">
        <v>0</v>
      </c>
      <c r="AY20">
        <v>-3184</v>
      </c>
      <c r="AZ20">
        <f t="shared" si="14"/>
        <v>92150</v>
      </c>
      <c r="BA20">
        <v>6000</v>
      </c>
      <c r="BB20">
        <f t="shared" si="15"/>
        <v>98150</v>
      </c>
      <c r="BC20">
        <v>3392</v>
      </c>
      <c r="BD20">
        <f t="shared" si="16"/>
        <v>7</v>
      </c>
      <c r="BE20">
        <f t="shared" si="17"/>
        <v>28.935731132075471</v>
      </c>
      <c r="BG20">
        <v>10326</v>
      </c>
      <c r="BH20">
        <v>0</v>
      </c>
      <c r="BI20">
        <v>-1265</v>
      </c>
      <c r="BJ20">
        <f t="shared" si="18"/>
        <v>9061</v>
      </c>
      <c r="BK20">
        <v>15065</v>
      </c>
      <c r="BL20">
        <f t="shared" si="19"/>
        <v>24126</v>
      </c>
      <c r="BM20">
        <v>1299</v>
      </c>
      <c r="BN20">
        <f t="shared" si="20"/>
        <v>5</v>
      </c>
      <c r="BO20">
        <f>IFERROR(BL20/BM20,0)</f>
        <v>18.572748267898383</v>
      </c>
      <c r="BQ20">
        <v>50003</v>
      </c>
      <c r="BR20">
        <v>0</v>
      </c>
      <c r="BS20">
        <v>-92</v>
      </c>
      <c r="BT20">
        <f t="shared" si="22"/>
        <v>49911</v>
      </c>
      <c r="BU20">
        <v>0</v>
      </c>
      <c r="BV20">
        <f t="shared" si="23"/>
        <v>49911</v>
      </c>
      <c r="BW20">
        <v>1036</v>
      </c>
      <c r="BX20">
        <f t="shared" si="24"/>
        <v>5</v>
      </c>
      <c r="BY20">
        <f t="shared" si="25"/>
        <v>48.176640926640928</v>
      </c>
      <c r="CA20">
        <v>143912</v>
      </c>
    </row>
    <row r="21" spans="1:79" ht="17.25" customHeight="1" x14ac:dyDescent="0.3">
      <c r="A21" s="2">
        <v>44566</v>
      </c>
      <c r="B21" t="s">
        <v>64</v>
      </c>
      <c r="C21" t="s">
        <v>65</v>
      </c>
      <c r="D21" t="s">
        <v>27</v>
      </c>
      <c r="F21">
        <v>488</v>
      </c>
      <c r="G21">
        <v>179</v>
      </c>
      <c r="I21">
        <v>0</v>
      </c>
      <c r="J21">
        <f t="shared" si="0"/>
        <v>667</v>
      </c>
      <c r="K21">
        <v>0</v>
      </c>
      <c r="L21">
        <f t="shared" si="1"/>
        <v>667</v>
      </c>
      <c r="M21">
        <v>17</v>
      </c>
      <c r="N21">
        <v>1</v>
      </c>
      <c r="O21">
        <f t="shared" si="2"/>
        <v>39.235294117647058</v>
      </c>
      <c r="Q21">
        <v>256</v>
      </c>
      <c r="R21">
        <v>480</v>
      </c>
      <c r="T21">
        <v>0</v>
      </c>
      <c r="U21">
        <f t="shared" si="3"/>
        <v>736</v>
      </c>
      <c r="V21">
        <v>0</v>
      </c>
      <c r="W21">
        <f t="shared" si="4"/>
        <v>736</v>
      </c>
      <c r="X21">
        <v>1</v>
      </c>
      <c r="Y21">
        <v>2</v>
      </c>
      <c r="Z21">
        <f t="shared" si="5"/>
        <v>736</v>
      </c>
      <c r="AB21">
        <v>910</v>
      </c>
      <c r="AC21">
        <v>0</v>
      </c>
      <c r="AE21">
        <v>-10</v>
      </c>
      <c r="AF21">
        <f t="shared" si="6"/>
        <v>900</v>
      </c>
      <c r="AG21">
        <v>0</v>
      </c>
      <c r="AH21">
        <f t="shared" si="7"/>
        <v>900</v>
      </c>
      <c r="AI21">
        <v>26</v>
      </c>
      <c r="AJ21">
        <f t="shared" si="8"/>
        <v>6</v>
      </c>
      <c r="AK21">
        <f t="shared" si="9"/>
        <v>34.615384615384613</v>
      </c>
      <c r="AM21">
        <v>250</v>
      </c>
      <c r="AN21">
        <v>550</v>
      </c>
      <c r="AO21">
        <v>-2</v>
      </c>
      <c r="AP21">
        <f t="shared" si="10"/>
        <v>798</v>
      </c>
      <c r="AQ21">
        <v>0</v>
      </c>
      <c r="AR21">
        <f t="shared" si="11"/>
        <v>798</v>
      </c>
      <c r="AS21">
        <v>23</v>
      </c>
      <c r="AT21">
        <f t="shared" si="12"/>
        <v>6</v>
      </c>
      <c r="AU21">
        <f t="shared" si="13"/>
        <v>34.695652173913047</v>
      </c>
      <c r="AW21">
        <v>87</v>
      </c>
      <c r="AX21">
        <v>300</v>
      </c>
      <c r="AY21">
        <v>0</v>
      </c>
      <c r="AZ21">
        <f t="shared" si="14"/>
        <v>387</v>
      </c>
      <c r="BA21">
        <v>0</v>
      </c>
      <c r="BB21">
        <f t="shared" si="15"/>
        <v>387</v>
      </c>
      <c r="BC21">
        <v>7</v>
      </c>
      <c r="BD21">
        <f t="shared" si="16"/>
        <v>7</v>
      </c>
      <c r="BE21">
        <f t="shared" si="17"/>
        <v>55.285714285714285</v>
      </c>
      <c r="BG21">
        <v>496</v>
      </c>
      <c r="BH21">
        <v>2090</v>
      </c>
      <c r="BI21">
        <v>0</v>
      </c>
      <c r="BJ21">
        <f t="shared" si="18"/>
        <v>2586</v>
      </c>
      <c r="BK21">
        <v>0</v>
      </c>
      <c r="BL21">
        <f t="shared" si="19"/>
        <v>2586</v>
      </c>
      <c r="BM21">
        <v>19</v>
      </c>
      <c r="BN21">
        <f t="shared" si="20"/>
        <v>5</v>
      </c>
      <c r="BO21">
        <f t="shared" si="21"/>
        <v>136.10526315789474</v>
      </c>
      <c r="BQ21">
        <v>999</v>
      </c>
      <c r="BR21">
        <v>55</v>
      </c>
      <c r="BS21">
        <v>0</v>
      </c>
      <c r="BT21">
        <f t="shared" si="22"/>
        <v>1054</v>
      </c>
      <c r="BU21">
        <v>0</v>
      </c>
      <c r="BV21">
        <f t="shared" si="23"/>
        <v>1054</v>
      </c>
      <c r="BW21">
        <v>11</v>
      </c>
      <c r="BX21">
        <f t="shared" si="24"/>
        <v>5</v>
      </c>
      <c r="BY21">
        <f t="shared" si="25"/>
        <v>95.818181818181813</v>
      </c>
      <c r="CA21">
        <v>0</v>
      </c>
    </row>
    <row r="22" spans="1:79" ht="17.25" customHeight="1" x14ac:dyDescent="0.3">
      <c r="A22" s="2">
        <v>44566</v>
      </c>
      <c r="B22" t="s">
        <v>66</v>
      </c>
      <c r="C22" t="s">
        <v>67</v>
      </c>
      <c r="D22" t="s">
        <v>27</v>
      </c>
      <c r="F22">
        <v>159</v>
      </c>
      <c r="G22">
        <v>0</v>
      </c>
      <c r="I22">
        <v>-8</v>
      </c>
      <c r="J22">
        <f t="shared" si="0"/>
        <v>151</v>
      </c>
      <c r="K22">
        <v>0</v>
      </c>
      <c r="L22">
        <f t="shared" si="1"/>
        <v>151</v>
      </c>
      <c r="M22">
        <v>16</v>
      </c>
      <c r="N22">
        <v>1</v>
      </c>
      <c r="O22">
        <f t="shared" si="2"/>
        <v>9.4375</v>
      </c>
      <c r="Q22">
        <v>251</v>
      </c>
      <c r="R22">
        <v>0</v>
      </c>
      <c r="T22">
        <v>0</v>
      </c>
      <c r="U22">
        <f t="shared" si="3"/>
        <v>251</v>
      </c>
      <c r="V22">
        <v>0</v>
      </c>
      <c r="W22">
        <f t="shared" si="4"/>
        <v>251</v>
      </c>
      <c r="X22">
        <v>4</v>
      </c>
      <c r="Y22">
        <v>2</v>
      </c>
      <c r="Z22">
        <f t="shared" si="5"/>
        <v>62.75</v>
      </c>
      <c r="AB22">
        <v>357</v>
      </c>
      <c r="AC22">
        <v>0</v>
      </c>
      <c r="AE22">
        <v>0</v>
      </c>
      <c r="AF22">
        <f t="shared" si="6"/>
        <v>357</v>
      </c>
      <c r="AG22">
        <v>0</v>
      </c>
      <c r="AH22">
        <f t="shared" si="7"/>
        <v>357</v>
      </c>
      <c r="AI22">
        <v>8</v>
      </c>
      <c r="AJ22">
        <f t="shared" si="8"/>
        <v>6</v>
      </c>
      <c r="AK22">
        <f t="shared" si="9"/>
        <v>44.625</v>
      </c>
      <c r="AM22">
        <v>1104</v>
      </c>
      <c r="AN22">
        <v>600</v>
      </c>
      <c r="AO22">
        <v>-2</v>
      </c>
      <c r="AP22">
        <f t="shared" si="10"/>
        <v>1702</v>
      </c>
      <c r="AQ22">
        <v>0</v>
      </c>
      <c r="AR22">
        <f t="shared" si="11"/>
        <v>1702</v>
      </c>
      <c r="AS22">
        <v>16</v>
      </c>
      <c r="AT22">
        <f t="shared" si="12"/>
        <v>6</v>
      </c>
      <c r="AU22">
        <f t="shared" si="13"/>
        <v>106.375</v>
      </c>
      <c r="AW22">
        <v>362</v>
      </c>
      <c r="AX22">
        <v>0</v>
      </c>
      <c r="AY22">
        <v>0</v>
      </c>
      <c r="AZ22">
        <f t="shared" si="14"/>
        <v>362</v>
      </c>
      <c r="BA22">
        <v>300</v>
      </c>
      <c r="BB22">
        <f t="shared" si="15"/>
        <v>662</v>
      </c>
      <c r="BC22">
        <v>22</v>
      </c>
      <c r="BD22">
        <f t="shared" si="16"/>
        <v>7</v>
      </c>
      <c r="BE22">
        <f t="shared" si="17"/>
        <v>30.09090909090909</v>
      </c>
      <c r="BG22">
        <v>20</v>
      </c>
      <c r="BH22">
        <v>300</v>
      </c>
      <c r="BI22">
        <v>0</v>
      </c>
      <c r="BJ22">
        <f t="shared" si="18"/>
        <v>320</v>
      </c>
      <c r="BK22">
        <v>0</v>
      </c>
      <c r="BL22">
        <f t="shared" si="19"/>
        <v>320</v>
      </c>
      <c r="BM22">
        <v>7</v>
      </c>
      <c r="BN22">
        <f t="shared" si="20"/>
        <v>5</v>
      </c>
      <c r="BO22">
        <f t="shared" si="21"/>
        <v>45.714285714285715</v>
      </c>
      <c r="BQ22">
        <v>694</v>
      </c>
      <c r="BR22">
        <v>0</v>
      </c>
      <c r="BS22">
        <v>0</v>
      </c>
      <c r="BT22">
        <f t="shared" si="22"/>
        <v>694</v>
      </c>
      <c r="BU22">
        <v>0</v>
      </c>
      <c r="BV22">
        <f t="shared" si="23"/>
        <v>694</v>
      </c>
      <c r="BW22">
        <v>11</v>
      </c>
      <c r="BX22">
        <f t="shared" si="24"/>
        <v>5</v>
      </c>
      <c r="BY22">
        <f t="shared" si="25"/>
        <v>63.090909090909093</v>
      </c>
      <c r="CA22">
        <v>30043</v>
      </c>
    </row>
    <row r="23" spans="1:79" ht="17.25" customHeight="1" x14ac:dyDescent="0.3">
      <c r="A23" s="2">
        <v>44566</v>
      </c>
      <c r="B23" t="s">
        <v>68</v>
      </c>
      <c r="C23" t="s">
        <v>69</v>
      </c>
      <c r="D23" t="s">
        <v>27</v>
      </c>
      <c r="F23">
        <v>1063</v>
      </c>
      <c r="G23">
        <v>0</v>
      </c>
      <c r="I23">
        <v>-46</v>
      </c>
      <c r="J23">
        <f t="shared" si="0"/>
        <v>1017</v>
      </c>
      <c r="K23">
        <v>0</v>
      </c>
      <c r="L23">
        <f t="shared" si="1"/>
        <v>1017</v>
      </c>
      <c r="M23">
        <v>87</v>
      </c>
      <c r="N23">
        <v>1</v>
      </c>
      <c r="O23">
        <f t="shared" si="2"/>
        <v>11.689655172413794</v>
      </c>
      <c r="Q23">
        <v>939</v>
      </c>
      <c r="R23">
        <v>0</v>
      </c>
      <c r="T23">
        <v>-20</v>
      </c>
      <c r="U23">
        <f t="shared" si="3"/>
        <v>919</v>
      </c>
      <c r="V23">
        <v>0</v>
      </c>
      <c r="W23">
        <f t="shared" si="4"/>
        <v>919</v>
      </c>
      <c r="X23">
        <v>16</v>
      </c>
      <c r="Y23">
        <v>2</v>
      </c>
      <c r="Z23">
        <f t="shared" si="5"/>
        <v>57.4375</v>
      </c>
      <c r="AB23">
        <v>1975</v>
      </c>
      <c r="AC23">
        <v>0</v>
      </c>
      <c r="AE23">
        <v>-37</v>
      </c>
      <c r="AF23">
        <f t="shared" si="6"/>
        <v>1938</v>
      </c>
      <c r="AG23">
        <v>600</v>
      </c>
      <c r="AH23">
        <f t="shared" si="7"/>
        <v>2538</v>
      </c>
      <c r="AI23">
        <v>57</v>
      </c>
      <c r="AJ23">
        <f t="shared" si="8"/>
        <v>6</v>
      </c>
      <c r="AK23">
        <f t="shared" si="9"/>
        <v>44.526315789473685</v>
      </c>
      <c r="AM23">
        <v>4679</v>
      </c>
      <c r="AN23">
        <v>0</v>
      </c>
      <c r="AO23">
        <v>-64</v>
      </c>
      <c r="AP23">
        <f t="shared" si="10"/>
        <v>4615</v>
      </c>
      <c r="AQ23">
        <v>0</v>
      </c>
      <c r="AR23">
        <f t="shared" si="11"/>
        <v>4615</v>
      </c>
      <c r="AS23">
        <v>80</v>
      </c>
      <c r="AT23">
        <f t="shared" si="12"/>
        <v>6</v>
      </c>
      <c r="AU23">
        <f t="shared" si="13"/>
        <v>57.6875</v>
      </c>
      <c r="AW23">
        <v>2827</v>
      </c>
      <c r="AX23">
        <v>0</v>
      </c>
      <c r="AY23">
        <v>-48</v>
      </c>
      <c r="AZ23">
        <f t="shared" si="14"/>
        <v>2779</v>
      </c>
      <c r="BA23">
        <v>0</v>
      </c>
      <c r="BB23">
        <f t="shared" si="15"/>
        <v>2779</v>
      </c>
      <c r="BC23">
        <v>73</v>
      </c>
      <c r="BD23">
        <f t="shared" si="16"/>
        <v>7</v>
      </c>
      <c r="BE23">
        <f t="shared" si="17"/>
        <v>38.06849315068493</v>
      </c>
      <c r="BG23">
        <v>585</v>
      </c>
      <c r="BH23">
        <v>0</v>
      </c>
      <c r="BI23">
        <v>0</v>
      </c>
      <c r="BJ23">
        <f t="shared" si="18"/>
        <v>585</v>
      </c>
      <c r="BK23">
        <v>1200</v>
      </c>
      <c r="BL23">
        <f t="shared" si="19"/>
        <v>1785</v>
      </c>
      <c r="BM23">
        <v>39</v>
      </c>
      <c r="BN23">
        <f t="shared" si="20"/>
        <v>5</v>
      </c>
      <c r="BO23">
        <f t="shared" si="21"/>
        <v>45.769230769230766</v>
      </c>
      <c r="BQ23">
        <v>3450</v>
      </c>
      <c r="BR23">
        <v>0</v>
      </c>
      <c r="BS23">
        <v>0</v>
      </c>
      <c r="BT23">
        <f t="shared" si="22"/>
        <v>3450</v>
      </c>
      <c r="BU23">
        <v>0</v>
      </c>
      <c r="BV23">
        <f t="shared" si="23"/>
        <v>3450</v>
      </c>
      <c r="BW23">
        <v>40</v>
      </c>
      <c r="BX23">
        <f t="shared" si="24"/>
        <v>5</v>
      </c>
      <c r="BY23">
        <f t="shared" si="25"/>
        <v>86.25</v>
      </c>
      <c r="CA23">
        <v>24900</v>
      </c>
    </row>
    <row r="24" spans="1:79" ht="17.25" customHeight="1" x14ac:dyDescent="0.3">
      <c r="A24" s="2">
        <v>44566</v>
      </c>
      <c r="B24" t="s">
        <v>70</v>
      </c>
      <c r="C24" t="s">
        <v>71</v>
      </c>
      <c r="D24" t="s">
        <v>27</v>
      </c>
      <c r="F24">
        <v>377</v>
      </c>
      <c r="G24">
        <v>0</v>
      </c>
      <c r="I24">
        <v>0</v>
      </c>
      <c r="J24">
        <f t="shared" si="0"/>
        <v>377</v>
      </c>
      <c r="K24">
        <v>0</v>
      </c>
      <c r="L24">
        <f t="shared" si="1"/>
        <v>377</v>
      </c>
      <c r="M24">
        <v>34</v>
      </c>
      <c r="N24">
        <v>1</v>
      </c>
      <c r="O24">
        <f t="shared" si="2"/>
        <v>11.088235294117647</v>
      </c>
      <c r="Q24">
        <v>165</v>
      </c>
      <c r="R24">
        <v>0</v>
      </c>
      <c r="T24">
        <v>0</v>
      </c>
      <c r="U24">
        <f t="shared" si="3"/>
        <v>165</v>
      </c>
      <c r="V24">
        <v>300</v>
      </c>
      <c r="W24">
        <f t="shared" si="4"/>
        <v>465</v>
      </c>
      <c r="X24">
        <v>7</v>
      </c>
      <c r="Y24">
        <v>2</v>
      </c>
      <c r="Z24">
        <f t="shared" si="5"/>
        <v>66.428571428571431</v>
      </c>
      <c r="AB24">
        <v>654</v>
      </c>
      <c r="AC24">
        <v>0</v>
      </c>
      <c r="AE24">
        <v>0</v>
      </c>
      <c r="AF24">
        <f t="shared" si="6"/>
        <v>654</v>
      </c>
      <c r="AG24">
        <v>1200</v>
      </c>
      <c r="AH24">
        <f t="shared" si="7"/>
        <v>1854</v>
      </c>
      <c r="AI24">
        <v>28</v>
      </c>
      <c r="AJ24">
        <f t="shared" si="8"/>
        <v>6</v>
      </c>
      <c r="AK24">
        <f t="shared" si="9"/>
        <v>66.214285714285708</v>
      </c>
      <c r="AM24">
        <v>1426</v>
      </c>
      <c r="AN24">
        <v>1700</v>
      </c>
      <c r="AO24">
        <v>0</v>
      </c>
      <c r="AP24">
        <f t="shared" si="10"/>
        <v>3126</v>
      </c>
      <c r="AQ24">
        <v>0</v>
      </c>
      <c r="AR24">
        <f t="shared" si="11"/>
        <v>3126</v>
      </c>
      <c r="AS24">
        <v>35</v>
      </c>
      <c r="AT24">
        <f t="shared" si="12"/>
        <v>6</v>
      </c>
      <c r="AU24">
        <f t="shared" si="13"/>
        <v>89.314285714285717</v>
      </c>
      <c r="AW24">
        <v>681</v>
      </c>
      <c r="AX24">
        <v>0</v>
      </c>
      <c r="AY24">
        <v>0</v>
      </c>
      <c r="AZ24">
        <f t="shared" si="14"/>
        <v>681</v>
      </c>
      <c r="BA24">
        <v>0</v>
      </c>
      <c r="BB24">
        <f t="shared" si="15"/>
        <v>681</v>
      </c>
      <c r="BC24">
        <v>17</v>
      </c>
      <c r="BD24">
        <f t="shared" si="16"/>
        <v>7</v>
      </c>
      <c r="BE24">
        <f t="shared" si="17"/>
        <v>40.058823529411768</v>
      </c>
      <c r="BG24">
        <v>1076</v>
      </c>
      <c r="BH24">
        <v>0</v>
      </c>
      <c r="BI24">
        <v>0</v>
      </c>
      <c r="BJ24">
        <f t="shared" si="18"/>
        <v>1076</v>
      </c>
      <c r="BK24">
        <v>0</v>
      </c>
      <c r="BL24">
        <f t="shared" si="19"/>
        <v>1076</v>
      </c>
      <c r="BM24">
        <v>13</v>
      </c>
      <c r="BN24">
        <f t="shared" si="20"/>
        <v>5</v>
      </c>
      <c r="BO24">
        <f t="shared" si="21"/>
        <v>82.769230769230774</v>
      </c>
      <c r="BQ24">
        <v>1206</v>
      </c>
      <c r="BR24">
        <v>975</v>
      </c>
      <c r="BS24">
        <v>0</v>
      </c>
      <c r="BT24">
        <f t="shared" si="22"/>
        <v>2181</v>
      </c>
      <c r="BU24">
        <v>0</v>
      </c>
      <c r="BV24">
        <f t="shared" si="23"/>
        <v>2181</v>
      </c>
      <c r="BW24">
        <v>31</v>
      </c>
      <c r="BX24">
        <f t="shared" si="24"/>
        <v>5</v>
      </c>
      <c r="BY24">
        <f t="shared" si="25"/>
        <v>70.354838709677423</v>
      </c>
      <c r="CA24">
        <v>4500</v>
      </c>
    </row>
    <row r="25" spans="1:79" ht="17.25" customHeight="1" x14ac:dyDescent="0.3">
      <c r="A25" s="2">
        <v>44566</v>
      </c>
      <c r="B25" t="s">
        <v>72</v>
      </c>
      <c r="C25" t="s">
        <v>73</v>
      </c>
      <c r="D25" t="s">
        <v>27</v>
      </c>
      <c r="F25">
        <v>5816</v>
      </c>
      <c r="G25">
        <v>2542</v>
      </c>
      <c r="I25">
        <v>-79</v>
      </c>
      <c r="J25">
        <f t="shared" si="0"/>
        <v>8279</v>
      </c>
      <c r="K25">
        <v>0</v>
      </c>
      <c r="L25">
        <f t="shared" si="1"/>
        <v>8279</v>
      </c>
      <c r="M25">
        <v>1008</v>
      </c>
      <c r="N25">
        <v>1</v>
      </c>
      <c r="O25">
        <f t="shared" si="2"/>
        <v>8.2132936507936503</v>
      </c>
      <c r="Q25">
        <v>290</v>
      </c>
      <c r="R25">
        <v>1566</v>
      </c>
      <c r="T25">
        <v>-471</v>
      </c>
      <c r="U25">
        <f t="shared" si="3"/>
        <v>1385</v>
      </c>
      <c r="V25">
        <v>1500</v>
      </c>
      <c r="W25">
        <f t="shared" si="4"/>
        <v>2885</v>
      </c>
      <c r="X25">
        <v>198</v>
      </c>
      <c r="Y25">
        <v>2</v>
      </c>
      <c r="Z25">
        <f>IFERROR(W25/X25,0)</f>
        <v>14.570707070707071</v>
      </c>
      <c r="AB25">
        <v>5765</v>
      </c>
      <c r="AC25">
        <v>0</v>
      </c>
      <c r="AE25">
        <v>-80</v>
      </c>
      <c r="AF25">
        <f t="shared" si="6"/>
        <v>5685</v>
      </c>
      <c r="AG25">
        <v>7800</v>
      </c>
      <c r="AH25">
        <f t="shared" si="7"/>
        <v>13485</v>
      </c>
      <c r="AI25">
        <v>294</v>
      </c>
      <c r="AJ25">
        <f t="shared" si="8"/>
        <v>6</v>
      </c>
      <c r="AK25">
        <f t="shared" si="9"/>
        <v>45.867346938775512</v>
      </c>
      <c r="AM25">
        <v>3613</v>
      </c>
      <c r="AN25">
        <v>1210</v>
      </c>
      <c r="AO25">
        <v>-2</v>
      </c>
      <c r="AP25">
        <f t="shared" si="10"/>
        <v>4821</v>
      </c>
      <c r="AQ25">
        <v>0</v>
      </c>
      <c r="AR25">
        <f t="shared" si="11"/>
        <v>4821</v>
      </c>
      <c r="AS25">
        <v>93</v>
      </c>
      <c r="AT25">
        <f t="shared" si="12"/>
        <v>6</v>
      </c>
      <c r="AU25">
        <f t="shared" si="13"/>
        <v>51.838709677419352</v>
      </c>
      <c r="AW25">
        <v>2201</v>
      </c>
      <c r="AX25">
        <v>560</v>
      </c>
      <c r="AY25">
        <v>-10</v>
      </c>
      <c r="AZ25">
        <f t="shared" si="14"/>
        <v>2751</v>
      </c>
      <c r="BA25">
        <v>900</v>
      </c>
      <c r="BB25">
        <f t="shared" si="15"/>
        <v>3651</v>
      </c>
      <c r="BC25">
        <v>98</v>
      </c>
      <c r="BD25">
        <f t="shared" si="16"/>
        <v>7</v>
      </c>
      <c r="BE25">
        <f t="shared" si="17"/>
        <v>37.255102040816325</v>
      </c>
      <c r="BG25">
        <v>431</v>
      </c>
      <c r="BH25">
        <v>2100</v>
      </c>
      <c r="BI25">
        <v>-70</v>
      </c>
      <c r="BJ25">
        <f t="shared" si="18"/>
        <v>2461</v>
      </c>
      <c r="BK25">
        <v>900</v>
      </c>
      <c r="BL25">
        <f t="shared" si="19"/>
        <v>3361</v>
      </c>
      <c r="BM25">
        <v>92</v>
      </c>
      <c r="BN25">
        <f t="shared" si="20"/>
        <v>5</v>
      </c>
      <c r="BO25">
        <f t="shared" si="21"/>
        <v>36.532608695652172</v>
      </c>
      <c r="BQ25">
        <v>4940</v>
      </c>
      <c r="BR25">
        <v>2008</v>
      </c>
      <c r="BS25">
        <v>-14</v>
      </c>
      <c r="BT25">
        <f t="shared" si="22"/>
        <v>6934</v>
      </c>
      <c r="BU25">
        <v>0</v>
      </c>
      <c r="BV25">
        <f t="shared" si="23"/>
        <v>6934</v>
      </c>
      <c r="BW25">
        <v>123</v>
      </c>
      <c r="BX25">
        <f t="shared" si="24"/>
        <v>5</v>
      </c>
      <c r="BY25">
        <f t="shared" si="25"/>
        <v>56.373983739837399</v>
      </c>
      <c r="CA25">
        <v>1200</v>
      </c>
    </row>
    <row r="26" spans="1:79" ht="17.25" customHeight="1" x14ac:dyDescent="0.3">
      <c r="A26" s="2">
        <v>44566</v>
      </c>
      <c r="B26" t="s">
        <v>74</v>
      </c>
      <c r="C26" t="s">
        <v>75</v>
      </c>
      <c r="D26" t="s">
        <v>27</v>
      </c>
      <c r="F26">
        <v>810</v>
      </c>
      <c r="G26">
        <v>0</v>
      </c>
      <c r="I26">
        <v>-22</v>
      </c>
      <c r="J26">
        <f t="shared" si="0"/>
        <v>788</v>
      </c>
      <c r="K26">
        <v>0</v>
      </c>
      <c r="L26">
        <f t="shared" si="1"/>
        <v>788</v>
      </c>
      <c r="M26">
        <v>53</v>
      </c>
      <c r="N26">
        <v>1</v>
      </c>
      <c r="O26">
        <f t="shared" si="2"/>
        <v>14.867924528301886</v>
      </c>
      <c r="Q26">
        <v>603</v>
      </c>
      <c r="R26">
        <v>0</v>
      </c>
      <c r="T26">
        <v>-35</v>
      </c>
      <c r="U26">
        <f t="shared" si="3"/>
        <v>568</v>
      </c>
      <c r="V26">
        <v>0</v>
      </c>
      <c r="W26">
        <f t="shared" si="4"/>
        <v>568</v>
      </c>
      <c r="X26">
        <v>11</v>
      </c>
      <c r="Y26">
        <v>2</v>
      </c>
      <c r="Z26">
        <f t="shared" si="5"/>
        <v>51.636363636363633</v>
      </c>
      <c r="AB26">
        <v>1494</v>
      </c>
      <c r="AC26">
        <v>0</v>
      </c>
      <c r="AE26">
        <v>-10</v>
      </c>
      <c r="AF26">
        <f t="shared" si="6"/>
        <v>1484</v>
      </c>
      <c r="AG26">
        <v>0</v>
      </c>
      <c r="AH26">
        <f t="shared" si="7"/>
        <v>1484</v>
      </c>
      <c r="AI26">
        <v>43</v>
      </c>
      <c r="AJ26">
        <f t="shared" si="8"/>
        <v>6</v>
      </c>
      <c r="AK26">
        <f t="shared" si="9"/>
        <v>34.511627906976742</v>
      </c>
      <c r="AM26">
        <v>1151</v>
      </c>
      <c r="AN26">
        <v>0</v>
      </c>
      <c r="AO26">
        <v>-30</v>
      </c>
      <c r="AP26">
        <f t="shared" si="10"/>
        <v>1121</v>
      </c>
      <c r="AQ26">
        <v>0</v>
      </c>
      <c r="AR26">
        <f t="shared" si="11"/>
        <v>1121</v>
      </c>
      <c r="AS26">
        <v>10</v>
      </c>
      <c r="AT26">
        <f t="shared" si="12"/>
        <v>6</v>
      </c>
      <c r="AU26">
        <f t="shared" si="13"/>
        <v>112.1</v>
      </c>
      <c r="AW26">
        <v>1199</v>
      </c>
      <c r="AX26">
        <v>0</v>
      </c>
      <c r="AY26">
        <v>-25</v>
      </c>
      <c r="AZ26">
        <f t="shared" si="14"/>
        <v>1174</v>
      </c>
      <c r="BA26">
        <v>0</v>
      </c>
      <c r="BB26">
        <f t="shared" si="15"/>
        <v>1174</v>
      </c>
      <c r="BC26">
        <v>33</v>
      </c>
      <c r="BD26">
        <f t="shared" si="16"/>
        <v>7</v>
      </c>
      <c r="BE26">
        <f t="shared" si="17"/>
        <v>35.575757575757578</v>
      </c>
      <c r="BG26">
        <v>375</v>
      </c>
      <c r="BH26">
        <v>0</v>
      </c>
      <c r="BI26">
        <v>0</v>
      </c>
      <c r="BJ26">
        <f t="shared" si="18"/>
        <v>375</v>
      </c>
      <c r="BK26">
        <v>300</v>
      </c>
      <c r="BL26">
        <f t="shared" si="19"/>
        <v>675</v>
      </c>
      <c r="BM26">
        <v>11</v>
      </c>
      <c r="BN26">
        <f t="shared" si="20"/>
        <v>5</v>
      </c>
      <c r="BO26">
        <f t="shared" si="21"/>
        <v>61.363636363636367</v>
      </c>
      <c r="BQ26">
        <v>1366</v>
      </c>
      <c r="BR26">
        <v>0</v>
      </c>
      <c r="BS26">
        <v>0</v>
      </c>
      <c r="BT26">
        <f t="shared" si="22"/>
        <v>1366</v>
      </c>
      <c r="BU26">
        <v>0</v>
      </c>
      <c r="BV26">
        <f t="shared" si="23"/>
        <v>1366</v>
      </c>
      <c r="BW26">
        <v>16</v>
      </c>
      <c r="BX26">
        <f t="shared" si="24"/>
        <v>5</v>
      </c>
      <c r="BY26">
        <f t="shared" si="25"/>
        <v>85.375</v>
      </c>
      <c r="CA26">
        <v>8700</v>
      </c>
    </row>
    <row r="27" spans="1:79" ht="17.25" customHeight="1" x14ac:dyDescent="0.3">
      <c r="A27" s="2">
        <v>44566</v>
      </c>
      <c r="B27" t="s">
        <v>76</v>
      </c>
      <c r="C27" t="s">
        <v>77</v>
      </c>
      <c r="D27" t="s">
        <v>27</v>
      </c>
      <c r="F27">
        <v>822</v>
      </c>
      <c r="G27">
        <v>0</v>
      </c>
      <c r="I27">
        <v>0</v>
      </c>
      <c r="J27">
        <f t="shared" si="0"/>
        <v>822</v>
      </c>
      <c r="K27">
        <v>0</v>
      </c>
      <c r="L27">
        <f t="shared" si="1"/>
        <v>822</v>
      </c>
      <c r="M27">
        <v>34</v>
      </c>
      <c r="N27">
        <v>1</v>
      </c>
      <c r="O27">
        <f t="shared" si="2"/>
        <v>24.176470588235293</v>
      </c>
      <c r="Q27">
        <v>457</v>
      </c>
      <c r="R27">
        <v>0</v>
      </c>
      <c r="T27">
        <v>0</v>
      </c>
      <c r="U27">
        <f t="shared" si="3"/>
        <v>457</v>
      </c>
      <c r="V27">
        <v>0</v>
      </c>
      <c r="W27">
        <f t="shared" si="4"/>
        <v>457</v>
      </c>
      <c r="X27">
        <v>5</v>
      </c>
      <c r="Y27">
        <v>2</v>
      </c>
      <c r="Z27">
        <f t="shared" si="5"/>
        <v>91.4</v>
      </c>
      <c r="AB27">
        <v>1216</v>
      </c>
      <c r="AC27">
        <v>0</v>
      </c>
      <c r="AE27">
        <v>-10</v>
      </c>
      <c r="AF27">
        <f t="shared" si="6"/>
        <v>1206</v>
      </c>
      <c r="AG27">
        <v>1500</v>
      </c>
      <c r="AH27">
        <f t="shared" si="7"/>
        <v>2706</v>
      </c>
      <c r="AI27">
        <v>58</v>
      </c>
      <c r="AJ27">
        <f t="shared" si="8"/>
        <v>6</v>
      </c>
      <c r="AK27">
        <f t="shared" si="9"/>
        <v>46.655172413793103</v>
      </c>
      <c r="AM27">
        <v>1063</v>
      </c>
      <c r="AN27">
        <v>0</v>
      </c>
      <c r="AO27">
        <v>-10</v>
      </c>
      <c r="AP27">
        <f t="shared" si="10"/>
        <v>1053</v>
      </c>
      <c r="AQ27">
        <v>0</v>
      </c>
      <c r="AR27">
        <f t="shared" si="11"/>
        <v>1053</v>
      </c>
      <c r="AS27">
        <v>10</v>
      </c>
      <c r="AT27">
        <f t="shared" si="12"/>
        <v>6</v>
      </c>
      <c r="AU27">
        <f t="shared" si="13"/>
        <v>105.3</v>
      </c>
      <c r="AW27">
        <v>1513</v>
      </c>
      <c r="AX27">
        <v>0</v>
      </c>
      <c r="AY27">
        <v>-30</v>
      </c>
      <c r="AZ27">
        <f t="shared" si="14"/>
        <v>1483</v>
      </c>
      <c r="BA27">
        <v>0</v>
      </c>
      <c r="BB27">
        <f t="shared" si="15"/>
        <v>1483</v>
      </c>
      <c r="BC27">
        <v>27</v>
      </c>
      <c r="BD27">
        <f t="shared" si="16"/>
        <v>7</v>
      </c>
      <c r="BE27">
        <f t="shared" si="17"/>
        <v>54.925925925925924</v>
      </c>
      <c r="BG27">
        <v>1018</v>
      </c>
      <c r="BH27">
        <v>0</v>
      </c>
      <c r="BI27">
        <v>-10</v>
      </c>
      <c r="BJ27">
        <f t="shared" si="18"/>
        <v>1008</v>
      </c>
      <c r="BK27">
        <v>300</v>
      </c>
      <c r="BL27">
        <f t="shared" si="19"/>
        <v>1308</v>
      </c>
      <c r="BM27">
        <v>15</v>
      </c>
      <c r="BN27">
        <f t="shared" si="20"/>
        <v>5</v>
      </c>
      <c r="BO27">
        <f t="shared" si="21"/>
        <v>87.2</v>
      </c>
      <c r="BQ27">
        <v>1387</v>
      </c>
      <c r="BR27">
        <v>0</v>
      </c>
      <c r="BS27">
        <v>0</v>
      </c>
      <c r="BT27">
        <f t="shared" si="22"/>
        <v>1387</v>
      </c>
      <c r="BU27">
        <v>0</v>
      </c>
      <c r="BV27">
        <f t="shared" si="23"/>
        <v>1387</v>
      </c>
      <c r="BW27">
        <v>5</v>
      </c>
      <c r="BX27">
        <f t="shared" si="24"/>
        <v>5</v>
      </c>
      <c r="BY27">
        <f t="shared" si="25"/>
        <v>277.39999999999998</v>
      </c>
      <c r="CA27">
        <v>14140</v>
      </c>
    </row>
    <row r="28" spans="1:79" ht="17.25" customHeight="1" x14ac:dyDescent="0.3">
      <c r="A28" s="2">
        <v>44566</v>
      </c>
      <c r="B28" t="s">
        <v>78</v>
      </c>
      <c r="C28" t="s">
        <v>79</v>
      </c>
      <c r="D28" t="s">
        <v>27</v>
      </c>
      <c r="F28">
        <v>959</v>
      </c>
      <c r="G28">
        <v>0</v>
      </c>
      <c r="I28">
        <v>-20</v>
      </c>
      <c r="J28">
        <f t="shared" si="0"/>
        <v>939</v>
      </c>
      <c r="K28">
        <v>0</v>
      </c>
      <c r="L28">
        <f t="shared" si="1"/>
        <v>939</v>
      </c>
      <c r="M28">
        <v>28</v>
      </c>
      <c r="N28">
        <v>1</v>
      </c>
      <c r="O28">
        <f t="shared" si="2"/>
        <v>33.535714285714285</v>
      </c>
      <c r="Q28">
        <v>196</v>
      </c>
      <c r="R28">
        <v>0</v>
      </c>
      <c r="T28">
        <v>0</v>
      </c>
      <c r="U28">
        <f t="shared" si="3"/>
        <v>196</v>
      </c>
      <c r="V28">
        <v>0</v>
      </c>
      <c r="W28">
        <f t="shared" si="4"/>
        <v>196</v>
      </c>
      <c r="X28">
        <v>9</v>
      </c>
      <c r="Y28">
        <v>2</v>
      </c>
      <c r="Z28">
        <f t="shared" si="5"/>
        <v>21.777777777777779</v>
      </c>
      <c r="AB28">
        <v>1144</v>
      </c>
      <c r="AC28">
        <v>0</v>
      </c>
      <c r="AE28">
        <v>-23</v>
      </c>
      <c r="AF28">
        <f t="shared" si="6"/>
        <v>1121</v>
      </c>
      <c r="AG28">
        <v>0</v>
      </c>
      <c r="AH28">
        <f t="shared" si="7"/>
        <v>1121</v>
      </c>
      <c r="AI28">
        <v>117</v>
      </c>
      <c r="AJ28">
        <f t="shared" si="8"/>
        <v>6</v>
      </c>
      <c r="AK28">
        <f t="shared" si="9"/>
        <v>9.5811965811965809</v>
      </c>
      <c r="AM28">
        <v>1221</v>
      </c>
      <c r="AN28">
        <v>70</v>
      </c>
      <c r="AO28">
        <v>-5</v>
      </c>
      <c r="AP28">
        <f t="shared" si="10"/>
        <v>1286</v>
      </c>
      <c r="AQ28">
        <v>0</v>
      </c>
      <c r="AR28">
        <f t="shared" si="11"/>
        <v>1286</v>
      </c>
      <c r="AS28">
        <v>35</v>
      </c>
      <c r="AT28">
        <f t="shared" si="12"/>
        <v>6</v>
      </c>
      <c r="AU28">
        <f t="shared" si="13"/>
        <v>36.74285714285714</v>
      </c>
      <c r="AW28">
        <v>2849</v>
      </c>
      <c r="AX28">
        <v>0</v>
      </c>
      <c r="AY28">
        <v>-50</v>
      </c>
      <c r="AZ28">
        <f t="shared" si="14"/>
        <v>2799</v>
      </c>
      <c r="BA28">
        <v>0</v>
      </c>
      <c r="BB28">
        <f t="shared" si="15"/>
        <v>2799</v>
      </c>
      <c r="BC28">
        <v>89</v>
      </c>
      <c r="BD28">
        <f t="shared" si="16"/>
        <v>7</v>
      </c>
      <c r="BE28">
        <f t="shared" si="17"/>
        <v>31.44943820224719</v>
      </c>
      <c r="BG28">
        <v>660</v>
      </c>
      <c r="BH28">
        <v>40</v>
      </c>
      <c r="BI28">
        <v>-20</v>
      </c>
      <c r="BJ28">
        <f t="shared" si="18"/>
        <v>680</v>
      </c>
      <c r="BK28">
        <v>0</v>
      </c>
      <c r="BL28">
        <f t="shared" si="19"/>
        <v>680</v>
      </c>
      <c r="BM28">
        <v>29</v>
      </c>
      <c r="BN28">
        <f t="shared" si="20"/>
        <v>5</v>
      </c>
      <c r="BO28">
        <f t="shared" si="21"/>
        <v>23.448275862068964</v>
      </c>
      <c r="BQ28">
        <v>1452</v>
      </c>
      <c r="BR28">
        <v>0</v>
      </c>
      <c r="BS28">
        <v>-20</v>
      </c>
      <c r="BT28">
        <f t="shared" si="22"/>
        <v>1432</v>
      </c>
      <c r="BU28">
        <v>0</v>
      </c>
      <c r="BV28">
        <f t="shared" si="23"/>
        <v>1432</v>
      </c>
      <c r="BW28">
        <v>15</v>
      </c>
      <c r="BX28">
        <f t="shared" si="24"/>
        <v>5</v>
      </c>
      <c r="BY28">
        <f t="shared" si="25"/>
        <v>95.466666666666669</v>
      </c>
      <c r="CA28">
        <v>0</v>
      </c>
    </row>
    <row r="29" spans="1:79" ht="17.25" customHeight="1" x14ac:dyDescent="0.3">
      <c r="A29" s="2">
        <v>44566</v>
      </c>
      <c r="B29" t="s">
        <v>80</v>
      </c>
      <c r="C29" t="s">
        <v>81</v>
      </c>
      <c r="D29" t="s">
        <v>27</v>
      </c>
      <c r="F29">
        <v>0</v>
      </c>
      <c r="G29">
        <v>0</v>
      </c>
      <c r="I29">
        <v>0</v>
      </c>
      <c r="J29">
        <f t="shared" si="0"/>
        <v>0</v>
      </c>
      <c r="K29">
        <v>0</v>
      </c>
      <c r="L29">
        <f t="shared" si="1"/>
        <v>0</v>
      </c>
      <c r="M29">
        <v>30</v>
      </c>
      <c r="N29">
        <v>1</v>
      </c>
      <c r="O29">
        <f t="shared" si="2"/>
        <v>0</v>
      </c>
      <c r="Q29">
        <v>63</v>
      </c>
      <c r="R29">
        <v>0</v>
      </c>
      <c r="T29">
        <v>0</v>
      </c>
      <c r="U29">
        <f t="shared" si="3"/>
        <v>63</v>
      </c>
      <c r="V29">
        <v>0</v>
      </c>
      <c r="W29">
        <f t="shared" si="4"/>
        <v>63</v>
      </c>
      <c r="X29">
        <v>2</v>
      </c>
      <c r="Y29">
        <v>2</v>
      </c>
      <c r="Z29">
        <f t="shared" si="5"/>
        <v>31.5</v>
      </c>
      <c r="AB29">
        <v>0</v>
      </c>
      <c r="AC29">
        <v>0</v>
      </c>
      <c r="AE29">
        <v>0</v>
      </c>
      <c r="AF29">
        <f t="shared" si="6"/>
        <v>0</v>
      </c>
      <c r="AG29">
        <v>0</v>
      </c>
      <c r="AH29">
        <f t="shared" si="7"/>
        <v>0</v>
      </c>
      <c r="AI29">
        <v>37</v>
      </c>
      <c r="AJ29">
        <f t="shared" si="8"/>
        <v>6</v>
      </c>
      <c r="AK29">
        <f t="shared" si="9"/>
        <v>0</v>
      </c>
      <c r="AM29">
        <v>0</v>
      </c>
      <c r="AN29">
        <v>0</v>
      </c>
      <c r="AO29">
        <v>0</v>
      </c>
      <c r="AP29">
        <f t="shared" si="10"/>
        <v>0</v>
      </c>
      <c r="AQ29">
        <v>0</v>
      </c>
      <c r="AR29">
        <f t="shared" si="11"/>
        <v>0</v>
      </c>
      <c r="AS29">
        <v>18</v>
      </c>
      <c r="AT29">
        <f t="shared" si="12"/>
        <v>6</v>
      </c>
      <c r="AU29">
        <f t="shared" si="13"/>
        <v>0</v>
      </c>
      <c r="AW29">
        <v>0</v>
      </c>
      <c r="AX29">
        <v>0</v>
      </c>
      <c r="AY29">
        <v>0</v>
      </c>
      <c r="AZ29">
        <f t="shared" si="14"/>
        <v>0</v>
      </c>
      <c r="BA29">
        <v>0</v>
      </c>
      <c r="BB29">
        <f t="shared" si="15"/>
        <v>0</v>
      </c>
      <c r="BC29">
        <v>25</v>
      </c>
      <c r="BD29">
        <f t="shared" si="16"/>
        <v>7</v>
      </c>
      <c r="BE29">
        <f t="shared" si="17"/>
        <v>0</v>
      </c>
      <c r="BG29">
        <v>0</v>
      </c>
      <c r="BH29">
        <v>0</v>
      </c>
      <c r="BI29">
        <v>0</v>
      </c>
      <c r="BJ29">
        <f t="shared" si="18"/>
        <v>0</v>
      </c>
      <c r="BK29">
        <v>0</v>
      </c>
      <c r="BL29">
        <f t="shared" si="19"/>
        <v>0</v>
      </c>
      <c r="BM29">
        <v>11</v>
      </c>
      <c r="BN29">
        <f t="shared" si="20"/>
        <v>5</v>
      </c>
      <c r="BO29">
        <f t="shared" si="21"/>
        <v>0</v>
      </c>
      <c r="BQ29">
        <v>93</v>
      </c>
      <c r="BR29">
        <v>0</v>
      </c>
      <c r="BS29">
        <v>0</v>
      </c>
      <c r="BT29">
        <f t="shared" si="22"/>
        <v>93</v>
      </c>
      <c r="BU29">
        <v>0</v>
      </c>
      <c r="BV29">
        <f t="shared" si="23"/>
        <v>93</v>
      </c>
      <c r="BW29">
        <v>6</v>
      </c>
      <c r="BX29">
        <f t="shared" si="24"/>
        <v>5</v>
      </c>
      <c r="BY29">
        <f t="shared" si="25"/>
        <v>15.5</v>
      </c>
      <c r="CA29">
        <v>0</v>
      </c>
    </row>
    <row r="30" spans="1:79" ht="17.25" customHeight="1" x14ac:dyDescent="0.3">
      <c r="A30" s="2">
        <v>44566</v>
      </c>
      <c r="B30" t="s">
        <v>82</v>
      </c>
      <c r="C30" t="s">
        <v>83</v>
      </c>
      <c r="D30" t="s">
        <v>27</v>
      </c>
      <c r="F30">
        <v>1637</v>
      </c>
      <c r="G30">
        <v>20</v>
      </c>
      <c r="I30">
        <v>-62</v>
      </c>
      <c r="J30">
        <f t="shared" si="0"/>
        <v>1595</v>
      </c>
      <c r="K30">
        <v>0</v>
      </c>
      <c r="L30">
        <f t="shared" si="1"/>
        <v>1595</v>
      </c>
      <c r="M30">
        <v>155</v>
      </c>
      <c r="N30">
        <v>1</v>
      </c>
      <c r="O30">
        <f t="shared" si="2"/>
        <v>10.290322580645162</v>
      </c>
      <c r="Q30">
        <v>1072</v>
      </c>
      <c r="R30">
        <v>0</v>
      </c>
      <c r="T30">
        <v>0</v>
      </c>
      <c r="U30">
        <f t="shared" si="3"/>
        <v>1072</v>
      </c>
      <c r="V30">
        <v>0</v>
      </c>
      <c r="W30">
        <f t="shared" si="4"/>
        <v>1072</v>
      </c>
      <c r="X30">
        <v>30</v>
      </c>
      <c r="Y30">
        <v>2</v>
      </c>
      <c r="Z30">
        <f t="shared" si="5"/>
        <v>35.733333333333334</v>
      </c>
      <c r="AB30">
        <v>5737</v>
      </c>
      <c r="AC30">
        <v>0</v>
      </c>
      <c r="AE30">
        <v>0</v>
      </c>
      <c r="AF30">
        <f t="shared" si="6"/>
        <v>5737</v>
      </c>
      <c r="AG30">
        <v>3000</v>
      </c>
      <c r="AH30">
        <f t="shared" si="7"/>
        <v>8737</v>
      </c>
      <c r="AI30">
        <v>315</v>
      </c>
      <c r="AJ30">
        <f t="shared" si="8"/>
        <v>6</v>
      </c>
      <c r="AK30">
        <f t="shared" si="9"/>
        <v>27.736507936507937</v>
      </c>
      <c r="AM30">
        <v>2179</v>
      </c>
      <c r="AN30">
        <v>345</v>
      </c>
      <c r="AO30">
        <v>-2</v>
      </c>
      <c r="AP30">
        <f t="shared" si="10"/>
        <v>2522</v>
      </c>
      <c r="AQ30">
        <v>0</v>
      </c>
      <c r="AR30">
        <f t="shared" si="11"/>
        <v>2522</v>
      </c>
      <c r="AS30">
        <v>58</v>
      </c>
      <c r="AT30">
        <f t="shared" si="12"/>
        <v>6</v>
      </c>
      <c r="AU30">
        <f t="shared" si="13"/>
        <v>43.482758620689658</v>
      </c>
      <c r="AW30">
        <v>1317</v>
      </c>
      <c r="AX30">
        <v>0</v>
      </c>
      <c r="AY30">
        <v>-30</v>
      </c>
      <c r="AZ30">
        <f t="shared" si="14"/>
        <v>1287</v>
      </c>
      <c r="BA30">
        <v>1500</v>
      </c>
      <c r="BB30">
        <f t="shared" si="15"/>
        <v>2787</v>
      </c>
      <c r="BC30">
        <v>92</v>
      </c>
      <c r="BD30">
        <f t="shared" si="16"/>
        <v>7</v>
      </c>
      <c r="BE30">
        <f t="shared" si="17"/>
        <v>30.293478260869566</v>
      </c>
      <c r="BG30">
        <v>486</v>
      </c>
      <c r="BH30">
        <v>0</v>
      </c>
      <c r="BI30">
        <v>-5</v>
      </c>
      <c r="BJ30">
        <f t="shared" si="18"/>
        <v>481</v>
      </c>
      <c r="BK30">
        <v>900</v>
      </c>
      <c r="BL30">
        <f t="shared" si="19"/>
        <v>1381</v>
      </c>
      <c r="BM30">
        <v>54</v>
      </c>
      <c r="BN30">
        <f t="shared" si="20"/>
        <v>5</v>
      </c>
      <c r="BO30">
        <f t="shared" si="21"/>
        <v>25.574074074074073</v>
      </c>
      <c r="BQ30">
        <v>1532</v>
      </c>
      <c r="BR30">
        <v>0</v>
      </c>
      <c r="BS30">
        <v>0</v>
      </c>
      <c r="BT30">
        <f t="shared" si="22"/>
        <v>1532</v>
      </c>
      <c r="BU30">
        <v>0</v>
      </c>
      <c r="BV30">
        <f t="shared" si="23"/>
        <v>1532</v>
      </c>
      <c r="BW30">
        <v>40</v>
      </c>
      <c r="BX30">
        <f t="shared" si="24"/>
        <v>5</v>
      </c>
      <c r="BY30">
        <f t="shared" si="25"/>
        <v>38.299999999999997</v>
      </c>
      <c r="CA30">
        <v>40646</v>
      </c>
    </row>
    <row r="31" spans="1:79" ht="17.25" customHeight="1" x14ac:dyDescent="0.3">
      <c r="A31" s="2">
        <v>44566</v>
      </c>
      <c r="B31" t="s">
        <v>84</v>
      </c>
      <c r="C31" t="s">
        <v>85</v>
      </c>
      <c r="D31" t="s">
        <v>27</v>
      </c>
      <c r="F31">
        <v>281</v>
      </c>
      <c r="G31">
        <v>3973</v>
      </c>
      <c r="I31">
        <v>0</v>
      </c>
      <c r="J31">
        <f t="shared" si="0"/>
        <v>4254</v>
      </c>
      <c r="K31">
        <v>0</v>
      </c>
      <c r="L31">
        <f t="shared" si="1"/>
        <v>4254</v>
      </c>
      <c r="M31">
        <v>189</v>
      </c>
      <c r="N31">
        <v>1</v>
      </c>
      <c r="O31">
        <f t="shared" si="2"/>
        <v>22.50793650793651</v>
      </c>
      <c r="Q31">
        <v>434</v>
      </c>
      <c r="R31">
        <v>1362</v>
      </c>
      <c r="T31">
        <v>0</v>
      </c>
      <c r="U31">
        <f t="shared" si="3"/>
        <v>1796</v>
      </c>
      <c r="V31">
        <v>480</v>
      </c>
      <c r="W31">
        <f t="shared" si="4"/>
        <v>2276</v>
      </c>
      <c r="X31">
        <v>67</v>
      </c>
      <c r="Y31">
        <v>2</v>
      </c>
      <c r="Z31">
        <f t="shared" si="5"/>
        <v>33.970149253731343</v>
      </c>
      <c r="AB31">
        <v>12268</v>
      </c>
      <c r="AC31">
        <v>0</v>
      </c>
      <c r="AE31">
        <v>0</v>
      </c>
      <c r="AF31">
        <f t="shared" si="6"/>
        <v>12268</v>
      </c>
      <c r="AG31">
        <v>0</v>
      </c>
      <c r="AH31">
        <f t="shared" si="7"/>
        <v>12268</v>
      </c>
      <c r="AI31">
        <v>677</v>
      </c>
      <c r="AJ31">
        <f t="shared" si="8"/>
        <v>6</v>
      </c>
      <c r="AK31">
        <f t="shared" si="9"/>
        <v>18.121122599704577</v>
      </c>
      <c r="AM31">
        <v>1546</v>
      </c>
      <c r="AN31">
        <v>805</v>
      </c>
      <c r="AO31">
        <v>0</v>
      </c>
      <c r="AP31">
        <f t="shared" si="10"/>
        <v>2351</v>
      </c>
      <c r="AQ31">
        <v>0</v>
      </c>
      <c r="AR31">
        <f t="shared" si="11"/>
        <v>2351</v>
      </c>
      <c r="AS31">
        <v>48</v>
      </c>
      <c r="AT31">
        <f t="shared" si="12"/>
        <v>6</v>
      </c>
      <c r="AU31">
        <f t="shared" si="13"/>
        <v>48.979166666666664</v>
      </c>
      <c r="AW31">
        <v>372</v>
      </c>
      <c r="AX31">
        <v>3160</v>
      </c>
      <c r="AY31">
        <v>-300</v>
      </c>
      <c r="AZ31">
        <f t="shared" si="14"/>
        <v>3232</v>
      </c>
      <c r="BA31">
        <v>0</v>
      </c>
      <c r="BB31">
        <f t="shared" si="15"/>
        <v>3232</v>
      </c>
      <c r="BC31">
        <v>60</v>
      </c>
      <c r="BD31">
        <f t="shared" si="16"/>
        <v>7</v>
      </c>
      <c r="BE31">
        <f t="shared" si="17"/>
        <v>53.866666666666667</v>
      </c>
      <c r="BG31">
        <v>294</v>
      </c>
      <c r="BH31">
        <v>1450</v>
      </c>
      <c r="BI31">
        <v>0</v>
      </c>
      <c r="BJ31">
        <f t="shared" si="18"/>
        <v>1744</v>
      </c>
      <c r="BK31">
        <v>0</v>
      </c>
      <c r="BL31">
        <f t="shared" si="19"/>
        <v>1744</v>
      </c>
      <c r="BM31">
        <v>36</v>
      </c>
      <c r="BN31">
        <f t="shared" si="20"/>
        <v>5</v>
      </c>
      <c r="BO31">
        <f t="shared" si="21"/>
        <v>48.444444444444443</v>
      </c>
      <c r="BQ31">
        <v>681</v>
      </c>
      <c r="BR31">
        <v>3848</v>
      </c>
      <c r="BS31">
        <v>-30</v>
      </c>
      <c r="BT31">
        <f t="shared" si="22"/>
        <v>4499</v>
      </c>
      <c r="BU31">
        <v>0</v>
      </c>
      <c r="BV31">
        <f t="shared" si="23"/>
        <v>4499</v>
      </c>
      <c r="BW31">
        <v>118</v>
      </c>
      <c r="BX31">
        <f t="shared" si="24"/>
        <v>5</v>
      </c>
      <c r="BY31">
        <f t="shared" si="25"/>
        <v>38.127118644067799</v>
      </c>
      <c r="CA31">
        <v>7187</v>
      </c>
    </row>
    <row r="32" spans="1:79" ht="17.25" customHeight="1" x14ac:dyDescent="0.3">
      <c r="A32" s="2">
        <v>44566</v>
      </c>
      <c r="B32" t="s">
        <v>86</v>
      </c>
      <c r="C32" t="s">
        <v>87</v>
      </c>
      <c r="D32" t="s">
        <v>27</v>
      </c>
      <c r="F32">
        <v>1272</v>
      </c>
      <c r="G32">
        <v>865</v>
      </c>
      <c r="I32">
        <v>-15</v>
      </c>
      <c r="J32">
        <f t="shared" si="0"/>
        <v>2122</v>
      </c>
      <c r="K32">
        <v>0</v>
      </c>
      <c r="L32">
        <f t="shared" si="1"/>
        <v>2122</v>
      </c>
      <c r="M32">
        <v>167</v>
      </c>
      <c r="N32">
        <v>1</v>
      </c>
      <c r="O32">
        <f t="shared" si="2"/>
        <v>12.706586826347305</v>
      </c>
      <c r="Q32">
        <v>126</v>
      </c>
      <c r="R32">
        <v>1300</v>
      </c>
      <c r="T32">
        <v>0</v>
      </c>
      <c r="U32">
        <f t="shared" si="3"/>
        <v>1426</v>
      </c>
      <c r="V32">
        <v>0</v>
      </c>
      <c r="W32">
        <f t="shared" si="4"/>
        <v>1426</v>
      </c>
      <c r="X32">
        <v>7</v>
      </c>
      <c r="Y32">
        <v>2</v>
      </c>
      <c r="Z32">
        <f t="shared" si="5"/>
        <v>203.71428571428572</v>
      </c>
      <c r="AB32">
        <v>1206</v>
      </c>
      <c r="AC32">
        <v>0</v>
      </c>
      <c r="AE32">
        <v>-20</v>
      </c>
      <c r="AF32">
        <f t="shared" si="6"/>
        <v>1186</v>
      </c>
      <c r="AG32">
        <v>3000</v>
      </c>
      <c r="AH32">
        <f t="shared" si="7"/>
        <v>4186</v>
      </c>
      <c r="AI32">
        <v>30</v>
      </c>
      <c r="AJ32">
        <f t="shared" si="8"/>
        <v>6</v>
      </c>
      <c r="AK32">
        <f t="shared" si="9"/>
        <v>139.53333333333333</v>
      </c>
      <c r="AM32">
        <v>1276</v>
      </c>
      <c r="AN32">
        <v>671</v>
      </c>
      <c r="AO32">
        <v>-30</v>
      </c>
      <c r="AP32">
        <f t="shared" si="10"/>
        <v>1917</v>
      </c>
      <c r="AQ32">
        <v>0</v>
      </c>
      <c r="AR32">
        <f t="shared" si="11"/>
        <v>1917</v>
      </c>
      <c r="AS32">
        <v>26</v>
      </c>
      <c r="AT32">
        <f t="shared" si="12"/>
        <v>6</v>
      </c>
      <c r="AU32">
        <f t="shared" si="13"/>
        <v>73.730769230769226</v>
      </c>
      <c r="AW32">
        <v>104</v>
      </c>
      <c r="AX32">
        <v>180</v>
      </c>
      <c r="AY32">
        <v>0</v>
      </c>
      <c r="AZ32">
        <f t="shared" si="14"/>
        <v>284</v>
      </c>
      <c r="BA32">
        <v>0</v>
      </c>
      <c r="BB32">
        <f t="shared" si="15"/>
        <v>284</v>
      </c>
      <c r="BC32">
        <v>8</v>
      </c>
      <c r="BD32">
        <f t="shared" si="16"/>
        <v>7</v>
      </c>
      <c r="BE32">
        <f t="shared" si="17"/>
        <v>35.5</v>
      </c>
      <c r="BG32">
        <v>16</v>
      </c>
      <c r="BH32">
        <v>600</v>
      </c>
      <c r="BI32">
        <v>0</v>
      </c>
      <c r="BJ32">
        <f t="shared" si="18"/>
        <v>616</v>
      </c>
      <c r="BK32">
        <v>0</v>
      </c>
      <c r="BL32">
        <f t="shared" si="19"/>
        <v>616</v>
      </c>
      <c r="BM32">
        <v>80</v>
      </c>
      <c r="BN32">
        <f t="shared" si="20"/>
        <v>5</v>
      </c>
      <c r="BO32">
        <f t="shared" si="21"/>
        <v>7.7</v>
      </c>
      <c r="BQ32">
        <v>185</v>
      </c>
      <c r="BR32">
        <v>146</v>
      </c>
      <c r="BS32">
        <v>0</v>
      </c>
      <c r="BT32">
        <f t="shared" si="22"/>
        <v>331</v>
      </c>
      <c r="BU32">
        <v>1500</v>
      </c>
      <c r="BV32">
        <f t="shared" si="23"/>
        <v>1831</v>
      </c>
      <c r="BW32">
        <v>108</v>
      </c>
      <c r="BX32">
        <f t="shared" si="24"/>
        <v>5</v>
      </c>
      <c r="BY32">
        <f t="shared" si="25"/>
        <v>16.953703703703702</v>
      </c>
      <c r="CA32">
        <v>726</v>
      </c>
    </row>
    <row r="33" spans="1:79" ht="17.25" customHeight="1" x14ac:dyDescent="0.3">
      <c r="A33" s="2">
        <v>44566</v>
      </c>
      <c r="B33" t="s">
        <v>88</v>
      </c>
      <c r="C33" t="s">
        <v>89</v>
      </c>
      <c r="D33" t="s">
        <v>27</v>
      </c>
      <c r="F33">
        <v>499</v>
      </c>
      <c r="G33">
        <v>0</v>
      </c>
      <c r="I33">
        <v>0</v>
      </c>
      <c r="J33">
        <f t="shared" ref="J33:J64" si="26">SUM(F33:I33)</f>
        <v>499</v>
      </c>
      <c r="K33">
        <v>0</v>
      </c>
      <c r="L33">
        <f t="shared" si="1"/>
        <v>499</v>
      </c>
      <c r="M33">
        <v>40</v>
      </c>
      <c r="N33">
        <v>1</v>
      </c>
      <c r="O33">
        <f t="shared" si="2"/>
        <v>12.475</v>
      </c>
      <c r="Q33">
        <v>504</v>
      </c>
      <c r="R33">
        <v>0</v>
      </c>
      <c r="T33">
        <v>0</v>
      </c>
      <c r="U33">
        <f t="shared" si="3"/>
        <v>504</v>
      </c>
      <c r="V33">
        <v>0</v>
      </c>
      <c r="W33">
        <f t="shared" si="4"/>
        <v>504</v>
      </c>
      <c r="X33">
        <v>18</v>
      </c>
      <c r="Y33">
        <v>2</v>
      </c>
      <c r="Z33">
        <f t="shared" si="5"/>
        <v>28</v>
      </c>
      <c r="AB33">
        <v>4953</v>
      </c>
      <c r="AC33">
        <v>0</v>
      </c>
      <c r="AE33">
        <v>-26</v>
      </c>
      <c r="AF33">
        <f t="shared" si="6"/>
        <v>4927</v>
      </c>
      <c r="AG33">
        <v>960</v>
      </c>
      <c r="AH33">
        <f t="shared" si="7"/>
        <v>5887</v>
      </c>
      <c r="AI33">
        <v>178</v>
      </c>
      <c r="AJ33">
        <f t="shared" si="8"/>
        <v>6</v>
      </c>
      <c r="AK33">
        <f t="shared" si="9"/>
        <v>33.073033707865171</v>
      </c>
      <c r="AM33">
        <v>5180</v>
      </c>
      <c r="AN33">
        <v>430</v>
      </c>
      <c r="AO33">
        <v>-119</v>
      </c>
      <c r="AP33">
        <f t="shared" si="10"/>
        <v>5491</v>
      </c>
      <c r="AQ33">
        <v>0</v>
      </c>
      <c r="AR33">
        <f t="shared" si="11"/>
        <v>5491</v>
      </c>
      <c r="AS33">
        <v>72</v>
      </c>
      <c r="AT33">
        <f t="shared" si="12"/>
        <v>6</v>
      </c>
      <c r="AU33">
        <f t="shared" si="13"/>
        <v>76.263888888888886</v>
      </c>
      <c r="AW33">
        <v>1196</v>
      </c>
      <c r="AX33">
        <v>0</v>
      </c>
      <c r="AY33">
        <v>-47</v>
      </c>
      <c r="AZ33">
        <f t="shared" si="14"/>
        <v>1149</v>
      </c>
      <c r="BA33">
        <v>1440</v>
      </c>
      <c r="BB33">
        <f t="shared" si="15"/>
        <v>2589</v>
      </c>
      <c r="BC33">
        <v>88</v>
      </c>
      <c r="BD33">
        <f t="shared" si="16"/>
        <v>7</v>
      </c>
      <c r="BE33">
        <f t="shared" si="17"/>
        <v>29.420454545454547</v>
      </c>
      <c r="BG33">
        <v>454</v>
      </c>
      <c r="BH33">
        <v>2</v>
      </c>
      <c r="BI33">
        <v>0</v>
      </c>
      <c r="BJ33">
        <f t="shared" si="18"/>
        <v>456</v>
      </c>
      <c r="BK33">
        <v>960</v>
      </c>
      <c r="BL33">
        <f t="shared" si="19"/>
        <v>1416</v>
      </c>
      <c r="BM33">
        <v>42</v>
      </c>
      <c r="BN33">
        <f t="shared" si="20"/>
        <v>5</v>
      </c>
      <c r="BO33">
        <f t="shared" si="21"/>
        <v>33.714285714285715</v>
      </c>
      <c r="BQ33">
        <v>2478</v>
      </c>
      <c r="BR33">
        <v>0</v>
      </c>
      <c r="BS33">
        <v>0</v>
      </c>
      <c r="BT33">
        <f t="shared" si="22"/>
        <v>2478</v>
      </c>
      <c r="BU33">
        <v>0</v>
      </c>
      <c r="BV33">
        <f t="shared" si="23"/>
        <v>2478</v>
      </c>
      <c r="BW33">
        <v>50</v>
      </c>
      <c r="BX33">
        <f t="shared" si="24"/>
        <v>5</v>
      </c>
      <c r="BY33">
        <f t="shared" si="25"/>
        <v>49.56</v>
      </c>
      <c r="CA33">
        <v>37650</v>
      </c>
    </row>
    <row r="34" spans="1:79" ht="17.25" customHeight="1" x14ac:dyDescent="0.3">
      <c r="A34" s="2">
        <v>44566</v>
      </c>
      <c r="B34" t="s">
        <v>90</v>
      </c>
      <c r="C34" t="s">
        <v>91</v>
      </c>
      <c r="D34" t="s">
        <v>27</v>
      </c>
      <c r="F34">
        <v>168</v>
      </c>
      <c r="G34">
        <v>0</v>
      </c>
      <c r="I34">
        <v>0</v>
      </c>
      <c r="J34">
        <f t="shared" si="26"/>
        <v>168</v>
      </c>
      <c r="K34">
        <v>0</v>
      </c>
      <c r="L34">
        <f t="shared" si="1"/>
        <v>168</v>
      </c>
      <c r="M34">
        <v>29</v>
      </c>
      <c r="N34">
        <v>1</v>
      </c>
      <c r="O34">
        <f t="shared" si="2"/>
        <v>5.7931034482758621</v>
      </c>
      <c r="Q34">
        <v>299</v>
      </c>
      <c r="R34">
        <v>0</v>
      </c>
      <c r="T34">
        <v>0</v>
      </c>
      <c r="U34">
        <f t="shared" ref="U34:U65" si="27">SUM(Q34:T34)</f>
        <v>299</v>
      </c>
      <c r="V34">
        <v>0</v>
      </c>
      <c r="W34">
        <f t="shared" si="4"/>
        <v>299</v>
      </c>
      <c r="X34">
        <v>11</v>
      </c>
      <c r="Y34">
        <v>2</v>
      </c>
      <c r="Z34">
        <f t="shared" si="5"/>
        <v>27.181818181818183</v>
      </c>
      <c r="AB34">
        <v>4757</v>
      </c>
      <c r="AC34">
        <v>0</v>
      </c>
      <c r="AE34">
        <v>-26</v>
      </c>
      <c r="AF34">
        <f t="shared" ref="AF34:AF65" si="28">SUM(AB34:AE34)</f>
        <v>4731</v>
      </c>
      <c r="AG34">
        <v>0</v>
      </c>
      <c r="AH34">
        <f t="shared" si="7"/>
        <v>4731</v>
      </c>
      <c r="AI34">
        <v>146</v>
      </c>
      <c r="AJ34">
        <f t="shared" si="8"/>
        <v>6</v>
      </c>
      <c r="AK34">
        <f t="shared" si="9"/>
        <v>32.404109589041099</v>
      </c>
      <c r="AM34">
        <v>3968</v>
      </c>
      <c r="AN34">
        <v>221</v>
      </c>
      <c r="AO34">
        <v>-34</v>
      </c>
      <c r="AP34">
        <f t="shared" si="10"/>
        <v>4155</v>
      </c>
      <c r="AQ34">
        <v>0</v>
      </c>
      <c r="AR34">
        <f t="shared" si="11"/>
        <v>4155</v>
      </c>
      <c r="AS34">
        <v>47</v>
      </c>
      <c r="AT34">
        <f t="shared" si="12"/>
        <v>6</v>
      </c>
      <c r="AU34">
        <f t="shared" si="13"/>
        <v>88.40425531914893</v>
      </c>
      <c r="AW34">
        <v>1385</v>
      </c>
      <c r="AX34">
        <v>0</v>
      </c>
      <c r="AY34">
        <v>-63</v>
      </c>
      <c r="AZ34">
        <f t="shared" si="14"/>
        <v>1322</v>
      </c>
      <c r="BA34">
        <v>1440</v>
      </c>
      <c r="BB34">
        <f t="shared" si="15"/>
        <v>2762</v>
      </c>
      <c r="BC34">
        <v>78</v>
      </c>
      <c r="BD34">
        <f t="shared" si="16"/>
        <v>7</v>
      </c>
      <c r="BE34">
        <f t="shared" si="17"/>
        <v>35.410256410256409</v>
      </c>
      <c r="BG34">
        <v>1678</v>
      </c>
      <c r="BH34">
        <v>2</v>
      </c>
      <c r="BI34">
        <v>0</v>
      </c>
      <c r="BJ34">
        <f t="shared" si="18"/>
        <v>1680</v>
      </c>
      <c r="BK34">
        <v>0</v>
      </c>
      <c r="BL34">
        <f t="shared" si="19"/>
        <v>1680</v>
      </c>
      <c r="BM34">
        <v>33</v>
      </c>
      <c r="BN34">
        <f t="shared" si="20"/>
        <v>5</v>
      </c>
      <c r="BO34">
        <f t="shared" si="21"/>
        <v>50.909090909090907</v>
      </c>
      <c r="BQ34">
        <v>1728</v>
      </c>
      <c r="BR34">
        <v>0</v>
      </c>
      <c r="BS34">
        <v>0</v>
      </c>
      <c r="BT34">
        <f t="shared" si="22"/>
        <v>1728</v>
      </c>
      <c r="BU34">
        <v>0</v>
      </c>
      <c r="BV34">
        <f t="shared" si="23"/>
        <v>1728</v>
      </c>
      <c r="BW34">
        <v>32</v>
      </c>
      <c r="BX34">
        <f t="shared" si="24"/>
        <v>5</v>
      </c>
      <c r="BY34">
        <f t="shared" si="25"/>
        <v>54</v>
      </c>
      <c r="CA34">
        <v>11899</v>
      </c>
    </row>
    <row r="35" spans="1:79" ht="17.25" customHeight="1" x14ac:dyDescent="0.3">
      <c r="A35" s="2">
        <v>44566</v>
      </c>
      <c r="B35" t="s">
        <v>92</v>
      </c>
      <c r="C35" t="s">
        <v>93</v>
      </c>
      <c r="D35" t="s">
        <v>27</v>
      </c>
      <c r="F35">
        <v>1236</v>
      </c>
      <c r="G35">
        <v>0</v>
      </c>
      <c r="I35">
        <v>0</v>
      </c>
      <c r="J35">
        <f t="shared" si="26"/>
        <v>1236</v>
      </c>
      <c r="K35">
        <v>0</v>
      </c>
      <c r="L35">
        <f t="shared" si="1"/>
        <v>1236</v>
      </c>
      <c r="M35">
        <v>56</v>
      </c>
      <c r="N35">
        <v>1</v>
      </c>
      <c r="O35">
        <f t="shared" si="2"/>
        <v>22.071428571428573</v>
      </c>
      <c r="Q35">
        <v>621</v>
      </c>
      <c r="R35">
        <v>0</v>
      </c>
      <c r="T35">
        <v>0</v>
      </c>
      <c r="U35">
        <f t="shared" si="27"/>
        <v>621</v>
      </c>
      <c r="V35">
        <v>900</v>
      </c>
      <c r="W35">
        <f t="shared" si="4"/>
        <v>1521</v>
      </c>
      <c r="X35">
        <v>36</v>
      </c>
      <c r="Y35">
        <v>2</v>
      </c>
      <c r="Z35">
        <f t="shared" si="5"/>
        <v>42.25</v>
      </c>
      <c r="AB35">
        <v>2002</v>
      </c>
      <c r="AC35">
        <v>0</v>
      </c>
      <c r="AE35">
        <v>0</v>
      </c>
      <c r="AF35">
        <f t="shared" si="28"/>
        <v>2002</v>
      </c>
      <c r="AG35">
        <v>3000</v>
      </c>
      <c r="AH35">
        <f t="shared" si="7"/>
        <v>5002</v>
      </c>
      <c r="AI35">
        <v>98</v>
      </c>
      <c r="AJ35">
        <f t="shared" si="8"/>
        <v>6</v>
      </c>
      <c r="AK35">
        <f t="shared" si="9"/>
        <v>51.04081632653061</v>
      </c>
      <c r="AM35">
        <v>2956</v>
      </c>
      <c r="AN35">
        <v>300</v>
      </c>
      <c r="AO35">
        <v>-10</v>
      </c>
      <c r="AP35">
        <f t="shared" si="10"/>
        <v>3246</v>
      </c>
      <c r="AQ35">
        <v>0</v>
      </c>
      <c r="AR35">
        <f t="shared" si="11"/>
        <v>3246</v>
      </c>
      <c r="AS35">
        <v>31</v>
      </c>
      <c r="AT35">
        <f t="shared" si="12"/>
        <v>6</v>
      </c>
      <c r="AU35">
        <f t="shared" si="13"/>
        <v>104.70967741935483</v>
      </c>
      <c r="AW35">
        <v>1237</v>
      </c>
      <c r="AX35">
        <v>0</v>
      </c>
      <c r="AY35">
        <v>-40</v>
      </c>
      <c r="AZ35">
        <f t="shared" si="14"/>
        <v>1197</v>
      </c>
      <c r="BA35">
        <v>900</v>
      </c>
      <c r="BB35">
        <f t="shared" si="15"/>
        <v>2097</v>
      </c>
      <c r="BC35">
        <v>62</v>
      </c>
      <c r="BD35">
        <f t="shared" si="16"/>
        <v>7</v>
      </c>
      <c r="BE35">
        <f t="shared" si="17"/>
        <v>33.822580645161288</v>
      </c>
      <c r="BG35">
        <v>1498</v>
      </c>
      <c r="BH35">
        <v>0</v>
      </c>
      <c r="BI35">
        <v>-10</v>
      </c>
      <c r="BJ35">
        <f t="shared" si="18"/>
        <v>1488</v>
      </c>
      <c r="BK35">
        <v>1500</v>
      </c>
      <c r="BL35">
        <f t="shared" si="19"/>
        <v>2988</v>
      </c>
      <c r="BM35">
        <v>31</v>
      </c>
      <c r="BN35">
        <f t="shared" si="20"/>
        <v>5</v>
      </c>
      <c r="BO35">
        <f t="shared" si="21"/>
        <v>96.387096774193552</v>
      </c>
      <c r="BQ35">
        <v>3222</v>
      </c>
      <c r="BR35">
        <v>0</v>
      </c>
      <c r="BS35">
        <v>0</v>
      </c>
      <c r="BT35">
        <f t="shared" si="22"/>
        <v>3222</v>
      </c>
      <c r="BU35">
        <v>0</v>
      </c>
      <c r="BV35">
        <f t="shared" si="23"/>
        <v>3222</v>
      </c>
      <c r="BW35">
        <v>35</v>
      </c>
      <c r="BX35">
        <f t="shared" si="24"/>
        <v>5</v>
      </c>
      <c r="BY35">
        <f t="shared" si="25"/>
        <v>92.057142857142864</v>
      </c>
      <c r="CA35">
        <v>14134</v>
      </c>
    </row>
    <row r="36" spans="1:79" ht="17.25" customHeight="1" x14ac:dyDescent="0.3">
      <c r="A36" s="2">
        <v>44566</v>
      </c>
      <c r="B36" t="s">
        <v>94</v>
      </c>
      <c r="C36" t="s">
        <v>95</v>
      </c>
      <c r="D36" t="s">
        <v>27</v>
      </c>
      <c r="F36">
        <v>10026</v>
      </c>
      <c r="G36">
        <v>0</v>
      </c>
      <c r="I36">
        <v>-1467</v>
      </c>
      <c r="J36">
        <f t="shared" si="26"/>
        <v>8559</v>
      </c>
      <c r="K36">
        <v>0</v>
      </c>
      <c r="L36">
        <f t="shared" si="1"/>
        <v>8559</v>
      </c>
      <c r="M36">
        <v>2541</v>
      </c>
      <c r="N36">
        <v>1</v>
      </c>
      <c r="O36">
        <f t="shared" si="2"/>
        <v>3.3683589138134593</v>
      </c>
      <c r="Q36">
        <v>378</v>
      </c>
      <c r="R36">
        <v>0</v>
      </c>
      <c r="T36">
        <v>-208</v>
      </c>
      <c r="U36">
        <f t="shared" si="27"/>
        <v>170</v>
      </c>
      <c r="V36">
        <v>3013</v>
      </c>
      <c r="W36">
        <f t="shared" si="4"/>
        <v>3183</v>
      </c>
      <c r="X36">
        <v>540</v>
      </c>
      <c r="Y36">
        <v>2</v>
      </c>
      <c r="Z36">
        <f t="shared" si="5"/>
        <v>5.8944444444444448</v>
      </c>
      <c r="AB36">
        <v>46597</v>
      </c>
      <c r="AC36">
        <v>0</v>
      </c>
      <c r="AE36">
        <v>-7975</v>
      </c>
      <c r="AF36">
        <f t="shared" si="28"/>
        <v>38622</v>
      </c>
      <c r="AG36">
        <f>1000+8000</f>
        <v>9000</v>
      </c>
      <c r="AH36">
        <f t="shared" si="7"/>
        <v>47622</v>
      </c>
      <c r="AI36">
        <v>2664</v>
      </c>
      <c r="AJ36">
        <f t="shared" si="8"/>
        <v>6</v>
      </c>
      <c r="AK36">
        <f t="shared" si="9"/>
        <v>17.876126126126128</v>
      </c>
      <c r="AM36">
        <v>6399</v>
      </c>
      <c r="AN36">
        <v>18943</v>
      </c>
      <c r="AO36">
        <v>-1585</v>
      </c>
      <c r="AP36">
        <f t="shared" si="10"/>
        <v>23757</v>
      </c>
      <c r="AQ36">
        <v>4000</v>
      </c>
      <c r="AR36">
        <f t="shared" si="11"/>
        <v>27757</v>
      </c>
      <c r="AS36">
        <v>1220</v>
      </c>
      <c r="AT36">
        <f t="shared" si="12"/>
        <v>6</v>
      </c>
      <c r="AU36">
        <f t="shared" si="13"/>
        <v>22.751639344262294</v>
      </c>
      <c r="AW36">
        <v>11345</v>
      </c>
      <c r="AX36">
        <v>0</v>
      </c>
      <c r="AY36">
        <v>-805</v>
      </c>
      <c r="AZ36">
        <f t="shared" si="14"/>
        <v>10540</v>
      </c>
      <c r="BA36">
        <f>1000+9000</f>
        <v>10000</v>
      </c>
      <c r="BB36">
        <f t="shared" si="15"/>
        <v>20540</v>
      </c>
      <c r="BC36">
        <v>774</v>
      </c>
      <c r="BD36">
        <f t="shared" si="16"/>
        <v>7</v>
      </c>
      <c r="BE36">
        <f t="shared" si="17"/>
        <v>26.537467700258397</v>
      </c>
      <c r="BG36">
        <v>2</v>
      </c>
      <c r="BH36">
        <v>0</v>
      </c>
      <c r="BI36">
        <v>0</v>
      </c>
      <c r="BJ36">
        <f t="shared" si="18"/>
        <v>2</v>
      </c>
      <c r="BK36">
        <v>10000</v>
      </c>
      <c r="BL36">
        <f t="shared" si="19"/>
        <v>10002</v>
      </c>
      <c r="BM36">
        <v>504</v>
      </c>
      <c r="BN36">
        <f t="shared" si="20"/>
        <v>5</v>
      </c>
      <c r="BO36">
        <f t="shared" si="21"/>
        <v>19.845238095238095</v>
      </c>
      <c r="BQ36">
        <v>949</v>
      </c>
      <c r="BR36">
        <v>0</v>
      </c>
      <c r="BS36">
        <v>-125</v>
      </c>
      <c r="BT36">
        <f t="shared" si="22"/>
        <v>824</v>
      </c>
      <c r="BU36">
        <v>7000</v>
      </c>
      <c r="BV36">
        <f t="shared" si="23"/>
        <v>7824</v>
      </c>
      <c r="BW36">
        <v>693</v>
      </c>
      <c r="BX36">
        <f t="shared" si="24"/>
        <v>5</v>
      </c>
      <c r="BY36">
        <f t="shared" si="25"/>
        <v>11.29004329004329</v>
      </c>
      <c r="CA36">
        <v>8800</v>
      </c>
    </row>
    <row r="37" spans="1:79" ht="17.25" customHeight="1" x14ac:dyDescent="0.3">
      <c r="A37" s="2">
        <v>44566</v>
      </c>
      <c r="B37" t="s">
        <v>96</v>
      </c>
      <c r="C37" t="s">
        <v>97</v>
      </c>
      <c r="D37" t="s">
        <v>27</v>
      </c>
      <c r="F37">
        <v>1</v>
      </c>
      <c r="G37">
        <v>0</v>
      </c>
      <c r="I37">
        <v>0</v>
      </c>
      <c r="J37">
        <f t="shared" si="26"/>
        <v>1</v>
      </c>
      <c r="K37">
        <v>0</v>
      </c>
      <c r="L37">
        <f t="shared" si="1"/>
        <v>1</v>
      </c>
      <c r="M37">
        <v>130</v>
      </c>
      <c r="N37">
        <v>1</v>
      </c>
      <c r="O37">
        <f t="shared" si="2"/>
        <v>7.6923076923076927E-3</v>
      </c>
      <c r="Q37">
        <v>83</v>
      </c>
      <c r="R37">
        <v>0</v>
      </c>
      <c r="T37">
        <v>0</v>
      </c>
      <c r="U37">
        <f t="shared" si="27"/>
        <v>83</v>
      </c>
      <c r="V37">
        <v>0</v>
      </c>
      <c r="W37">
        <f t="shared" si="4"/>
        <v>83</v>
      </c>
      <c r="X37">
        <v>25</v>
      </c>
      <c r="Y37">
        <v>2</v>
      </c>
      <c r="Z37">
        <f t="shared" si="5"/>
        <v>3.32</v>
      </c>
      <c r="AB37">
        <v>1288</v>
      </c>
      <c r="AC37">
        <v>0</v>
      </c>
      <c r="AE37">
        <v>0</v>
      </c>
      <c r="AF37">
        <f t="shared" si="28"/>
        <v>1288</v>
      </c>
      <c r="AG37">
        <v>0</v>
      </c>
      <c r="AH37">
        <f t="shared" si="7"/>
        <v>1288</v>
      </c>
      <c r="AI37">
        <v>1546</v>
      </c>
      <c r="AJ37">
        <f t="shared" si="8"/>
        <v>6</v>
      </c>
      <c r="AK37">
        <f t="shared" si="9"/>
        <v>0.83311772315653299</v>
      </c>
      <c r="AM37">
        <v>4</v>
      </c>
      <c r="AN37">
        <v>0</v>
      </c>
      <c r="AO37">
        <v>0</v>
      </c>
      <c r="AP37">
        <f t="shared" si="10"/>
        <v>4</v>
      </c>
      <c r="AQ37">
        <v>0</v>
      </c>
      <c r="AR37">
        <f t="shared" si="11"/>
        <v>4</v>
      </c>
      <c r="AS37">
        <v>711</v>
      </c>
      <c r="AT37">
        <f t="shared" si="12"/>
        <v>6</v>
      </c>
      <c r="AU37">
        <f t="shared" si="13"/>
        <v>5.6258790436005627E-3</v>
      </c>
      <c r="AW37">
        <v>1228</v>
      </c>
      <c r="AX37">
        <v>0</v>
      </c>
      <c r="AY37">
        <v>-882</v>
      </c>
      <c r="AZ37">
        <f t="shared" si="14"/>
        <v>346</v>
      </c>
      <c r="BA37">
        <v>0</v>
      </c>
      <c r="BB37">
        <f t="shared" si="15"/>
        <v>346</v>
      </c>
      <c r="BC37">
        <v>802</v>
      </c>
      <c r="BD37">
        <f t="shared" si="16"/>
        <v>7</v>
      </c>
      <c r="BE37">
        <f t="shared" si="17"/>
        <v>0.4314214463840399</v>
      </c>
      <c r="BG37">
        <v>0</v>
      </c>
      <c r="BH37">
        <v>0</v>
      </c>
      <c r="BI37">
        <v>0</v>
      </c>
      <c r="BJ37">
        <f t="shared" si="18"/>
        <v>0</v>
      </c>
      <c r="BK37">
        <v>0</v>
      </c>
      <c r="BL37">
        <f t="shared" si="19"/>
        <v>0</v>
      </c>
      <c r="BM37">
        <v>138</v>
      </c>
      <c r="BN37">
        <f t="shared" si="20"/>
        <v>5</v>
      </c>
      <c r="BO37">
        <f t="shared" si="21"/>
        <v>0</v>
      </c>
      <c r="BQ37">
        <v>0</v>
      </c>
      <c r="BR37">
        <v>0</v>
      </c>
      <c r="BS37">
        <v>0</v>
      </c>
      <c r="BT37">
        <f t="shared" si="22"/>
        <v>0</v>
      </c>
      <c r="BU37">
        <v>0</v>
      </c>
      <c r="BV37">
        <f t="shared" si="23"/>
        <v>0</v>
      </c>
      <c r="BW37">
        <v>88</v>
      </c>
      <c r="BX37">
        <f t="shared" si="24"/>
        <v>5</v>
      </c>
      <c r="BY37">
        <f t="shared" si="25"/>
        <v>0</v>
      </c>
      <c r="CA37">
        <v>0</v>
      </c>
    </row>
    <row r="38" spans="1:79" ht="17.25" customHeight="1" x14ac:dyDescent="0.3">
      <c r="A38" s="2">
        <v>44566</v>
      </c>
      <c r="B38" t="s">
        <v>98</v>
      </c>
      <c r="C38" t="s">
        <v>99</v>
      </c>
      <c r="D38" t="s">
        <v>27</v>
      </c>
      <c r="F38">
        <v>1481</v>
      </c>
      <c r="G38">
        <v>0</v>
      </c>
      <c r="I38">
        <v>-1176</v>
      </c>
      <c r="J38">
        <f t="shared" si="26"/>
        <v>305</v>
      </c>
      <c r="K38">
        <v>0</v>
      </c>
      <c r="L38">
        <f t="shared" si="1"/>
        <v>305</v>
      </c>
      <c r="M38">
        <v>3005</v>
      </c>
      <c r="N38">
        <v>1</v>
      </c>
      <c r="O38">
        <f t="shared" si="2"/>
        <v>0.10149750415973377</v>
      </c>
      <c r="Q38">
        <v>7041</v>
      </c>
      <c r="R38">
        <v>0</v>
      </c>
      <c r="T38">
        <v>-90</v>
      </c>
      <c r="U38">
        <f t="shared" si="27"/>
        <v>6951</v>
      </c>
      <c r="V38">
        <v>0</v>
      </c>
      <c r="W38">
        <f t="shared" si="4"/>
        <v>6951</v>
      </c>
      <c r="X38">
        <v>373</v>
      </c>
      <c r="Y38">
        <v>2</v>
      </c>
      <c r="Z38">
        <f t="shared" si="5"/>
        <v>18.635388739946382</v>
      </c>
      <c r="AB38">
        <v>62395</v>
      </c>
      <c r="AC38">
        <v>0</v>
      </c>
      <c r="AE38">
        <v>-30231</v>
      </c>
      <c r="AF38">
        <f t="shared" si="28"/>
        <v>32164</v>
      </c>
      <c r="AG38">
        <v>10000</v>
      </c>
      <c r="AH38">
        <f t="shared" si="7"/>
        <v>42164</v>
      </c>
      <c r="AI38">
        <v>8773</v>
      </c>
      <c r="AJ38">
        <f t="shared" si="8"/>
        <v>6</v>
      </c>
      <c r="AK38">
        <f t="shared" si="9"/>
        <v>4.8061096546221362</v>
      </c>
      <c r="AM38">
        <v>18817</v>
      </c>
      <c r="AN38">
        <v>10000</v>
      </c>
      <c r="AO38">
        <v>-8404</v>
      </c>
      <c r="AP38">
        <f t="shared" si="10"/>
        <v>20413</v>
      </c>
      <c r="AQ38">
        <v>0</v>
      </c>
      <c r="AR38">
        <f t="shared" si="11"/>
        <v>20413</v>
      </c>
      <c r="AS38">
        <v>3950</v>
      </c>
      <c r="AT38">
        <f t="shared" si="12"/>
        <v>6</v>
      </c>
      <c r="AU38">
        <f t="shared" si="13"/>
        <v>5.1678481012658226</v>
      </c>
      <c r="AW38">
        <v>37495</v>
      </c>
      <c r="AX38">
        <v>0</v>
      </c>
      <c r="AY38">
        <v>-8713</v>
      </c>
      <c r="AZ38">
        <f t="shared" si="14"/>
        <v>28782</v>
      </c>
      <c r="BA38">
        <v>0</v>
      </c>
      <c r="BB38">
        <f t="shared" si="15"/>
        <v>28782</v>
      </c>
      <c r="BC38">
        <v>3240</v>
      </c>
      <c r="BD38">
        <f t="shared" si="16"/>
        <v>7</v>
      </c>
      <c r="BE38">
        <f t="shared" si="17"/>
        <v>8.8833333333333329</v>
      </c>
      <c r="BG38">
        <v>5805</v>
      </c>
      <c r="BH38">
        <v>0</v>
      </c>
      <c r="BI38">
        <v>-439</v>
      </c>
      <c r="BJ38">
        <f t="shared" si="18"/>
        <v>5366</v>
      </c>
      <c r="BK38">
        <v>0</v>
      </c>
      <c r="BL38">
        <f t="shared" si="19"/>
        <v>5366</v>
      </c>
      <c r="BM38">
        <v>1256</v>
      </c>
      <c r="BN38">
        <f t="shared" si="20"/>
        <v>5</v>
      </c>
      <c r="BO38">
        <f t="shared" si="21"/>
        <v>4.2722929936305736</v>
      </c>
      <c r="BQ38">
        <v>4896</v>
      </c>
      <c r="BR38">
        <v>0</v>
      </c>
      <c r="BS38">
        <v>-157</v>
      </c>
      <c r="BT38">
        <f t="shared" si="22"/>
        <v>4739</v>
      </c>
      <c r="BU38">
        <v>0</v>
      </c>
      <c r="BV38">
        <f t="shared" si="23"/>
        <v>4739</v>
      </c>
      <c r="BW38">
        <v>1133</v>
      </c>
      <c r="BX38">
        <f t="shared" si="24"/>
        <v>5</v>
      </c>
      <c r="BY38">
        <f t="shared" si="25"/>
        <v>4.1827007943512795</v>
      </c>
      <c r="CA38">
        <v>0</v>
      </c>
    </row>
    <row r="39" spans="1:79" ht="17.25" customHeight="1" x14ac:dyDescent="0.3">
      <c r="A39" s="2">
        <v>44566</v>
      </c>
      <c r="B39" t="s">
        <v>100</v>
      </c>
      <c r="C39" t="s">
        <v>101</v>
      </c>
      <c r="D39" t="s">
        <v>27</v>
      </c>
      <c r="F39">
        <v>97</v>
      </c>
      <c r="G39">
        <v>0</v>
      </c>
      <c r="I39">
        <v>-20</v>
      </c>
      <c r="J39">
        <f t="shared" si="26"/>
        <v>77</v>
      </c>
      <c r="K39">
        <v>300</v>
      </c>
      <c r="L39">
        <f t="shared" si="1"/>
        <v>377</v>
      </c>
      <c r="M39">
        <v>243</v>
      </c>
      <c r="N39">
        <v>1</v>
      </c>
      <c r="O39">
        <f t="shared" si="2"/>
        <v>1.5514403292181069</v>
      </c>
      <c r="Q39">
        <v>0</v>
      </c>
      <c r="R39">
        <v>0</v>
      </c>
      <c r="T39">
        <v>0</v>
      </c>
      <c r="U39">
        <f t="shared" si="27"/>
        <v>0</v>
      </c>
      <c r="V39">
        <v>0</v>
      </c>
      <c r="W39">
        <f t="shared" si="4"/>
        <v>0</v>
      </c>
      <c r="X39">
        <v>53</v>
      </c>
      <c r="Y39">
        <v>2</v>
      </c>
      <c r="Z39">
        <f t="shared" si="5"/>
        <v>0</v>
      </c>
      <c r="AB39">
        <v>503</v>
      </c>
      <c r="AC39">
        <v>0</v>
      </c>
      <c r="AE39">
        <v>-425</v>
      </c>
      <c r="AF39">
        <f t="shared" si="28"/>
        <v>78</v>
      </c>
      <c r="AG39">
        <v>300</v>
      </c>
      <c r="AH39">
        <f t="shared" si="7"/>
        <v>378</v>
      </c>
      <c r="AI39">
        <v>305</v>
      </c>
      <c r="AJ39">
        <f t="shared" si="8"/>
        <v>6</v>
      </c>
      <c r="AK39">
        <f t="shared" si="9"/>
        <v>1.2393442622950819</v>
      </c>
      <c r="AM39">
        <v>35</v>
      </c>
      <c r="AN39">
        <v>70</v>
      </c>
      <c r="AO39">
        <v>0</v>
      </c>
      <c r="AP39">
        <f t="shared" si="10"/>
        <v>105</v>
      </c>
      <c r="AQ39">
        <v>0</v>
      </c>
      <c r="AR39">
        <f t="shared" si="11"/>
        <v>105</v>
      </c>
      <c r="AS39">
        <v>71</v>
      </c>
      <c r="AT39">
        <f t="shared" si="12"/>
        <v>6</v>
      </c>
      <c r="AU39">
        <f t="shared" si="13"/>
        <v>1.4788732394366197</v>
      </c>
      <c r="AW39">
        <v>1006</v>
      </c>
      <c r="AX39">
        <v>0</v>
      </c>
      <c r="AY39">
        <v>-47</v>
      </c>
      <c r="AZ39">
        <f t="shared" si="14"/>
        <v>959</v>
      </c>
      <c r="BA39">
        <v>0</v>
      </c>
      <c r="BB39">
        <f t="shared" si="15"/>
        <v>959</v>
      </c>
      <c r="BC39">
        <v>141</v>
      </c>
      <c r="BD39">
        <f t="shared" si="16"/>
        <v>7</v>
      </c>
      <c r="BE39">
        <f t="shared" si="17"/>
        <v>6.8014184397163122</v>
      </c>
      <c r="BG39">
        <v>49</v>
      </c>
      <c r="BH39">
        <v>0</v>
      </c>
      <c r="BI39">
        <v>0</v>
      </c>
      <c r="BJ39">
        <f t="shared" si="18"/>
        <v>49</v>
      </c>
      <c r="BK39">
        <v>0</v>
      </c>
      <c r="BL39">
        <f t="shared" si="19"/>
        <v>49</v>
      </c>
      <c r="BM39">
        <v>29</v>
      </c>
      <c r="BN39">
        <f t="shared" si="20"/>
        <v>5</v>
      </c>
      <c r="BO39">
        <f t="shared" si="21"/>
        <v>1.6896551724137931</v>
      </c>
      <c r="BQ39">
        <v>0</v>
      </c>
      <c r="BR39">
        <v>0</v>
      </c>
      <c r="BS39">
        <v>0</v>
      </c>
      <c r="BT39">
        <f t="shared" si="22"/>
        <v>0</v>
      </c>
      <c r="BU39">
        <v>0</v>
      </c>
      <c r="BV39">
        <f t="shared" si="23"/>
        <v>0</v>
      </c>
      <c r="BW39">
        <v>45</v>
      </c>
      <c r="BX39">
        <f t="shared" si="24"/>
        <v>5</v>
      </c>
      <c r="BY39">
        <f t="shared" si="25"/>
        <v>0</v>
      </c>
      <c r="CA39">
        <v>0</v>
      </c>
    </row>
    <row r="40" spans="1:79" ht="17.25" customHeight="1" x14ac:dyDescent="0.3">
      <c r="A40" s="2">
        <v>44566</v>
      </c>
      <c r="B40" t="s">
        <v>102</v>
      </c>
      <c r="C40" t="s">
        <v>103</v>
      </c>
      <c r="D40" t="s">
        <v>27</v>
      </c>
      <c r="F40">
        <v>1692</v>
      </c>
      <c r="G40">
        <v>0</v>
      </c>
      <c r="I40">
        <v>-5</v>
      </c>
      <c r="J40">
        <f t="shared" si="26"/>
        <v>1687</v>
      </c>
      <c r="K40">
        <v>0</v>
      </c>
      <c r="L40">
        <f t="shared" si="1"/>
        <v>1687</v>
      </c>
      <c r="M40">
        <v>93</v>
      </c>
      <c r="N40">
        <v>1</v>
      </c>
      <c r="O40">
        <f t="shared" si="2"/>
        <v>18.13978494623656</v>
      </c>
      <c r="Q40">
        <v>1001</v>
      </c>
      <c r="R40">
        <v>0</v>
      </c>
      <c r="T40">
        <v>-1</v>
      </c>
      <c r="U40">
        <f t="shared" si="27"/>
        <v>1000</v>
      </c>
      <c r="V40">
        <v>0</v>
      </c>
      <c r="W40">
        <f t="shared" si="4"/>
        <v>1000</v>
      </c>
      <c r="X40">
        <v>28</v>
      </c>
      <c r="Y40">
        <v>2</v>
      </c>
      <c r="Z40">
        <f t="shared" si="5"/>
        <v>35.714285714285715</v>
      </c>
      <c r="AB40">
        <v>2958</v>
      </c>
      <c r="AC40">
        <v>0</v>
      </c>
      <c r="AE40">
        <v>-5</v>
      </c>
      <c r="AF40">
        <f t="shared" si="28"/>
        <v>2953</v>
      </c>
      <c r="AG40">
        <v>0</v>
      </c>
      <c r="AH40">
        <f t="shared" si="7"/>
        <v>2953</v>
      </c>
      <c r="AI40">
        <v>49</v>
      </c>
      <c r="AJ40">
        <f t="shared" si="8"/>
        <v>6</v>
      </c>
      <c r="AK40">
        <f t="shared" si="9"/>
        <v>60.265306122448976</v>
      </c>
      <c r="AM40">
        <v>1650</v>
      </c>
      <c r="AN40">
        <v>0</v>
      </c>
      <c r="AO40">
        <v>-22</v>
      </c>
      <c r="AP40">
        <f t="shared" si="10"/>
        <v>1628</v>
      </c>
      <c r="AQ40">
        <v>0</v>
      </c>
      <c r="AR40">
        <f t="shared" si="11"/>
        <v>1628</v>
      </c>
      <c r="AS40">
        <v>41</v>
      </c>
      <c r="AT40">
        <f t="shared" si="12"/>
        <v>6</v>
      </c>
      <c r="AU40">
        <f t="shared" si="13"/>
        <v>39.707317073170735</v>
      </c>
      <c r="AW40">
        <v>2887</v>
      </c>
      <c r="AX40">
        <v>0</v>
      </c>
      <c r="AY40">
        <v>-22</v>
      </c>
      <c r="AZ40">
        <f t="shared" si="14"/>
        <v>2865</v>
      </c>
      <c r="BA40">
        <v>0</v>
      </c>
      <c r="BB40">
        <f t="shared" si="15"/>
        <v>2865</v>
      </c>
      <c r="BC40">
        <v>17</v>
      </c>
      <c r="BD40">
        <f t="shared" si="16"/>
        <v>7</v>
      </c>
      <c r="BE40">
        <f t="shared" si="17"/>
        <v>168.52941176470588</v>
      </c>
      <c r="BG40">
        <v>1258</v>
      </c>
      <c r="BH40">
        <v>0</v>
      </c>
      <c r="BI40">
        <v>0</v>
      </c>
      <c r="BJ40">
        <f t="shared" si="18"/>
        <v>1258</v>
      </c>
      <c r="BK40">
        <v>0</v>
      </c>
      <c r="BL40">
        <f t="shared" si="19"/>
        <v>1258</v>
      </c>
      <c r="BM40">
        <v>11</v>
      </c>
      <c r="BN40">
        <f t="shared" si="20"/>
        <v>5</v>
      </c>
      <c r="BO40">
        <f t="shared" si="21"/>
        <v>114.36363636363636</v>
      </c>
      <c r="BQ40">
        <v>987</v>
      </c>
      <c r="BR40">
        <v>0</v>
      </c>
      <c r="BS40">
        <v>0</v>
      </c>
      <c r="BT40">
        <f t="shared" si="22"/>
        <v>987</v>
      </c>
      <c r="BU40">
        <v>0</v>
      </c>
      <c r="BV40">
        <f t="shared" si="23"/>
        <v>987</v>
      </c>
      <c r="BW40">
        <v>27</v>
      </c>
      <c r="BX40">
        <f t="shared" si="24"/>
        <v>5</v>
      </c>
      <c r="BY40">
        <f t="shared" si="25"/>
        <v>36.555555555555557</v>
      </c>
      <c r="CA40">
        <v>600</v>
      </c>
    </row>
    <row r="41" spans="1:79" ht="17.25" customHeight="1" x14ac:dyDescent="0.3">
      <c r="A41" s="2">
        <v>44566</v>
      </c>
      <c r="B41" t="s">
        <v>104</v>
      </c>
      <c r="C41" t="s">
        <v>105</v>
      </c>
      <c r="D41" t="s">
        <v>27</v>
      </c>
      <c r="F41">
        <v>400</v>
      </c>
      <c r="G41">
        <v>0</v>
      </c>
      <c r="I41">
        <v>-88</v>
      </c>
      <c r="J41">
        <f t="shared" si="26"/>
        <v>312</v>
      </c>
      <c r="K41">
        <v>0</v>
      </c>
      <c r="L41">
        <f t="shared" si="1"/>
        <v>312</v>
      </c>
      <c r="M41">
        <v>83</v>
      </c>
      <c r="N41">
        <v>1</v>
      </c>
      <c r="O41">
        <f t="shared" si="2"/>
        <v>3.7590361445783134</v>
      </c>
      <c r="Q41">
        <v>104</v>
      </c>
      <c r="R41">
        <v>0</v>
      </c>
      <c r="T41">
        <v>-102</v>
      </c>
      <c r="U41">
        <f t="shared" si="27"/>
        <v>2</v>
      </c>
      <c r="V41">
        <v>0</v>
      </c>
      <c r="W41">
        <f t="shared" si="4"/>
        <v>2</v>
      </c>
      <c r="X41">
        <v>24</v>
      </c>
      <c r="Y41">
        <v>2</v>
      </c>
      <c r="Z41">
        <f t="shared" si="5"/>
        <v>8.3333333333333329E-2</v>
      </c>
      <c r="AB41">
        <v>389</v>
      </c>
      <c r="AC41">
        <v>0</v>
      </c>
      <c r="AE41">
        <v>0</v>
      </c>
      <c r="AF41">
        <f t="shared" si="28"/>
        <v>389</v>
      </c>
      <c r="AG41">
        <v>0</v>
      </c>
      <c r="AH41">
        <f t="shared" si="7"/>
        <v>389</v>
      </c>
      <c r="AI41">
        <v>18</v>
      </c>
      <c r="AJ41">
        <f t="shared" si="8"/>
        <v>6</v>
      </c>
      <c r="AK41">
        <f t="shared" si="9"/>
        <v>21.611111111111111</v>
      </c>
      <c r="AM41">
        <v>504</v>
      </c>
      <c r="AN41">
        <v>0</v>
      </c>
      <c r="AO41">
        <v>-10</v>
      </c>
      <c r="AP41">
        <f t="shared" si="10"/>
        <v>494</v>
      </c>
      <c r="AQ41">
        <v>0</v>
      </c>
      <c r="AR41">
        <f t="shared" si="11"/>
        <v>494</v>
      </c>
      <c r="AS41">
        <v>11</v>
      </c>
      <c r="AT41">
        <f t="shared" si="12"/>
        <v>6</v>
      </c>
      <c r="AU41">
        <f t="shared" si="13"/>
        <v>44.909090909090907</v>
      </c>
      <c r="AW41">
        <v>199</v>
      </c>
      <c r="AX41">
        <v>0</v>
      </c>
      <c r="AY41">
        <v>-15</v>
      </c>
      <c r="AZ41">
        <f t="shared" si="14"/>
        <v>184</v>
      </c>
      <c r="BA41">
        <v>0</v>
      </c>
      <c r="BB41">
        <f t="shared" si="15"/>
        <v>184</v>
      </c>
      <c r="BC41">
        <v>2</v>
      </c>
      <c r="BD41">
        <f t="shared" si="16"/>
        <v>7</v>
      </c>
      <c r="BE41">
        <f t="shared" si="17"/>
        <v>92</v>
      </c>
      <c r="BG41">
        <v>302</v>
      </c>
      <c r="BH41">
        <v>0</v>
      </c>
      <c r="BI41">
        <v>0</v>
      </c>
      <c r="BJ41">
        <f t="shared" si="18"/>
        <v>302</v>
      </c>
      <c r="BK41">
        <v>0</v>
      </c>
      <c r="BL41">
        <f t="shared" si="19"/>
        <v>302</v>
      </c>
      <c r="BM41">
        <v>12</v>
      </c>
      <c r="BN41">
        <f t="shared" si="20"/>
        <v>5</v>
      </c>
      <c r="BO41">
        <f t="shared" si="21"/>
        <v>25.166666666666668</v>
      </c>
      <c r="BQ41">
        <v>487</v>
      </c>
      <c r="BR41">
        <v>0</v>
      </c>
      <c r="BS41">
        <v>0</v>
      </c>
      <c r="BT41">
        <f t="shared" si="22"/>
        <v>487</v>
      </c>
      <c r="BU41">
        <v>0</v>
      </c>
      <c r="BV41">
        <f t="shared" si="23"/>
        <v>487</v>
      </c>
      <c r="BW41">
        <v>24</v>
      </c>
      <c r="BX41">
        <f t="shared" si="24"/>
        <v>5</v>
      </c>
      <c r="BY41">
        <f t="shared" si="25"/>
        <v>20.291666666666668</v>
      </c>
      <c r="CA41">
        <v>0</v>
      </c>
    </row>
    <row r="42" spans="1:79" ht="17.25" customHeight="1" x14ac:dyDescent="0.3">
      <c r="A42" s="2">
        <v>44566</v>
      </c>
      <c r="B42" t="s">
        <v>106</v>
      </c>
      <c r="C42" t="s">
        <v>107</v>
      </c>
      <c r="D42" t="s">
        <v>27</v>
      </c>
      <c r="F42">
        <v>461</v>
      </c>
      <c r="G42">
        <v>0</v>
      </c>
      <c r="I42">
        <v>0</v>
      </c>
      <c r="J42">
        <f t="shared" si="26"/>
        <v>461</v>
      </c>
      <c r="K42">
        <v>0</v>
      </c>
      <c r="L42">
        <f t="shared" si="1"/>
        <v>461</v>
      </c>
      <c r="M42">
        <v>10</v>
      </c>
      <c r="N42">
        <v>1</v>
      </c>
      <c r="O42">
        <f t="shared" si="2"/>
        <v>46.1</v>
      </c>
      <c r="Q42">
        <v>20</v>
      </c>
      <c r="R42">
        <v>0</v>
      </c>
      <c r="T42">
        <v>-11</v>
      </c>
      <c r="U42">
        <f t="shared" si="27"/>
        <v>9</v>
      </c>
      <c r="V42">
        <v>0</v>
      </c>
      <c r="W42">
        <f t="shared" si="4"/>
        <v>9</v>
      </c>
      <c r="X42">
        <v>2</v>
      </c>
      <c r="Y42">
        <v>2</v>
      </c>
      <c r="Z42">
        <f t="shared" si="5"/>
        <v>4.5</v>
      </c>
      <c r="AB42">
        <v>2521</v>
      </c>
      <c r="AC42">
        <v>0</v>
      </c>
      <c r="AE42">
        <v>-39</v>
      </c>
      <c r="AF42">
        <f t="shared" si="28"/>
        <v>2482</v>
      </c>
      <c r="AG42">
        <v>0</v>
      </c>
      <c r="AH42">
        <f t="shared" si="7"/>
        <v>2482</v>
      </c>
      <c r="AI42">
        <v>15</v>
      </c>
      <c r="AJ42">
        <f t="shared" si="8"/>
        <v>6</v>
      </c>
      <c r="AK42">
        <f>IFERROR(AH42/AI42,0)</f>
        <v>165.46666666666667</v>
      </c>
      <c r="AM42">
        <v>258</v>
      </c>
      <c r="AN42">
        <v>0</v>
      </c>
      <c r="AO42">
        <v>-34</v>
      </c>
      <c r="AP42">
        <f t="shared" si="10"/>
        <v>224</v>
      </c>
      <c r="AQ42">
        <v>0</v>
      </c>
      <c r="AR42">
        <f t="shared" si="11"/>
        <v>224</v>
      </c>
      <c r="AS42">
        <v>7</v>
      </c>
      <c r="AT42">
        <f t="shared" si="12"/>
        <v>6</v>
      </c>
      <c r="AU42">
        <f t="shared" si="13"/>
        <v>32</v>
      </c>
      <c r="AW42">
        <v>534</v>
      </c>
      <c r="AX42">
        <v>0</v>
      </c>
      <c r="AY42">
        <v>0</v>
      </c>
      <c r="AZ42">
        <f t="shared" si="14"/>
        <v>534</v>
      </c>
      <c r="BA42">
        <v>0</v>
      </c>
      <c r="BB42">
        <f t="shared" si="15"/>
        <v>534</v>
      </c>
      <c r="BC42">
        <v>8</v>
      </c>
      <c r="BD42">
        <f t="shared" si="16"/>
        <v>7</v>
      </c>
      <c r="BE42">
        <f t="shared" si="17"/>
        <v>66.75</v>
      </c>
      <c r="BG42">
        <v>140</v>
      </c>
      <c r="BH42">
        <v>0</v>
      </c>
      <c r="BI42">
        <v>-20</v>
      </c>
      <c r="BJ42">
        <f t="shared" si="18"/>
        <v>120</v>
      </c>
      <c r="BK42">
        <v>0</v>
      </c>
      <c r="BL42">
        <f t="shared" si="19"/>
        <v>120</v>
      </c>
      <c r="BM42">
        <v>1</v>
      </c>
      <c r="BN42">
        <f t="shared" si="20"/>
        <v>5</v>
      </c>
      <c r="BO42">
        <f t="shared" si="21"/>
        <v>120</v>
      </c>
      <c r="BQ42">
        <v>689</v>
      </c>
      <c r="BR42">
        <v>0</v>
      </c>
      <c r="BS42">
        <v>0</v>
      </c>
      <c r="BT42">
        <f t="shared" si="22"/>
        <v>689</v>
      </c>
      <c r="BU42">
        <v>0</v>
      </c>
      <c r="BV42">
        <f t="shared" si="23"/>
        <v>689</v>
      </c>
      <c r="BW42">
        <v>6</v>
      </c>
      <c r="BX42">
        <f t="shared" si="24"/>
        <v>5</v>
      </c>
      <c r="BY42">
        <f t="shared" si="25"/>
        <v>114.83333333333333</v>
      </c>
      <c r="CA42">
        <v>0</v>
      </c>
    </row>
    <row r="43" spans="1:79" ht="17.25" customHeight="1" x14ac:dyDescent="0.3">
      <c r="A43" s="2">
        <v>44566</v>
      </c>
      <c r="B43" t="s">
        <v>108</v>
      </c>
      <c r="C43" t="s">
        <v>109</v>
      </c>
      <c r="D43" t="s">
        <v>27</v>
      </c>
      <c r="F43">
        <v>2826</v>
      </c>
      <c r="G43">
        <v>1392</v>
      </c>
      <c r="I43">
        <v>-38</v>
      </c>
      <c r="J43">
        <f t="shared" si="26"/>
        <v>4180</v>
      </c>
      <c r="K43">
        <v>0</v>
      </c>
      <c r="L43">
        <f t="shared" si="1"/>
        <v>4180</v>
      </c>
      <c r="M43">
        <v>374</v>
      </c>
      <c r="N43">
        <v>1</v>
      </c>
      <c r="O43">
        <f t="shared" si="2"/>
        <v>11.176470588235293</v>
      </c>
      <c r="Q43">
        <v>614</v>
      </c>
      <c r="R43">
        <v>775</v>
      </c>
      <c r="T43">
        <v>-214</v>
      </c>
      <c r="U43">
        <f t="shared" si="27"/>
        <v>1175</v>
      </c>
      <c r="V43">
        <v>1000</v>
      </c>
      <c r="W43">
        <f t="shared" si="4"/>
        <v>2175</v>
      </c>
      <c r="X43">
        <v>64</v>
      </c>
      <c r="Y43">
        <v>2</v>
      </c>
      <c r="Z43">
        <f t="shared" si="5"/>
        <v>33.984375</v>
      </c>
      <c r="AB43">
        <v>14049</v>
      </c>
      <c r="AC43">
        <v>0</v>
      </c>
      <c r="AE43">
        <v>-81</v>
      </c>
      <c r="AF43">
        <f t="shared" si="28"/>
        <v>13968</v>
      </c>
      <c r="AG43">
        <v>5800</v>
      </c>
      <c r="AH43">
        <f t="shared" si="7"/>
        <v>19768</v>
      </c>
      <c r="AI43">
        <v>749</v>
      </c>
      <c r="AJ43">
        <f t="shared" si="8"/>
        <v>6</v>
      </c>
      <c r="AK43">
        <f t="shared" si="9"/>
        <v>26.392523364485982</v>
      </c>
      <c r="AM43">
        <v>5937</v>
      </c>
      <c r="AN43">
        <v>3624</v>
      </c>
      <c r="AO43">
        <v>-142</v>
      </c>
      <c r="AP43">
        <f t="shared" si="10"/>
        <v>9419</v>
      </c>
      <c r="AQ43">
        <v>0</v>
      </c>
      <c r="AR43">
        <f t="shared" si="11"/>
        <v>9419</v>
      </c>
      <c r="AS43">
        <v>167</v>
      </c>
      <c r="AT43">
        <f t="shared" si="12"/>
        <v>6</v>
      </c>
      <c r="AU43">
        <f t="shared" si="13"/>
        <v>56.401197604790418</v>
      </c>
      <c r="AW43">
        <v>3116</v>
      </c>
      <c r="AX43">
        <v>870</v>
      </c>
      <c r="AY43">
        <v>-521</v>
      </c>
      <c r="AZ43">
        <f t="shared" si="14"/>
        <v>3465</v>
      </c>
      <c r="BA43">
        <v>2000</v>
      </c>
      <c r="BB43">
        <f t="shared" si="15"/>
        <v>5465</v>
      </c>
      <c r="BC43">
        <v>240</v>
      </c>
      <c r="BD43">
        <f t="shared" si="16"/>
        <v>7</v>
      </c>
      <c r="BE43">
        <f t="shared" si="17"/>
        <v>22.770833333333332</v>
      </c>
      <c r="BG43">
        <v>478</v>
      </c>
      <c r="BH43">
        <v>520</v>
      </c>
      <c r="BI43">
        <v>-44</v>
      </c>
      <c r="BJ43">
        <f t="shared" si="18"/>
        <v>954</v>
      </c>
      <c r="BK43">
        <v>3000</v>
      </c>
      <c r="BL43">
        <f t="shared" si="19"/>
        <v>3954</v>
      </c>
      <c r="BM43">
        <v>249</v>
      </c>
      <c r="BN43">
        <f t="shared" si="20"/>
        <v>5</v>
      </c>
      <c r="BO43">
        <f t="shared" si="21"/>
        <v>15.879518072289157</v>
      </c>
      <c r="BQ43">
        <v>4206</v>
      </c>
      <c r="BR43">
        <v>1303</v>
      </c>
      <c r="BS43">
        <v>-77</v>
      </c>
      <c r="BT43">
        <f t="shared" si="22"/>
        <v>5432</v>
      </c>
      <c r="BU43">
        <v>0</v>
      </c>
      <c r="BV43">
        <f t="shared" si="23"/>
        <v>5432</v>
      </c>
      <c r="BW43">
        <v>207</v>
      </c>
      <c r="BX43">
        <f t="shared" si="24"/>
        <v>5</v>
      </c>
      <c r="BY43">
        <f t="shared" si="25"/>
        <v>26.241545893719806</v>
      </c>
      <c r="CA43">
        <v>13800</v>
      </c>
    </row>
    <row r="44" spans="1:79" ht="17.25" customHeight="1" x14ac:dyDescent="0.3">
      <c r="A44" s="2">
        <v>44566</v>
      </c>
      <c r="B44" t="s">
        <v>110</v>
      </c>
      <c r="C44" t="s">
        <v>111</v>
      </c>
      <c r="D44" t="s">
        <v>27</v>
      </c>
      <c r="F44">
        <v>2456</v>
      </c>
      <c r="G44">
        <v>799</v>
      </c>
      <c r="I44">
        <v>-36</v>
      </c>
      <c r="J44">
        <f t="shared" si="26"/>
        <v>3219</v>
      </c>
      <c r="K44">
        <v>0</v>
      </c>
      <c r="L44">
        <f t="shared" si="1"/>
        <v>3219</v>
      </c>
      <c r="M44">
        <v>205</v>
      </c>
      <c r="N44">
        <v>1</v>
      </c>
      <c r="O44">
        <f t="shared" si="2"/>
        <v>15.702439024390245</v>
      </c>
      <c r="Q44">
        <v>1039</v>
      </c>
      <c r="R44">
        <v>570</v>
      </c>
      <c r="T44">
        <v>-236</v>
      </c>
      <c r="U44">
        <f t="shared" si="27"/>
        <v>1373</v>
      </c>
      <c r="V44">
        <v>1000</v>
      </c>
      <c r="W44">
        <f t="shared" si="4"/>
        <v>2373</v>
      </c>
      <c r="X44">
        <v>99</v>
      </c>
      <c r="Y44">
        <v>2</v>
      </c>
      <c r="Z44">
        <f t="shared" si="5"/>
        <v>23.969696969696969</v>
      </c>
      <c r="AB44">
        <v>5798</v>
      </c>
      <c r="AC44">
        <v>0</v>
      </c>
      <c r="AE44">
        <v>-99</v>
      </c>
      <c r="AF44">
        <f t="shared" si="28"/>
        <v>5699</v>
      </c>
      <c r="AG44">
        <v>9000</v>
      </c>
      <c r="AH44">
        <f t="shared" si="7"/>
        <v>14699</v>
      </c>
      <c r="AI44">
        <v>552</v>
      </c>
      <c r="AJ44">
        <f t="shared" si="8"/>
        <v>6</v>
      </c>
      <c r="AK44">
        <f t="shared" si="9"/>
        <v>26.628623188405797</v>
      </c>
      <c r="AM44">
        <v>5095</v>
      </c>
      <c r="AN44">
        <v>3580</v>
      </c>
      <c r="AO44">
        <v>-69</v>
      </c>
      <c r="AP44">
        <f t="shared" si="10"/>
        <v>8606</v>
      </c>
      <c r="AQ44">
        <v>0</v>
      </c>
      <c r="AR44">
        <f t="shared" si="11"/>
        <v>8606</v>
      </c>
      <c r="AS44">
        <v>189</v>
      </c>
      <c r="AT44">
        <f t="shared" si="12"/>
        <v>6</v>
      </c>
      <c r="AU44">
        <f t="shared" si="13"/>
        <v>45.534391534391531</v>
      </c>
      <c r="AW44">
        <v>4764</v>
      </c>
      <c r="AX44">
        <v>2080</v>
      </c>
      <c r="AY44">
        <v>-888</v>
      </c>
      <c r="AZ44">
        <f t="shared" si="14"/>
        <v>5956</v>
      </c>
      <c r="BA44">
        <v>0</v>
      </c>
      <c r="BB44">
        <f t="shared" si="15"/>
        <v>5956</v>
      </c>
      <c r="BC44">
        <v>200</v>
      </c>
      <c r="BD44">
        <f t="shared" si="16"/>
        <v>7</v>
      </c>
      <c r="BE44">
        <f t="shared" si="17"/>
        <v>29.78</v>
      </c>
      <c r="BG44">
        <v>494</v>
      </c>
      <c r="BH44">
        <v>1990</v>
      </c>
      <c r="BI44">
        <v>-37</v>
      </c>
      <c r="BJ44">
        <f t="shared" si="18"/>
        <v>2447</v>
      </c>
      <c r="BK44">
        <v>2000</v>
      </c>
      <c r="BL44">
        <f t="shared" si="19"/>
        <v>4447</v>
      </c>
      <c r="BM44">
        <v>107</v>
      </c>
      <c r="BN44">
        <f t="shared" si="20"/>
        <v>5</v>
      </c>
      <c r="BO44">
        <f t="shared" si="21"/>
        <v>41.560747663551403</v>
      </c>
      <c r="BQ44">
        <v>3870</v>
      </c>
      <c r="BR44">
        <v>2045</v>
      </c>
      <c r="BS44">
        <v>0</v>
      </c>
      <c r="BT44">
        <f t="shared" si="22"/>
        <v>5915</v>
      </c>
      <c r="BU44">
        <v>0</v>
      </c>
      <c r="BV44">
        <f t="shared" si="23"/>
        <v>5915</v>
      </c>
      <c r="BW44">
        <v>90</v>
      </c>
      <c r="BX44">
        <f t="shared" si="24"/>
        <v>5</v>
      </c>
      <c r="BY44">
        <f t="shared" si="25"/>
        <v>65.722222222222229</v>
      </c>
      <c r="CA44">
        <v>45509</v>
      </c>
    </row>
    <row r="45" spans="1:79" ht="17.25" customHeight="1" x14ac:dyDescent="0.3">
      <c r="A45" s="2">
        <v>44566</v>
      </c>
      <c r="B45" t="s">
        <v>112</v>
      </c>
      <c r="C45" t="s">
        <v>113</v>
      </c>
      <c r="D45" t="s">
        <v>27</v>
      </c>
      <c r="F45">
        <v>338</v>
      </c>
      <c r="G45">
        <v>634</v>
      </c>
      <c r="I45">
        <v>-55</v>
      </c>
      <c r="J45">
        <f t="shared" si="26"/>
        <v>917</v>
      </c>
      <c r="K45">
        <v>0</v>
      </c>
      <c r="L45">
        <f t="shared" si="1"/>
        <v>917</v>
      </c>
      <c r="M45">
        <v>73</v>
      </c>
      <c r="N45">
        <v>1</v>
      </c>
      <c r="O45">
        <f t="shared" si="2"/>
        <v>12.561643835616438</v>
      </c>
      <c r="Q45">
        <v>129</v>
      </c>
      <c r="R45">
        <v>160</v>
      </c>
      <c r="T45">
        <v>0</v>
      </c>
      <c r="U45">
        <f t="shared" si="27"/>
        <v>289</v>
      </c>
      <c r="V45">
        <v>800</v>
      </c>
      <c r="W45">
        <f t="shared" si="4"/>
        <v>1089</v>
      </c>
      <c r="X45">
        <v>72</v>
      </c>
      <c r="Y45">
        <v>2</v>
      </c>
      <c r="Z45">
        <f t="shared" si="5"/>
        <v>15.125</v>
      </c>
      <c r="AB45">
        <v>583</v>
      </c>
      <c r="AC45">
        <v>0</v>
      </c>
      <c r="AE45">
        <v>-5</v>
      </c>
      <c r="AF45">
        <f t="shared" si="28"/>
        <v>578</v>
      </c>
      <c r="AG45">
        <v>600</v>
      </c>
      <c r="AH45">
        <f t="shared" si="7"/>
        <v>1178</v>
      </c>
      <c r="AI45">
        <v>31</v>
      </c>
      <c r="AJ45">
        <f t="shared" si="8"/>
        <v>6</v>
      </c>
      <c r="AK45">
        <f t="shared" si="9"/>
        <v>38</v>
      </c>
      <c r="AM45">
        <v>1125</v>
      </c>
      <c r="AN45">
        <v>390</v>
      </c>
      <c r="AO45">
        <v>0</v>
      </c>
      <c r="AP45">
        <f t="shared" si="10"/>
        <v>1515</v>
      </c>
      <c r="AQ45">
        <v>0</v>
      </c>
      <c r="AR45">
        <f t="shared" si="11"/>
        <v>1515</v>
      </c>
      <c r="AS45">
        <v>21</v>
      </c>
      <c r="AT45">
        <f t="shared" si="12"/>
        <v>6</v>
      </c>
      <c r="AU45">
        <f t="shared" si="13"/>
        <v>72.142857142857139</v>
      </c>
      <c r="AW45">
        <v>5</v>
      </c>
      <c r="AX45">
        <v>0</v>
      </c>
      <c r="AY45">
        <v>0</v>
      </c>
      <c r="AZ45">
        <f t="shared" si="14"/>
        <v>5</v>
      </c>
      <c r="BA45">
        <v>200</v>
      </c>
      <c r="BB45">
        <f t="shared" si="15"/>
        <v>205</v>
      </c>
      <c r="BC45">
        <v>27</v>
      </c>
      <c r="BD45">
        <f t="shared" si="16"/>
        <v>7</v>
      </c>
      <c r="BE45">
        <f t="shared" si="17"/>
        <v>7.5925925925925926</v>
      </c>
      <c r="BG45">
        <v>322</v>
      </c>
      <c r="BH45">
        <v>1800</v>
      </c>
      <c r="BI45">
        <v>0</v>
      </c>
      <c r="BJ45">
        <f t="shared" si="18"/>
        <v>2122</v>
      </c>
      <c r="BK45">
        <v>0</v>
      </c>
      <c r="BL45">
        <f t="shared" si="19"/>
        <v>2122</v>
      </c>
      <c r="BM45">
        <v>11</v>
      </c>
      <c r="BN45">
        <f t="shared" si="20"/>
        <v>5</v>
      </c>
      <c r="BO45">
        <f t="shared" si="21"/>
        <v>192.90909090909091</v>
      </c>
      <c r="BQ45">
        <v>624</v>
      </c>
      <c r="BR45">
        <v>149</v>
      </c>
      <c r="BS45">
        <v>-22</v>
      </c>
      <c r="BT45">
        <f t="shared" si="22"/>
        <v>751</v>
      </c>
      <c r="BU45">
        <v>0</v>
      </c>
      <c r="BV45">
        <f t="shared" si="23"/>
        <v>751</v>
      </c>
      <c r="BW45">
        <v>19</v>
      </c>
      <c r="BX45">
        <f t="shared" si="24"/>
        <v>5</v>
      </c>
      <c r="BY45">
        <f t="shared" si="25"/>
        <v>39.526315789473685</v>
      </c>
      <c r="CA45">
        <v>6200</v>
      </c>
    </row>
    <row r="46" spans="1:79" ht="17.25" customHeight="1" x14ac:dyDescent="0.3">
      <c r="A46" s="2">
        <v>44566</v>
      </c>
      <c r="B46" t="s">
        <v>114</v>
      </c>
      <c r="C46" t="s">
        <v>115</v>
      </c>
      <c r="D46" t="s">
        <v>27</v>
      </c>
      <c r="F46">
        <v>1970</v>
      </c>
      <c r="G46">
        <v>17</v>
      </c>
      <c r="I46">
        <v>-141</v>
      </c>
      <c r="J46">
        <f t="shared" si="26"/>
        <v>1846</v>
      </c>
      <c r="K46">
        <v>0</v>
      </c>
      <c r="L46">
        <f t="shared" si="1"/>
        <v>1846</v>
      </c>
      <c r="M46">
        <v>284</v>
      </c>
      <c r="N46">
        <v>1</v>
      </c>
      <c r="O46">
        <f t="shared" si="2"/>
        <v>6.5</v>
      </c>
      <c r="Q46">
        <v>52</v>
      </c>
      <c r="R46">
        <v>0</v>
      </c>
      <c r="T46">
        <v>-10</v>
      </c>
      <c r="U46">
        <f t="shared" si="27"/>
        <v>42</v>
      </c>
      <c r="V46">
        <v>500</v>
      </c>
      <c r="W46">
        <f t="shared" si="4"/>
        <v>542</v>
      </c>
      <c r="X46">
        <v>46</v>
      </c>
      <c r="Y46">
        <v>2</v>
      </c>
      <c r="Z46">
        <f t="shared" si="5"/>
        <v>11.782608695652174</v>
      </c>
      <c r="AB46">
        <v>16989</v>
      </c>
      <c r="AC46">
        <v>0</v>
      </c>
      <c r="AE46">
        <v>-5099</v>
      </c>
      <c r="AF46">
        <f t="shared" si="28"/>
        <v>11890</v>
      </c>
      <c r="AG46">
        <v>3500</v>
      </c>
      <c r="AH46">
        <f t="shared" si="7"/>
        <v>15390</v>
      </c>
      <c r="AI46">
        <v>1521</v>
      </c>
      <c r="AJ46">
        <f t="shared" si="8"/>
        <v>6</v>
      </c>
      <c r="AK46">
        <f t="shared" si="9"/>
        <v>10.118343195266272</v>
      </c>
      <c r="AM46">
        <v>2983</v>
      </c>
      <c r="AN46">
        <v>1381</v>
      </c>
      <c r="AO46">
        <v>-56</v>
      </c>
      <c r="AP46">
        <f t="shared" si="10"/>
        <v>4308</v>
      </c>
      <c r="AQ46">
        <v>0</v>
      </c>
      <c r="AR46">
        <f t="shared" si="11"/>
        <v>4308</v>
      </c>
      <c r="AS46">
        <v>310</v>
      </c>
      <c r="AT46">
        <f t="shared" si="12"/>
        <v>6</v>
      </c>
      <c r="AU46">
        <f t="shared" si="13"/>
        <v>13.896774193548387</v>
      </c>
      <c r="AW46">
        <v>4809</v>
      </c>
      <c r="AX46">
        <v>0</v>
      </c>
      <c r="AY46">
        <v>-354</v>
      </c>
      <c r="AZ46">
        <f t="shared" si="14"/>
        <v>4455</v>
      </c>
      <c r="BA46">
        <v>0</v>
      </c>
      <c r="BB46">
        <f t="shared" si="15"/>
        <v>4455</v>
      </c>
      <c r="BC46">
        <v>322</v>
      </c>
      <c r="BD46">
        <f t="shared" si="16"/>
        <v>7</v>
      </c>
      <c r="BE46">
        <f t="shared" si="17"/>
        <v>13.835403726708075</v>
      </c>
      <c r="BG46">
        <v>2370</v>
      </c>
      <c r="BH46">
        <v>10</v>
      </c>
      <c r="BI46">
        <v>-11</v>
      </c>
      <c r="BJ46">
        <f t="shared" si="18"/>
        <v>2369</v>
      </c>
      <c r="BK46">
        <v>0</v>
      </c>
      <c r="BL46">
        <f t="shared" si="19"/>
        <v>2369</v>
      </c>
      <c r="BM46">
        <v>104</v>
      </c>
      <c r="BN46">
        <f t="shared" si="20"/>
        <v>5</v>
      </c>
      <c r="BO46">
        <f t="shared" si="21"/>
        <v>22.778846153846153</v>
      </c>
      <c r="BQ46">
        <v>696</v>
      </c>
      <c r="BR46">
        <v>108</v>
      </c>
      <c r="BS46">
        <v>-121</v>
      </c>
      <c r="BT46">
        <f t="shared" si="22"/>
        <v>683</v>
      </c>
      <c r="BU46">
        <v>0</v>
      </c>
      <c r="BV46">
        <f t="shared" si="23"/>
        <v>683</v>
      </c>
      <c r="BW46">
        <v>188</v>
      </c>
      <c r="BX46">
        <f t="shared" si="24"/>
        <v>5</v>
      </c>
      <c r="BY46">
        <f t="shared" si="25"/>
        <v>3.6329787234042552</v>
      </c>
      <c r="CA46">
        <v>34517</v>
      </c>
    </row>
    <row r="47" spans="1:79" ht="17.25" customHeight="1" x14ac:dyDescent="0.3">
      <c r="A47" s="2">
        <v>44566</v>
      </c>
      <c r="B47" t="s">
        <v>116</v>
      </c>
      <c r="C47" t="s">
        <v>117</v>
      </c>
      <c r="D47" t="s">
        <v>27</v>
      </c>
      <c r="F47">
        <v>8</v>
      </c>
      <c r="G47">
        <v>0</v>
      </c>
      <c r="I47">
        <v>0</v>
      </c>
      <c r="J47">
        <f t="shared" si="26"/>
        <v>8</v>
      </c>
      <c r="K47">
        <v>0</v>
      </c>
      <c r="L47">
        <f t="shared" si="1"/>
        <v>8</v>
      </c>
      <c r="M47">
        <v>13</v>
      </c>
      <c r="N47">
        <v>1</v>
      </c>
      <c r="O47">
        <f t="shared" si="2"/>
        <v>0.61538461538461542</v>
      </c>
      <c r="Q47">
        <v>0</v>
      </c>
      <c r="R47">
        <v>0</v>
      </c>
      <c r="T47">
        <v>0</v>
      </c>
      <c r="U47">
        <f t="shared" si="27"/>
        <v>0</v>
      </c>
      <c r="V47">
        <v>0</v>
      </c>
      <c r="W47">
        <f t="shared" si="4"/>
        <v>0</v>
      </c>
      <c r="X47">
        <v>3</v>
      </c>
      <c r="Y47">
        <v>2</v>
      </c>
      <c r="Z47">
        <f t="shared" si="5"/>
        <v>0</v>
      </c>
      <c r="AB47">
        <v>752</v>
      </c>
      <c r="AC47">
        <v>0</v>
      </c>
      <c r="AE47">
        <v>-55</v>
      </c>
      <c r="AF47">
        <f t="shared" si="28"/>
        <v>697</v>
      </c>
      <c r="AG47">
        <v>0</v>
      </c>
      <c r="AH47">
        <f t="shared" si="7"/>
        <v>697</v>
      </c>
      <c r="AI47">
        <v>17</v>
      </c>
      <c r="AJ47">
        <f t="shared" si="8"/>
        <v>6</v>
      </c>
      <c r="AK47">
        <f t="shared" si="9"/>
        <v>41</v>
      </c>
      <c r="AM47">
        <v>2</v>
      </c>
      <c r="AN47">
        <v>0</v>
      </c>
      <c r="AO47">
        <v>0</v>
      </c>
      <c r="AP47">
        <f t="shared" si="10"/>
        <v>2</v>
      </c>
      <c r="AQ47">
        <v>0</v>
      </c>
      <c r="AR47">
        <f t="shared" si="11"/>
        <v>2</v>
      </c>
      <c r="AS47">
        <v>27</v>
      </c>
      <c r="AT47">
        <f t="shared" si="12"/>
        <v>6</v>
      </c>
      <c r="AU47">
        <f t="shared" si="13"/>
        <v>7.407407407407407E-2</v>
      </c>
      <c r="AW47">
        <v>0</v>
      </c>
      <c r="AX47">
        <v>0</v>
      </c>
      <c r="AY47">
        <v>0</v>
      </c>
      <c r="AZ47">
        <f t="shared" si="14"/>
        <v>0</v>
      </c>
      <c r="BA47">
        <v>0</v>
      </c>
      <c r="BB47">
        <f t="shared" si="15"/>
        <v>0</v>
      </c>
      <c r="BC47">
        <v>21</v>
      </c>
      <c r="BD47">
        <f t="shared" si="16"/>
        <v>7</v>
      </c>
      <c r="BE47">
        <f t="shared" si="17"/>
        <v>0</v>
      </c>
      <c r="BG47">
        <v>0</v>
      </c>
      <c r="BH47">
        <v>0</v>
      </c>
      <c r="BI47">
        <v>0</v>
      </c>
      <c r="BJ47">
        <f t="shared" si="18"/>
        <v>0</v>
      </c>
      <c r="BK47">
        <v>0</v>
      </c>
      <c r="BL47">
        <f t="shared" si="19"/>
        <v>0</v>
      </c>
      <c r="BM47">
        <v>6</v>
      </c>
      <c r="BN47">
        <f t="shared" si="20"/>
        <v>5</v>
      </c>
      <c r="BO47">
        <f t="shared" si="21"/>
        <v>0</v>
      </c>
      <c r="BQ47">
        <v>1126</v>
      </c>
      <c r="BR47">
        <v>0</v>
      </c>
      <c r="BS47">
        <v>0</v>
      </c>
      <c r="BT47">
        <f t="shared" si="22"/>
        <v>1126</v>
      </c>
      <c r="BU47">
        <v>0</v>
      </c>
      <c r="BV47">
        <f t="shared" si="23"/>
        <v>1126</v>
      </c>
      <c r="BW47">
        <v>10</v>
      </c>
      <c r="BX47">
        <f t="shared" si="24"/>
        <v>5</v>
      </c>
      <c r="BY47">
        <f t="shared" si="25"/>
        <v>112.6</v>
      </c>
      <c r="CA47">
        <v>0</v>
      </c>
    </row>
    <row r="48" spans="1:79" ht="17.25" customHeight="1" x14ac:dyDescent="0.3">
      <c r="A48" s="2">
        <v>44566</v>
      </c>
      <c r="B48" t="s">
        <v>118</v>
      </c>
      <c r="C48" t="s">
        <v>119</v>
      </c>
      <c r="D48" t="s">
        <v>27</v>
      </c>
      <c r="F48">
        <v>619</v>
      </c>
      <c r="G48">
        <v>150</v>
      </c>
      <c r="I48">
        <v>0</v>
      </c>
      <c r="J48">
        <f t="shared" si="26"/>
        <v>769</v>
      </c>
      <c r="K48">
        <v>0</v>
      </c>
      <c r="L48">
        <f t="shared" si="1"/>
        <v>769</v>
      </c>
      <c r="M48">
        <v>56</v>
      </c>
      <c r="N48">
        <v>1</v>
      </c>
      <c r="O48">
        <f t="shared" si="2"/>
        <v>13.732142857142858</v>
      </c>
      <c r="Q48">
        <v>602</v>
      </c>
      <c r="R48">
        <v>0</v>
      </c>
      <c r="T48">
        <v>0</v>
      </c>
      <c r="U48">
        <f t="shared" si="27"/>
        <v>602</v>
      </c>
      <c r="V48">
        <v>0</v>
      </c>
      <c r="W48">
        <f t="shared" si="4"/>
        <v>602</v>
      </c>
      <c r="X48">
        <v>8</v>
      </c>
      <c r="Y48">
        <v>2</v>
      </c>
      <c r="Z48">
        <f t="shared" si="5"/>
        <v>75.25</v>
      </c>
      <c r="AB48">
        <v>1773</v>
      </c>
      <c r="AC48">
        <v>0</v>
      </c>
      <c r="AE48">
        <v>-36</v>
      </c>
      <c r="AF48">
        <f t="shared" si="28"/>
        <v>1737</v>
      </c>
      <c r="AG48">
        <v>2000</v>
      </c>
      <c r="AH48">
        <f t="shared" si="7"/>
        <v>3737</v>
      </c>
      <c r="AI48">
        <v>66</v>
      </c>
      <c r="AJ48">
        <f t="shared" si="8"/>
        <v>6</v>
      </c>
      <c r="AK48">
        <f t="shared" si="9"/>
        <v>56.621212121212125</v>
      </c>
      <c r="AM48">
        <v>2387</v>
      </c>
      <c r="AN48">
        <v>430</v>
      </c>
      <c r="AO48">
        <v>-57</v>
      </c>
      <c r="AP48">
        <f t="shared" si="10"/>
        <v>2760</v>
      </c>
      <c r="AQ48">
        <v>0</v>
      </c>
      <c r="AR48">
        <f t="shared" si="11"/>
        <v>2760</v>
      </c>
      <c r="AS48">
        <v>51</v>
      </c>
      <c r="AT48">
        <f t="shared" si="12"/>
        <v>6</v>
      </c>
      <c r="AU48">
        <f t="shared" si="13"/>
        <v>54.117647058823529</v>
      </c>
      <c r="AW48">
        <v>938</v>
      </c>
      <c r="AX48">
        <v>0</v>
      </c>
      <c r="AY48">
        <v>-20</v>
      </c>
      <c r="AZ48">
        <f t="shared" si="14"/>
        <v>918</v>
      </c>
      <c r="BA48">
        <v>800</v>
      </c>
      <c r="BB48">
        <f t="shared" si="15"/>
        <v>1718</v>
      </c>
      <c r="BC48">
        <v>39</v>
      </c>
      <c r="BD48">
        <f t="shared" si="16"/>
        <v>7</v>
      </c>
      <c r="BE48">
        <f t="shared" si="17"/>
        <v>44.051282051282051</v>
      </c>
      <c r="BG48">
        <v>601</v>
      </c>
      <c r="BH48">
        <v>0</v>
      </c>
      <c r="BI48">
        <v>0</v>
      </c>
      <c r="BJ48">
        <f t="shared" si="18"/>
        <v>601</v>
      </c>
      <c r="BK48">
        <v>400</v>
      </c>
      <c r="BL48">
        <f t="shared" si="19"/>
        <v>1001</v>
      </c>
      <c r="BM48">
        <v>28</v>
      </c>
      <c r="BN48">
        <f t="shared" si="20"/>
        <v>5</v>
      </c>
      <c r="BO48">
        <f t="shared" si="21"/>
        <v>35.75</v>
      </c>
      <c r="BQ48">
        <v>1717</v>
      </c>
      <c r="BR48">
        <v>0</v>
      </c>
      <c r="BS48">
        <v>0</v>
      </c>
      <c r="BT48">
        <f t="shared" si="22"/>
        <v>1717</v>
      </c>
      <c r="BU48">
        <v>0</v>
      </c>
      <c r="BV48">
        <f t="shared" si="23"/>
        <v>1717</v>
      </c>
      <c r="BW48">
        <v>26</v>
      </c>
      <c r="BX48">
        <f t="shared" si="24"/>
        <v>5</v>
      </c>
      <c r="BY48">
        <f t="shared" si="25"/>
        <v>66.038461538461533</v>
      </c>
      <c r="CA48">
        <v>1200</v>
      </c>
    </row>
    <row r="49" spans="1:79" ht="17.25" customHeight="1" x14ac:dyDescent="0.3">
      <c r="A49" s="2">
        <v>44566</v>
      </c>
      <c r="B49" t="s">
        <v>120</v>
      </c>
      <c r="C49" t="s">
        <v>121</v>
      </c>
      <c r="D49" t="s">
        <v>27</v>
      </c>
      <c r="F49">
        <v>918</v>
      </c>
      <c r="G49">
        <v>0</v>
      </c>
      <c r="I49">
        <v>-136</v>
      </c>
      <c r="J49">
        <f t="shared" si="26"/>
        <v>782</v>
      </c>
      <c r="K49">
        <v>0</v>
      </c>
      <c r="L49">
        <f t="shared" si="1"/>
        <v>782</v>
      </c>
      <c r="M49">
        <v>42</v>
      </c>
      <c r="N49">
        <v>1</v>
      </c>
      <c r="O49">
        <f t="shared" si="2"/>
        <v>18.61904761904762</v>
      </c>
      <c r="Q49">
        <v>536</v>
      </c>
      <c r="R49">
        <v>0</v>
      </c>
      <c r="T49">
        <v>0</v>
      </c>
      <c r="U49">
        <f t="shared" si="27"/>
        <v>536</v>
      </c>
      <c r="V49">
        <v>0</v>
      </c>
      <c r="W49">
        <f t="shared" si="4"/>
        <v>536</v>
      </c>
      <c r="X49">
        <v>9</v>
      </c>
      <c r="Y49">
        <v>2</v>
      </c>
      <c r="Z49">
        <f t="shared" si="5"/>
        <v>59.555555555555557</v>
      </c>
      <c r="AB49">
        <v>2561</v>
      </c>
      <c r="AC49">
        <v>0</v>
      </c>
      <c r="AE49">
        <v>-34</v>
      </c>
      <c r="AF49">
        <f t="shared" si="28"/>
        <v>2527</v>
      </c>
      <c r="AG49">
        <v>2000</v>
      </c>
      <c r="AH49">
        <f t="shared" si="7"/>
        <v>4527</v>
      </c>
      <c r="AI49">
        <v>112</v>
      </c>
      <c r="AJ49">
        <f t="shared" si="8"/>
        <v>6</v>
      </c>
      <c r="AK49">
        <f t="shared" si="9"/>
        <v>40.419642857142854</v>
      </c>
      <c r="AM49">
        <v>2351</v>
      </c>
      <c r="AN49">
        <v>0</v>
      </c>
      <c r="AO49">
        <v>-44</v>
      </c>
      <c r="AP49">
        <f t="shared" si="10"/>
        <v>2307</v>
      </c>
      <c r="AQ49">
        <v>0</v>
      </c>
      <c r="AR49">
        <f t="shared" si="11"/>
        <v>2307</v>
      </c>
      <c r="AS49">
        <v>40</v>
      </c>
      <c r="AT49">
        <f t="shared" si="12"/>
        <v>6</v>
      </c>
      <c r="AU49">
        <f t="shared" si="13"/>
        <v>57.674999999999997</v>
      </c>
      <c r="AW49">
        <v>2373</v>
      </c>
      <c r="AX49">
        <v>0</v>
      </c>
      <c r="AY49">
        <v>-34</v>
      </c>
      <c r="AZ49">
        <f t="shared" si="14"/>
        <v>2339</v>
      </c>
      <c r="BA49">
        <v>0</v>
      </c>
      <c r="BB49">
        <f t="shared" si="15"/>
        <v>2339</v>
      </c>
      <c r="BC49">
        <v>71</v>
      </c>
      <c r="BD49">
        <f t="shared" si="16"/>
        <v>7</v>
      </c>
      <c r="BE49">
        <f t="shared" si="17"/>
        <v>32.943661971830984</v>
      </c>
      <c r="BG49">
        <v>734</v>
      </c>
      <c r="BH49">
        <v>0</v>
      </c>
      <c r="BI49">
        <v>0</v>
      </c>
      <c r="BJ49">
        <f t="shared" si="18"/>
        <v>734</v>
      </c>
      <c r="BK49">
        <v>500</v>
      </c>
      <c r="BL49">
        <f t="shared" si="19"/>
        <v>1234</v>
      </c>
      <c r="BM49">
        <v>30</v>
      </c>
      <c r="BN49">
        <f t="shared" si="20"/>
        <v>5</v>
      </c>
      <c r="BO49">
        <f t="shared" si="21"/>
        <v>41.133333333333333</v>
      </c>
      <c r="BQ49">
        <v>2714</v>
      </c>
      <c r="BR49">
        <v>0</v>
      </c>
      <c r="BS49">
        <v>0</v>
      </c>
      <c r="BT49">
        <f t="shared" si="22"/>
        <v>2714</v>
      </c>
      <c r="BU49">
        <v>0</v>
      </c>
      <c r="BV49">
        <f t="shared" si="23"/>
        <v>2714</v>
      </c>
      <c r="BW49">
        <v>34</v>
      </c>
      <c r="BX49">
        <f t="shared" si="24"/>
        <v>5</v>
      </c>
      <c r="BY49">
        <f t="shared" si="25"/>
        <v>79.82352941176471</v>
      </c>
      <c r="CA49">
        <v>7000</v>
      </c>
    </row>
    <row r="50" spans="1:79" ht="17.25" customHeight="1" x14ac:dyDescent="0.3">
      <c r="A50" s="2">
        <v>44566</v>
      </c>
      <c r="B50" t="s">
        <v>122</v>
      </c>
      <c r="C50" t="s">
        <v>123</v>
      </c>
      <c r="D50" t="s">
        <v>27</v>
      </c>
      <c r="F50">
        <v>7</v>
      </c>
      <c r="G50">
        <v>0</v>
      </c>
      <c r="I50">
        <v>0</v>
      </c>
      <c r="J50">
        <f t="shared" si="26"/>
        <v>7</v>
      </c>
      <c r="K50">
        <v>0</v>
      </c>
      <c r="L50">
        <f t="shared" si="1"/>
        <v>7</v>
      </c>
      <c r="M50">
        <v>0</v>
      </c>
      <c r="N50">
        <v>1</v>
      </c>
      <c r="O50">
        <f t="shared" si="2"/>
        <v>0</v>
      </c>
      <c r="Q50">
        <v>0</v>
      </c>
      <c r="R50">
        <v>0</v>
      </c>
      <c r="T50">
        <v>0</v>
      </c>
      <c r="U50">
        <f t="shared" si="27"/>
        <v>0</v>
      </c>
      <c r="V50">
        <v>0</v>
      </c>
      <c r="W50">
        <f t="shared" si="4"/>
        <v>0</v>
      </c>
      <c r="X50">
        <v>0</v>
      </c>
      <c r="Y50">
        <v>2</v>
      </c>
      <c r="Z50">
        <f t="shared" si="5"/>
        <v>0</v>
      </c>
      <c r="AB50">
        <v>0</v>
      </c>
      <c r="AC50">
        <v>0</v>
      </c>
      <c r="AE50">
        <v>0</v>
      </c>
      <c r="AF50">
        <f t="shared" si="28"/>
        <v>0</v>
      </c>
      <c r="AG50">
        <v>0</v>
      </c>
      <c r="AH50">
        <f t="shared" si="7"/>
        <v>0</v>
      </c>
      <c r="AI50">
        <v>0</v>
      </c>
      <c r="AJ50">
        <f t="shared" si="8"/>
        <v>6</v>
      </c>
      <c r="AK50">
        <f t="shared" si="9"/>
        <v>0</v>
      </c>
      <c r="AM50">
        <v>0</v>
      </c>
      <c r="AN50">
        <v>0</v>
      </c>
      <c r="AO50">
        <v>0</v>
      </c>
      <c r="AP50">
        <f t="shared" si="10"/>
        <v>0</v>
      </c>
      <c r="AQ50">
        <v>0</v>
      </c>
      <c r="AR50">
        <f t="shared" si="11"/>
        <v>0</v>
      </c>
      <c r="AS50">
        <v>0</v>
      </c>
      <c r="AT50">
        <f t="shared" si="12"/>
        <v>6</v>
      </c>
      <c r="AU50">
        <f t="shared" si="13"/>
        <v>0</v>
      </c>
      <c r="AW50">
        <v>0</v>
      </c>
      <c r="AX50">
        <v>0</v>
      </c>
      <c r="AY50">
        <v>0</v>
      </c>
      <c r="AZ50">
        <f t="shared" si="14"/>
        <v>0</v>
      </c>
      <c r="BA50">
        <v>0</v>
      </c>
      <c r="BB50">
        <f t="shared" si="15"/>
        <v>0</v>
      </c>
      <c r="BC50">
        <v>0</v>
      </c>
      <c r="BD50">
        <f t="shared" si="16"/>
        <v>7</v>
      </c>
      <c r="BE50">
        <f t="shared" si="17"/>
        <v>0</v>
      </c>
      <c r="BG50">
        <v>0</v>
      </c>
      <c r="BH50">
        <v>0</v>
      </c>
      <c r="BI50">
        <v>0</v>
      </c>
      <c r="BJ50">
        <f t="shared" si="18"/>
        <v>0</v>
      </c>
      <c r="BK50">
        <v>0</v>
      </c>
      <c r="BL50">
        <f t="shared" si="19"/>
        <v>0</v>
      </c>
      <c r="BM50">
        <v>0</v>
      </c>
      <c r="BN50">
        <f t="shared" si="20"/>
        <v>5</v>
      </c>
      <c r="BO50">
        <f t="shared" si="21"/>
        <v>0</v>
      </c>
      <c r="BQ50">
        <v>0</v>
      </c>
      <c r="BR50">
        <v>0</v>
      </c>
      <c r="BS50">
        <v>0</v>
      </c>
      <c r="BT50">
        <f t="shared" si="22"/>
        <v>0</v>
      </c>
      <c r="BU50">
        <v>0</v>
      </c>
      <c r="BV50">
        <f t="shared" si="23"/>
        <v>0</v>
      </c>
      <c r="BW50">
        <v>0</v>
      </c>
      <c r="BX50">
        <f t="shared" si="24"/>
        <v>5</v>
      </c>
      <c r="BY50">
        <f t="shared" si="25"/>
        <v>0</v>
      </c>
      <c r="CA50">
        <v>0</v>
      </c>
    </row>
    <row r="51" spans="1:79" ht="17.25" customHeight="1" x14ac:dyDescent="0.3">
      <c r="A51" s="2">
        <v>44566</v>
      </c>
      <c r="B51" t="s">
        <v>124</v>
      </c>
      <c r="C51" t="s">
        <v>125</v>
      </c>
      <c r="D51" t="s">
        <v>27</v>
      </c>
      <c r="F51">
        <v>1840</v>
      </c>
      <c r="G51">
        <v>979</v>
      </c>
      <c r="I51">
        <v>-10</v>
      </c>
      <c r="J51">
        <f t="shared" si="26"/>
        <v>2809</v>
      </c>
      <c r="K51">
        <v>0</v>
      </c>
      <c r="L51">
        <f t="shared" si="1"/>
        <v>2809</v>
      </c>
      <c r="M51">
        <v>127</v>
      </c>
      <c r="N51">
        <v>1</v>
      </c>
      <c r="O51">
        <f t="shared" si="2"/>
        <v>22.118110236220474</v>
      </c>
      <c r="Q51">
        <v>475</v>
      </c>
      <c r="R51">
        <v>1320</v>
      </c>
      <c r="T51">
        <v>0</v>
      </c>
      <c r="U51">
        <f t="shared" si="27"/>
        <v>1795</v>
      </c>
      <c r="V51">
        <v>0</v>
      </c>
      <c r="W51">
        <f t="shared" si="4"/>
        <v>1795</v>
      </c>
      <c r="X51">
        <v>22</v>
      </c>
      <c r="Y51">
        <v>2</v>
      </c>
      <c r="Z51">
        <f t="shared" si="5"/>
        <v>81.590909090909093</v>
      </c>
      <c r="AB51">
        <v>1697</v>
      </c>
      <c r="AC51">
        <v>0</v>
      </c>
      <c r="AE51">
        <v>0</v>
      </c>
      <c r="AF51">
        <f t="shared" si="28"/>
        <v>1697</v>
      </c>
      <c r="AG51">
        <v>1200</v>
      </c>
      <c r="AH51">
        <f t="shared" si="7"/>
        <v>2897</v>
      </c>
      <c r="AI51">
        <v>64</v>
      </c>
      <c r="AJ51">
        <f t="shared" si="8"/>
        <v>6</v>
      </c>
      <c r="AK51">
        <f t="shared" si="9"/>
        <v>45.265625</v>
      </c>
      <c r="AM51">
        <v>2111</v>
      </c>
      <c r="AN51">
        <v>340</v>
      </c>
      <c r="AO51">
        <v>0</v>
      </c>
      <c r="AP51">
        <f t="shared" si="10"/>
        <v>2451</v>
      </c>
      <c r="AQ51">
        <v>0</v>
      </c>
      <c r="AR51">
        <f t="shared" si="11"/>
        <v>2451</v>
      </c>
      <c r="AS51">
        <v>24</v>
      </c>
      <c r="AT51">
        <f t="shared" si="12"/>
        <v>6</v>
      </c>
      <c r="AU51">
        <f t="shared" si="13"/>
        <v>102.125</v>
      </c>
      <c r="AW51">
        <v>325</v>
      </c>
      <c r="AX51">
        <v>28</v>
      </c>
      <c r="AY51">
        <v>0</v>
      </c>
      <c r="AZ51">
        <f t="shared" si="14"/>
        <v>353</v>
      </c>
      <c r="BA51">
        <v>800</v>
      </c>
      <c r="BB51">
        <f t="shared" si="15"/>
        <v>1153</v>
      </c>
      <c r="BC51">
        <v>24</v>
      </c>
      <c r="BD51">
        <f t="shared" si="16"/>
        <v>7</v>
      </c>
      <c r="BE51">
        <f t="shared" si="17"/>
        <v>48.041666666666664</v>
      </c>
      <c r="BG51">
        <v>65</v>
      </c>
      <c r="BH51">
        <v>550</v>
      </c>
      <c r="BI51">
        <v>0</v>
      </c>
      <c r="BJ51">
        <f t="shared" si="18"/>
        <v>615</v>
      </c>
      <c r="BK51">
        <v>0</v>
      </c>
      <c r="BL51">
        <f t="shared" si="19"/>
        <v>615</v>
      </c>
      <c r="BM51">
        <v>11</v>
      </c>
      <c r="BN51">
        <f t="shared" si="20"/>
        <v>5</v>
      </c>
      <c r="BO51">
        <f t="shared" si="21"/>
        <v>55.909090909090907</v>
      </c>
      <c r="BQ51">
        <v>2050</v>
      </c>
      <c r="BR51">
        <v>700</v>
      </c>
      <c r="BS51">
        <v>0</v>
      </c>
      <c r="BT51">
        <f t="shared" si="22"/>
        <v>2750</v>
      </c>
      <c r="BU51">
        <v>0</v>
      </c>
      <c r="BV51">
        <f t="shared" si="23"/>
        <v>2750</v>
      </c>
      <c r="BW51">
        <v>43</v>
      </c>
      <c r="BX51">
        <f t="shared" si="24"/>
        <v>5</v>
      </c>
      <c r="BY51">
        <f t="shared" si="25"/>
        <v>63.953488372093027</v>
      </c>
      <c r="CA51">
        <v>800</v>
      </c>
    </row>
    <row r="52" spans="1:79" ht="17.25" customHeight="1" x14ac:dyDescent="0.3">
      <c r="A52" s="2">
        <v>44566</v>
      </c>
      <c r="B52" t="s">
        <v>126</v>
      </c>
      <c r="C52" t="s">
        <v>127</v>
      </c>
      <c r="D52" t="s">
        <v>27</v>
      </c>
      <c r="F52">
        <v>49</v>
      </c>
      <c r="G52">
        <v>0</v>
      </c>
      <c r="I52">
        <v>0</v>
      </c>
      <c r="J52">
        <f t="shared" si="26"/>
        <v>49</v>
      </c>
      <c r="K52">
        <v>0</v>
      </c>
      <c r="L52">
        <f t="shared" si="1"/>
        <v>49</v>
      </c>
      <c r="M52">
        <v>3</v>
      </c>
      <c r="N52">
        <v>1</v>
      </c>
      <c r="O52">
        <f t="shared" si="2"/>
        <v>16.333333333333332</v>
      </c>
      <c r="Q52">
        <v>24</v>
      </c>
      <c r="R52">
        <v>0</v>
      </c>
      <c r="T52">
        <v>0</v>
      </c>
      <c r="U52">
        <f t="shared" si="27"/>
        <v>24</v>
      </c>
      <c r="V52">
        <v>0</v>
      </c>
      <c r="W52">
        <f t="shared" si="4"/>
        <v>24</v>
      </c>
      <c r="X52">
        <v>1</v>
      </c>
      <c r="Y52">
        <v>2</v>
      </c>
      <c r="Z52">
        <f t="shared" si="5"/>
        <v>24</v>
      </c>
      <c r="AB52">
        <v>112</v>
      </c>
      <c r="AC52">
        <v>0</v>
      </c>
      <c r="AE52">
        <v>0</v>
      </c>
      <c r="AF52">
        <f t="shared" si="28"/>
        <v>112</v>
      </c>
      <c r="AG52">
        <v>300</v>
      </c>
      <c r="AH52">
        <f t="shared" si="7"/>
        <v>412</v>
      </c>
      <c r="AI52">
        <v>17</v>
      </c>
      <c r="AJ52">
        <f t="shared" si="8"/>
        <v>6</v>
      </c>
      <c r="AK52">
        <f t="shared" si="9"/>
        <v>24.235294117647058</v>
      </c>
      <c r="AM52">
        <v>286</v>
      </c>
      <c r="AN52">
        <v>90</v>
      </c>
      <c r="AO52">
        <v>-2</v>
      </c>
      <c r="AP52">
        <f t="shared" si="10"/>
        <v>374</v>
      </c>
      <c r="AQ52">
        <v>0</v>
      </c>
      <c r="AR52">
        <f t="shared" si="11"/>
        <v>374</v>
      </c>
      <c r="AS52">
        <v>10</v>
      </c>
      <c r="AT52">
        <f t="shared" si="12"/>
        <v>6</v>
      </c>
      <c r="AU52">
        <f t="shared" si="13"/>
        <v>37.4</v>
      </c>
      <c r="AW52">
        <v>235</v>
      </c>
      <c r="AX52">
        <v>0</v>
      </c>
      <c r="AY52">
        <v>0</v>
      </c>
      <c r="AZ52">
        <f t="shared" si="14"/>
        <v>235</v>
      </c>
      <c r="BA52">
        <v>0</v>
      </c>
      <c r="BB52">
        <f t="shared" si="15"/>
        <v>235</v>
      </c>
      <c r="BC52">
        <v>4</v>
      </c>
      <c r="BD52">
        <f t="shared" si="16"/>
        <v>7</v>
      </c>
      <c r="BE52">
        <f t="shared" si="17"/>
        <v>58.75</v>
      </c>
      <c r="BG52">
        <v>64</v>
      </c>
      <c r="BH52">
        <v>120</v>
      </c>
      <c r="BI52">
        <v>0</v>
      </c>
      <c r="BJ52">
        <f t="shared" si="18"/>
        <v>184</v>
      </c>
      <c r="BK52">
        <v>0</v>
      </c>
      <c r="BL52">
        <f t="shared" si="19"/>
        <v>184</v>
      </c>
      <c r="BM52">
        <v>8</v>
      </c>
      <c r="BN52">
        <f t="shared" si="20"/>
        <v>5</v>
      </c>
      <c r="BO52">
        <f t="shared" si="21"/>
        <v>23</v>
      </c>
      <c r="BQ52">
        <v>143</v>
      </c>
      <c r="BR52">
        <v>142</v>
      </c>
      <c r="BS52">
        <v>0</v>
      </c>
      <c r="BT52">
        <f t="shared" si="22"/>
        <v>285</v>
      </c>
      <c r="BU52">
        <v>0</v>
      </c>
      <c r="BV52">
        <f t="shared" si="23"/>
        <v>285</v>
      </c>
      <c r="BW52">
        <v>9</v>
      </c>
      <c r="BX52">
        <f t="shared" si="24"/>
        <v>5</v>
      </c>
      <c r="BY52">
        <f t="shared" si="25"/>
        <v>31.666666666666668</v>
      </c>
      <c r="CA52">
        <v>-1153</v>
      </c>
    </row>
    <row r="53" spans="1:79" ht="17.25" customHeight="1" x14ac:dyDescent="0.3">
      <c r="A53" s="2">
        <v>44566</v>
      </c>
      <c r="B53" t="s">
        <v>128</v>
      </c>
      <c r="C53" t="s">
        <v>129</v>
      </c>
      <c r="D53" t="s">
        <v>27</v>
      </c>
      <c r="F53">
        <v>251</v>
      </c>
      <c r="G53">
        <v>0</v>
      </c>
      <c r="I53">
        <v>0</v>
      </c>
      <c r="J53">
        <f t="shared" si="26"/>
        <v>251</v>
      </c>
      <c r="K53">
        <v>0</v>
      </c>
      <c r="L53">
        <f t="shared" si="1"/>
        <v>251</v>
      </c>
      <c r="M53">
        <v>27</v>
      </c>
      <c r="N53">
        <v>1</v>
      </c>
      <c r="O53">
        <f t="shared" si="2"/>
        <v>9.2962962962962958</v>
      </c>
      <c r="Q53">
        <v>758</v>
      </c>
      <c r="R53">
        <v>0</v>
      </c>
      <c r="T53">
        <v>0</v>
      </c>
      <c r="U53">
        <f t="shared" si="27"/>
        <v>758</v>
      </c>
      <c r="V53">
        <v>0</v>
      </c>
      <c r="W53">
        <f t="shared" si="4"/>
        <v>758</v>
      </c>
      <c r="X53">
        <v>13</v>
      </c>
      <c r="Y53">
        <v>2</v>
      </c>
      <c r="Z53">
        <f t="shared" si="5"/>
        <v>58.307692307692307</v>
      </c>
      <c r="AB53">
        <v>2004</v>
      </c>
      <c r="AC53">
        <v>0</v>
      </c>
      <c r="AE53">
        <v>-200</v>
      </c>
      <c r="AF53">
        <f t="shared" si="28"/>
        <v>1804</v>
      </c>
      <c r="AG53">
        <v>2520</v>
      </c>
      <c r="AH53">
        <f t="shared" si="7"/>
        <v>4324</v>
      </c>
      <c r="AI53">
        <v>87</v>
      </c>
      <c r="AJ53">
        <f t="shared" si="8"/>
        <v>6</v>
      </c>
      <c r="AK53">
        <f t="shared" si="9"/>
        <v>49.701149425287355</v>
      </c>
      <c r="AM53">
        <v>2891</v>
      </c>
      <c r="AN53">
        <v>80</v>
      </c>
      <c r="AO53">
        <v>-10</v>
      </c>
      <c r="AP53">
        <f t="shared" si="10"/>
        <v>2961</v>
      </c>
      <c r="AQ53">
        <v>0</v>
      </c>
      <c r="AR53">
        <f t="shared" si="11"/>
        <v>2961</v>
      </c>
      <c r="AS53">
        <v>37</v>
      </c>
      <c r="AT53">
        <f t="shared" si="12"/>
        <v>6</v>
      </c>
      <c r="AU53">
        <f t="shared" si="13"/>
        <v>80.027027027027032</v>
      </c>
      <c r="AW53">
        <v>115</v>
      </c>
      <c r="AX53">
        <v>0</v>
      </c>
      <c r="AY53">
        <v>0</v>
      </c>
      <c r="AZ53">
        <f t="shared" si="14"/>
        <v>115</v>
      </c>
      <c r="BA53">
        <v>540</v>
      </c>
      <c r="BB53">
        <f t="shared" si="15"/>
        <v>655</v>
      </c>
      <c r="BC53">
        <v>19</v>
      </c>
      <c r="BD53">
        <f t="shared" si="16"/>
        <v>7</v>
      </c>
      <c r="BE53">
        <f t="shared" si="17"/>
        <v>34.473684210526315</v>
      </c>
      <c r="BG53">
        <v>390</v>
      </c>
      <c r="BH53">
        <v>0</v>
      </c>
      <c r="BI53">
        <v>0</v>
      </c>
      <c r="BJ53">
        <f t="shared" si="18"/>
        <v>390</v>
      </c>
      <c r="BK53">
        <v>360</v>
      </c>
      <c r="BL53">
        <f t="shared" si="19"/>
        <v>750</v>
      </c>
      <c r="BM53">
        <v>20</v>
      </c>
      <c r="BN53">
        <f t="shared" si="20"/>
        <v>5</v>
      </c>
      <c r="BO53">
        <f t="shared" si="21"/>
        <v>37.5</v>
      </c>
      <c r="BQ53">
        <v>2937</v>
      </c>
      <c r="BR53">
        <v>0</v>
      </c>
      <c r="BS53">
        <v>0</v>
      </c>
      <c r="BT53">
        <f t="shared" si="22"/>
        <v>2937</v>
      </c>
      <c r="BU53">
        <v>0</v>
      </c>
      <c r="BV53">
        <f t="shared" si="23"/>
        <v>2937</v>
      </c>
      <c r="BW53">
        <v>52</v>
      </c>
      <c r="BX53">
        <f t="shared" si="24"/>
        <v>5</v>
      </c>
      <c r="BY53">
        <f t="shared" si="25"/>
        <v>56.480769230769234</v>
      </c>
      <c r="CA53">
        <v>4200</v>
      </c>
    </row>
    <row r="54" spans="1:79" ht="17.25" customHeight="1" x14ac:dyDescent="0.3">
      <c r="A54" s="2">
        <v>44566</v>
      </c>
      <c r="B54" t="s">
        <v>130</v>
      </c>
      <c r="C54" t="s">
        <v>131</v>
      </c>
      <c r="D54" t="s">
        <v>27</v>
      </c>
      <c r="F54">
        <v>1205</v>
      </c>
      <c r="G54">
        <v>902</v>
      </c>
      <c r="I54">
        <v>-200</v>
      </c>
      <c r="J54">
        <f t="shared" si="26"/>
        <v>1907</v>
      </c>
      <c r="K54">
        <v>0</v>
      </c>
      <c r="L54">
        <f t="shared" si="1"/>
        <v>1907</v>
      </c>
      <c r="M54">
        <v>121</v>
      </c>
      <c r="N54">
        <v>1</v>
      </c>
      <c r="O54">
        <f t="shared" si="2"/>
        <v>15.760330578512397</v>
      </c>
      <c r="Q54">
        <v>69</v>
      </c>
      <c r="R54">
        <v>155</v>
      </c>
      <c r="T54">
        <v>-16</v>
      </c>
      <c r="U54">
        <f t="shared" si="27"/>
        <v>208</v>
      </c>
      <c r="V54">
        <v>3502</v>
      </c>
      <c r="W54">
        <f t="shared" si="4"/>
        <v>3710</v>
      </c>
      <c r="X54">
        <v>121</v>
      </c>
      <c r="Y54">
        <v>2</v>
      </c>
      <c r="Z54">
        <f t="shared" si="5"/>
        <v>30.66115702479339</v>
      </c>
      <c r="AB54">
        <v>2536</v>
      </c>
      <c r="AC54">
        <v>1000</v>
      </c>
      <c r="AE54">
        <v>-48</v>
      </c>
      <c r="AF54">
        <f t="shared" si="28"/>
        <v>3488</v>
      </c>
      <c r="AG54">
        <v>2500</v>
      </c>
      <c r="AH54">
        <f t="shared" si="7"/>
        <v>5988</v>
      </c>
      <c r="AI54">
        <v>611</v>
      </c>
      <c r="AJ54">
        <f t="shared" si="8"/>
        <v>6</v>
      </c>
      <c r="AK54">
        <f t="shared" si="9"/>
        <v>9.800327332242226</v>
      </c>
      <c r="AM54">
        <v>8790</v>
      </c>
      <c r="AN54">
        <v>3368</v>
      </c>
      <c r="AO54">
        <v>-125</v>
      </c>
      <c r="AP54">
        <f t="shared" si="10"/>
        <v>12033</v>
      </c>
      <c r="AQ54">
        <v>0</v>
      </c>
      <c r="AR54">
        <f t="shared" si="11"/>
        <v>12033</v>
      </c>
      <c r="AS54">
        <v>332</v>
      </c>
      <c r="AT54">
        <f t="shared" si="12"/>
        <v>6</v>
      </c>
      <c r="AU54">
        <f t="shared" si="13"/>
        <v>36.243975903614455</v>
      </c>
      <c r="AW54">
        <v>6257</v>
      </c>
      <c r="AX54">
        <v>10584</v>
      </c>
      <c r="AY54">
        <v>-560</v>
      </c>
      <c r="AZ54">
        <f t="shared" si="14"/>
        <v>16281</v>
      </c>
      <c r="BA54">
        <v>0</v>
      </c>
      <c r="BB54">
        <f t="shared" si="15"/>
        <v>16281</v>
      </c>
      <c r="BC54">
        <v>347</v>
      </c>
      <c r="BD54">
        <f t="shared" si="16"/>
        <v>7</v>
      </c>
      <c r="BE54">
        <f t="shared" si="17"/>
        <v>46.919308357348704</v>
      </c>
      <c r="BG54">
        <v>287</v>
      </c>
      <c r="BH54">
        <v>8518</v>
      </c>
      <c r="BI54">
        <v>0</v>
      </c>
      <c r="BJ54">
        <f t="shared" si="18"/>
        <v>8805</v>
      </c>
      <c r="BK54">
        <v>0</v>
      </c>
      <c r="BL54">
        <f t="shared" si="19"/>
        <v>8805</v>
      </c>
      <c r="BM54">
        <v>231</v>
      </c>
      <c r="BN54">
        <f t="shared" si="20"/>
        <v>5</v>
      </c>
      <c r="BO54">
        <f t="shared" si="21"/>
        <v>38.116883116883116</v>
      </c>
      <c r="BQ54">
        <v>161</v>
      </c>
      <c r="BR54">
        <v>2150</v>
      </c>
      <c r="BS54">
        <v>-100</v>
      </c>
      <c r="BT54">
        <f t="shared" si="22"/>
        <v>2211</v>
      </c>
      <c r="BU54">
        <v>6250</v>
      </c>
      <c r="BV54">
        <f t="shared" si="23"/>
        <v>8461</v>
      </c>
      <c r="BW54">
        <v>325</v>
      </c>
      <c r="BX54">
        <f t="shared" si="24"/>
        <v>5</v>
      </c>
      <c r="BY54">
        <f t="shared" si="25"/>
        <v>26.033846153846152</v>
      </c>
      <c r="CA54">
        <v>34844</v>
      </c>
    </row>
    <row r="55" spans="1:79" ht="17.25" customHeight="1" x14ac:dyDescent="0.3">
      <c r="A55" s="2">
        <v>44566</v>
      </c>
      <c r="B55" t="s">
        <v>132</v>
      </c>
      <c r="C55" t="s">
        <v>133</v>
      </c>
      <c r="D55" t="s">
        <v>27</v>
      </c>
      <c r="F55">
        <v>1263</v>
      </c>
      <c r="G55">
        <v>200</v>
      </c>
      <c r="I55">
        <v>-37</v>
      </c>
      <c r="J55">
        <f t="shared" si="26"/>
        <v>1426</v>
      </c>
      <c r="K55">
        <v>0</v>
      </c>
      <c r="L55">
        <f t="shared" si="1"/>
        <v>1426</v>
      </c>
      <c r="M55">
        <v>129</v>
      </c>
      <c r="N55">
        <v>1</v>
      </c>
      <c r="O55">
        <f t="shared" si="2"/>
        <v>11.054263565891473</v>
      </c>
      <c r="Q55">
        <v>641</v>
      </c>
      <c r="R55">
        <v>0</v>
      </c>
      <c r="T55">
        <v>0</v>
      </c>
      <c r="U55">
        <f t="shared" si="27"/>
        <v>641</v>
      </c>
      <c r="V55">
        <v>600</v>
      </c>
      <c r="W55">
        <f t="shared" si="4"/>
        <v>1241</v>
      </c>
      <c r="X55">
        <v>50</v>
      </c>
      <c r="Y55">
        <v>2</v>
      </c>
      <c r="Z55">
        <f t="shared" si="5"/>
        <v>24.82</v>
      </c>
      <c r="AB55">
        <v>1230</v>
      </c>
      <c r="AC55">
        <v>0</v>
      </c>
      <c r="AE55">
        <v>-71</v>
      </c>
      <c r="AF55">
        <f t="shared" si="28"/>
        <v>1159</v>
      </c>
      <c r="AG55">
        <v>1200</v>
      </c>
      <c r="AH55">
        <f t="shared" si="7"/>
        <v>2359</v>
      </c>
      <c r="AI55">
        <v>63</v>
      </c>
      <c r="AJ55">
        <f t="shared" si="8"/>
        <v>6</v>
      </c>
      <c r="AK55">
        <f t="shared" si="9"/>
        <v>37.444444444444443</v>
      </c>
      <c r="AM55">
        <v>1632</v>
      </c>
      <c r="AN55">
        <v>0</v>
      </c>
      <c r="AO55">
        <v>0</v>
      </c>
      <c r="AP55">
        <f t="shared" si="10"/>
        <v>1632</v>
      </c>
      <c r="AQ55">
        <v>0</v>
      </c>
      <c r="AR55">
        <f t="shared" si="11"/>
        <v>1632</v>
      </c>
      <c r="AS55">
        <v>23</v>
      </c>
      <c r="AT55">
        <f t="shared" si="12"/>
        <v>6</v>
      </c>
      <c r="AU55">
        <f t="shared" si="13"/>
        <v>70.956521739130437</v>
      </c>
      <c r="AW55">
        <v>541</v>
      </c>
      <c r="AX55">
        <v>50</v>
      </c>
      <c r="AY55">
        <v>0</v>
      </c>
      <c r="AZ55">
        <f t="shared" si="14"/>
        <v>591</v>
      </c>
      <c r="BA55">
        <v>0</v>
      </c>
      <c r="BB55">
        <f t="shared" si="15"/>
        <v>591</v>
      </c>
      <c r="BC55">
        <v>22</v>
      </c>
      <c r="BD55">
        <f t="shared" si="16"/>
        <v>7</v>
      </c>
      <c r="BE55">
        <f t="shared" si="17"/>
        <v>26.863636363636363</v>
      </c>
      <c r="BG55">
        <v>376</v>
      </c>
      <c r="BH55">
        <v>100</v>
      </c>
      <c r="BI55">
        <v>-8</v>
      </c>
      <c r="BJ55">
        <f t="shared" si="18"/>
        <v>468</v>
      </c>
      <c r="BK55">
        <v>0</v>
      </c>
      <c r="BL55">
        <f t="shared" si="19"/>
        <v>468</v>
      </c>
      <c r="BM55">
        <v>18</v>
      </c>
      <c r="BN55">
        <f t="shared" si="20"/>
        <v>5</v>
      </c>
      <c r="BO55">
        <f t="shared" si="21"/>
        <v>26</v>
      </c>
      <c r="BQ55">
        <v>1941</v>
      </c>
      <c r="BR55">
        <v>970</v>
      </c>
      <c r="BS55">
        <v>0</v>
      </c>
      <c r="BT55">
        <f t="shared" si="22"/>
        <v>2911</v>
      </c>
      <c r="BU55">
        <v>0</v>
      </c>
      <c r="BV55">
        <f t="shared" si="23"/>
        <v>2911</v>
      </c>
      <c r="BW55">
        <v>48</v>
      </c>
      <c r="BX55">
        <f t="shared" si="24"/>
        <v>5</v>
      </c>
      <c r="BY55">
        <f t="shared" si="25"/>
        <v>60.645833333333336</v>
      </c>
      <c r="CA55">
        <v>3000</v>
      </c>
    </row>
    <row r="56" spans="1:79" ht="17.25" customHeight="1" x14ac:dyDescent="0.3">
      <c r="A56" s="2">
        <v>44566</v>
      </c>
      <c r="B56" t="s">
        <v>134</v>
      </c>
      <c r="C56" t="s">
        <v>135</v>
      </c>
      <c r="D56" t="s">
        <v>27</v>
      </c>
      <c r="F56">
        <v>469</v>
      </c>
      <c r="G56">
        <v>0</v>
      </c>
      <c r="I56">
        <v>0</v>
      </c>
      <c r="J56">
        <f t="shared" si="26"/>
        <v>469</v>
      </c>
      <c r="K56">
        <v>0</v>
      </c>
      <c r="L56">
        <f t="shared" si="1"/>
        <v>469</v>
      </c>
      <c r="M56">
        <v>10</v>
      </c>
      <c r="N56">
        <v>1</v>
      </c>
      <c r="O56">
        <f t="shared" si="2"/>
        <v>46.9</v>
      </c>
      <c r="Q56">
        <v>250</v>
      </c>
      <c r="R56">
        <v>0</v>
      </c>
      <c r="T56">
        <v>0</v>
      </c>
      <c r="U56">
        <f t="shared" si="27"/>
        <v>250</v>
      </c>
      <c r="V56">
        <v>0</v>
      </c>
      <c r="W56">
        <f t="shared" si="4"/>
        <v>250</v>
      </c>
      <c r="X56">
        <v>16</v>
      </c>
      <c r="Y56">
        <v>2</v>
      </c>
      <c r="Z56">
        <f t="shared" si="5"/>
        <v>15.625</v>
      </c>
      <c r="AB56">
        <v>2789</v>
      </c>
      <c r="AC56">
        <v>0</v>
      </c>
      <c r="AE56">
        <v>-56</v>
      </c>
      <c r="AF56">
        <f t="shared" si="28"/>
        <v>2733</v>
      </c>
      <c r="AG56">
        <v>0</v>
      </c>
      <c r="AH56">
        <f t="shared" si="7"/>
        <v>2733</v>
      </c>
      <c r="AI56">
        <v>17</v>
      </c>
      <c r="AJ56">
        <f t="shared" si="8"/>
        <v>6</v>
      </c>
      <c r="AK56">
        <f t="shared" si="9"/>
        <v>160.76470588235293</v>
      </c>
      <c r="AM56">
        <v>953</v>
      </c>
      <c r="AN56">
        <v>0</v>
      </c>
      <c r="AO56">
        <v>0</v>
      </c>
      <c r="AP56">
        <f t="shared" si="10"/>
        <v>953</v>
      </c>
      <c r="AQ56">
        <v>0</v>
      </c>
      <c r="AR56">
        <f t="shared" si="11"/>
        <v>953</v>
      </c>
      <c r="AS56">
        <v>7</v>
      </c>
      <c r="AT56">
        <f t="shared" si="12"/>
        <v>6</v>
      </c>
      <c r="AU56">
        <f t="shared" si="13"/>
        <v>136.14285714285714</v>
      </c>
      <c r="AW56">
        <v>387</v>
      </c>
      <c r="AX56">
        <v>0</v>
      </c>
      <c r="AY56">
        <v>-3</v>
      </c>
      <c r="AZ56">
        <f t="shared" si="14"/>
        <v>384</v>
      </c>
      <c r="BA56">
        <v>0</v>
      </c>
      <c r="BB56">
        <f t="shared" si="15"/>
        <v>384</v>
      </c>
      <c r="BC56">
        <v>6</v>
      </c>
      <c r="BD56">
        <f t="shared" si="16"/>
        <v>7</v>
      </c>
      <c r="BE56">
        <f t="shared" si="17"/>
        <v>64</v>
      </c>
      <c r="BG56">
        <v>386</v>
      </c>
      <c r="BH56">
        <v>0</v>
      </c>
      <c r="BI56">
        <v>-8</v>
      </c>
      <c r="BJ56">
        <f t="shared" si="18"/>
        <v>378</v>
      </c>
      <c r="BK56">
        <v>0</v>
      </c>
      <c r="BL56">
        <f t="shared" si="19"/>
        <v>378</v>
      </c>
      <c r="BM56">
        <v>5</v>
      </c>
      <c r="BN56">
        <f t="shared" si="20"/>
        <v>5</v>
      </c>
      <c r="BO56">
        <f t="shared" si="21"/>
        <v>75.599999999999994</v>
      </c>
      <c r="BQ56">
        <v>79</v>
      </c>
      <c r="BR56">
        <v>0</v>
      </c>
      <c r="BS56">
        <v>-3</v>
      </c>
      <c r="BT56">
        <f t="shared" si="22"/>
        <v>76</v>
      </c>
      <c r="BU56">
        <v>0</v>
      </c>
      <c r="BV56">
        <f t="shared" si="23"/>
        <v>76</v>
      </c>
      <c r="BW56">
        <v>21</v>
      </c>
      <c r="BX56">
        <f t="shared" si="24"/>
        <v>5</v>
      </c>
      <c r="BY56">
        <f t="shared" si="25"/>
        <v>3.6190476190476191</v>
      </c>
      <c r="CA56">
        <v>25206</v>
      </c>
    </row>
    <row r="57" spans="1:79" ht="17.25" customHeight="1" x14ac:dyDescent="0.3">
      <c r="A57" s="2">
        <v>44566</v>
      </c>
      <c r="B57" t="s">
        <v>136</v>
      </c>
      <c r="C57" t="s">
        <v>137</v>
      </c>
      <c r="D57" t="s">
        <v>27</v>
      </c>
      <c r="F57">
        <v>2682</v>
      </c>
      <c r="G57">
        <v>0</v>
      </c>
      <c r="I57">
        <v>0</v>
      </c>
      <c r="J57">
        <f t="shared" si="26"/>
        <v>2682</v>
      </c>
      <c r="K57">
        <v>0</v>
      </c>
      <c r="L57">
        <f t="shared" si="1"/>
        <v>2682</v>
      </c>
      <c r="M57">
        <v>245</v>
      </c>
      <c r="N57">
        <v>1</v>
      </c>
      <c r="O57">
        <f t="shared" si="2"/>
        <v>10.946938775510205</v>
      </c>
      <c r="Q57">
        <v>869</v>
      </c>
      <c r="R57">
        <v>0</v>
      </c>
      <c r="T57">
        <v>-33</v>
      </c>
      <c r="U57">
        <f t="shared" si="27"/>
        <v>836</v>
      </c>
      <c r="V57">
        <v>0</v>
      </c>
      <c r="W57">
        <f t="shared" si="4"/>
        <v>836</v>
      </c>
      <c r="X57">
        <v>51</v>
      </c>
      <c r="Y57">
        <v>2</v>
      </c>
      <c r="Z57">
        <f t="shared" si="5"/>
        <v>16.392156862745097</v>
      </c>
      <c r="AB57">
        <v>7356</v>
      </c>
      <c r="AC57">
        <v>4002</v>
      </c>
      <c r="AE57">
        <v>-471</v>
      </c>
      <c r="AF57">
        <f t="shared" si="28"/>
        <v>10887</v>
      </c>
      <c r="AG57">
        <v>5000</v>
      </c>
      <c r="AH57">
        <f t="shared" si="7"/>
        <v>15887</v>
      </c>
      <c r="AI57">
        <v>482</v>
      </c>
      <c r="AJ57">
        <f t="shared" si="8"/>
        <v>6</v>
      </c>
      <c r="AK57">
        <f t="shared" si="9"/>
        <v>32.960580912863072</v>
      </c>
      <c r="AM57">
        <v>3583</v>
      </c>
      <c r="AN57">
        <v>0</v>
      </c>
      <c r="AO57">
        <v>-33</v>
      </c>
      <c r="AP57">
        <f t="shared" si="10"/>
        <v>3550</v>
      </c>
      <c r="AQ57">
        <v>0</v>
      </c>
      <c r="AR57">
        <f t="shared" si="11"/>
        <v>3550</v>
      </c>
      <c r="AS57">
        <v>65</v>
      </c>
      <c r="AT57">
        <f t="shared" si="12"/>
        <v>6</v>
      </c>
      <c r="AU57">
        <f t="shared" si="13"/>
        <v>54.615384615384613</v>
      </c>
      <c r="AW57">
        <v>354</v>
      </c>
      <c r="AX57">
        <v>0</v>
      </c>
      <c r="AY57">
        <v>-41</v>
      </c>
      <c r="AZ57">
        <f t="shared" si="14"/>
        <v>313</v>
      </c>
      <c r="BA57">
        <v>800</v>
      </c>
      <c r="BB57">
        <f t="shared" si="15"/>
        <v>1113</v>
      </c>
      <c r="BC57">
        <v>85</v>
      </c>
      <c r="BD57">
        <f t="shared" si="16"/>
        <v>7</v>
      </c>
      <c r="BE57">
        <f t="shared" si="17"/>
        <v>13.094117647058823</v>
      </c>
      <c r="BG57">
        <v>11</v>
      </c>
      <c r="BH57">
        <v>0</v>
      </c>
      <c r="BI57">
        <v>-11</v>
      </c>
      <c r="BJ57">
        <f t="shared" si="18"/>
        <v>0</v>
      </c>
      <c r="BK57">
        <v>2000</v>
      </c>
      <c r="BL57">
        <f t="shared" si="19"/>
        <v>2000</v>
      </c>
      <c r="BM57">
        <v>110</v>
      </c>
      <c r="BN57">
        <f t="shared" si="20"/>
        <v>5</v>
      </c>
      <c r="BO57">
        <f t="shared" si="21"/>
        <v>18.181818181818183</v>
      </c>
      <c r="BQ57">
        <v>2385</v>
      </c>
      <c r="BR57">
        <v>0</v>
      </c>
      <c r="BS57">
        <v>-65</v>
      </c>
      <c r="BT57">
        <f t="shared" si="22"/>
        <v>2320</v>
      </c>
      <c r="BU57">
        <v>0</v>
      </c>
      <c r="BV57">
        <f t="shared" si="23"/>
        <v>2320</v>
      </c>
      <c r="BW57">
        <v>85</v>
      </c>
      <c r="BX57">
        <f t="shared" si="24"/>
        <v>5</v>
      </c>
      <c r="BY57">
        <f t="shared" si="25"/>
        <v>27.294117647058822</v>
      </c>
      <c r="CA57">
        <v>8291</v>
      </c>
    </row>
    <row r="58" spans="1:79" ht="17.25" customHeight="1" x14ac:dyDescent="0.3">
      <c r="A58" s="2">
        <v>44566</v>
      </c>
      <c r="B58" t="s">
        <v>138</v>
      </c>
      <c r="C58" t="s">
        <v>139</v>
      </c>
      <c r="D58" t="s">
        <v>27</v>
      </c>
      <c r="F58">
        <v>343</v>
      </c>
      <c r="G58">
        <v>0</v>
      </c>
      <c r="I58">
        <v>0</v>
      </c>
      <c r="J58">
        <f t="shared" si="26"/>
        <v>343</v>
      </c>
      <c r="K58">
        <v>0</v>
      </c>
      <c r="L58">
        <f t="shared" si="1"/>
        <v>343</v>
      </c>
      <c r="M58">
        <v>2</v>
      </c>
      <c r="N58">
        <v>1</v>
      </c>
      <c r="O58">
        <f t="shared" si="2"/>
        <v>171.5</v>
      </c>
      <c r="Q58">
        <v>175</v>
      </c>
      <c r="R58">
        <v>0</v>
      </c>
      <c r="T58">
        <v>0</v>
      </c>
      <c r="U58">
        <f t="shared" si="27"/>
        <v>175</v>
      </c>
      <c r="V58">
        <v>0</v>
      </c>
      <c r="W58">
        <f t="shared" si="4"/>
        <v>175</v>
      </c>
      <c r="X58">
        <v>1</v>
      </c>
      <c r="Y58">
        <v>2</v>
      </c>
      <c r="Z58">
        <f t="shared" si="5"/>
        <v>175</v>
      </c>
      <c r="AB58">
        <v>583</v>
      </c>
      <c r="AC58">
        <v>0</v>
      </c>
      <c r="AE58">
        <v>0</v>
      </c>
      <c r="AF58">
        <f t="shared" si="28"/>
        <v>583</v>
      </c>
      <c r="AG58">
        <v>0</v>
      </c>
      <c r="AH58">
        <f t="shared" si="7"/>
        <v>583</v>
      </c>
      <c r="AI58">
        <v>15</v>
      </c>
      <c r="AJ58">
        <f t="shared" si="8"/>
        <v>6</v>
      </c>
      <c r="AK58">
        <f t="shared" si="9"/>
        <v>38.866666666666667</v>
      </c>
      <c r="AM58">
        <v>946</v>
      </c>
      <c r="AN58">
        <v>340</v>
      </c>
      <c r="AO58">
        <v>0</v>
      </c>
      <c r="AP58">
        <f t="shared" si="10"/>
        <v>1286</v>
      </c>
      <c r="AQ58">
        <v>0</v>
      </c>
      <c r="AR58">
        <f t="shared" si="11"/>
        <v>1286</v>
      </c>
      <c r="AS58">
        <v>16</v>
      </c>
      <c r="AT58">
        <f t="shared" si="12"/>
        <v>6</v>
      </c>
      <c r="AU58">
        <f t="shared" si="13"/>
        <v>80.375</v>
      </c>
      <c r="AW58">
        <v>17</v>
      </c>
      <c r="AX58">
        <v>0</v>
      </c>
      <c r="AY58">
        <v>0</v>
      </c>
      <c r="AZ58">
        <f t="shared" si="14"/>
        <v>17</v>
      </c>
      <c r="BA58">
        <v>0</v>
      </c>
      <c r="BB58">
        <f t="shared" si="15"/>
        <v>17</v>
      </c>
      <c r="BC58">
        <v>3</v>
      </c>
      <c r="BD58">
        <f t="shared" si="16"/>
        <v>7</v>
      </c>
      <c r="BE58">
        <f t="shared" si="17"/>
        <v>5.666666666666667</v>
      </c>
      <c r="BG58">
        <v>132</v>
      </c>
      <c r="BH58">
        <v>20</v>
      </c>
      <c r="BI58">
        <v>0</v>
      </c>
      <c r="BJ58">
        <f t="shared" si="18"/>
        <v>152</v>
      </c>
      <c r="BK58">
        <v>0</v>
      </c>
      <c r="BL58">
        <f t="shared" si="19"/>
        <v>152</v>
      </c>
      <c r="BM58">
        <v>5</v>
      </c>
      <c r="BN58">
        <f t="shared" si="20"/>
        <v>5</v>
      </c>
      <c r="BO58">
        <f t="shared" si="21"/>
        <v>30.4</v>
      </c>
      <c r="BQ58">
        <v>605</v>
      </c>
      <c r="BR58">
        <v>0</v>
      </c>
      <c r="BS58">
        <v>-10</v>
      </c>
      <c r="BT58">
        <f t="shared" si="22"/>
        <v>595</v>
      </c>
      <c r="BU58">
        <v>0</v>
      </c>
      <c r="BV58">
        <f t="shared" si="23"/>
        <v>595</v>
      </c>
      <c r="BW58">
        <v>21</v>
      </c>
      <c r="BX58">
        <f t="shared" si="24"/>
        <v>5</v>
      </c>
      <c r="BY58">
        <f t="shared" si="25"/>
        <v>28.333333333333332</v>
      </c>
      <c r="CA58">
        <v>1440</v>
      </c>
    </row>
    <row r="59" spans="1:79" ht="17.25" customHeight="1" x14ac:dyDescent="0.3">
      <c r="A59" s="2">
        <v>44566</v>
      </c>
      <c r="B59" t="s">
        <v>140</v>
      </c>
      <c r="C59" t="s">
        <v>141</v>
      </c>
      <c r="D59" t="s">
        <v>27</v>
      </c>
      <c r="F59">
        <v>461</v>
      </c>
      <c r="G59">
        <v>50</v>
      </c>
      <c r="I59">
        <v>0</v>
      </c>
      <c r="J59">
        <f t="shared" si="26"/>
        <v>511</v>
      </c>
      <c r="K59">
        <v>0</v>
      </c>
      <c r="L59">
        <f t="shared" si="1"/>
        <v>511</v>
      </c>
      <c r="M59">
        <v>27</v>
      </c>
      <c r="N59">
        <v>1</v>
      </c>
      <c r="O59">
        <f t="shared" si="2"/>
        <v>18.925925925925927</v>
      </c>
      <c r="Q59">
        <v>4</v>
      </c>
      <c r="R59">
        <v>417</v>
      </c>
      <c r="T59">
        <v>0</v>
      </c>
      <c r="U59">
        <f t="shared" si="27"/>
        <v>421</v>
      </c>
      <c r="V59">
        <v>1262</v>
      </c>
      <c r="W59">
        <f t="shared" si="4"/>
        <v>1683</v>
      </c>
      <c r="X59">
        <v>11</v>
      </c>
      <c r="Y59">
        <v>2</v>
      </c>
      <c r="Z59">
        <f t="shared" si="5"/>
        <v>153</v>
      </c>
      <c r="AB59">
        <v>877</v>
      </c>
      <c r="AC59">
        <v>0</v>
      </c>
      <c r="AE59">
        <v>-11</v>
      </c>
      <c r="AF59">
        <f t="shared" si="28"/>
        <v>866</v>
      </c>
      <c r="AG59">
        <v>0</v>
      </c>
      <c r="AH59">
        <f t="shared" si="7"/>
        <v>866</v>
      </c>
      <c r="AI59">
        <v>16</v>
      </c>
      <c r="AJ59">
        <f t="shared" si="8"/>
        <v>6</v>
      </c>
      <c r="AK59">
        <f t="shared" si="9"/>
        <v>54.125</v>
      </c>
      <c r="AM59">
        <v>805</v>
      </c>
      <c r="AN59">
        <v>0</v>
      </c>
      <c r="AO59">
        <v>0</v>
      </c>
      <c r="AP59">
        <f t="shared" si="10"/>
        <v>805</v>
      </c>
      <c r="AQ59">
        <v>0</v>
      </c>
      <c r="AR59">
        <f t="shared" si="11"/>
        <v>805</v>
      </c>
      <c r="AS59">
        <v>7</v>
      </c>
      <c r="AT59">
        <f t="shared" si="12"/>
        <v>6</v>
      </c>
      <c r="AU59">
        <f t="shared" si="13"/>
        <v>115</v>
      </c>
      <c r="AW59">
        <v>189</v>
      </c>
      <c r="AX59">
        <v>45</v>
      </c>
      <c r="AY59">
        <v>0</v>
      </c>
      <c r="AZ59">
        <f t="shared" si="14"/>
        <v>234</v>
      </c>
      <c r="BA59">
        <v>0</v>
      </c>
      <c r="BB59">
        <f t="shared" si="15"/>
        <v>234</v>
      </c>
      <c r="BC59">
        <v>2</v>
      </c>
      <c r="BD59">
        <f t="shared" si="16"/>
        <v>7</v>
      </c>
      <c r="BE59">
        <f t="shared" si="17"/>
        <v>117</v>
      </c>
      <c r="BG59">
        <v>88</v>
      </c>
      <c r="BH59">
        <v>312</v>
      </c>
      <c r="BI59">
        <v>-65</v>
      </c>
      <c r="BJ59">
        <f t="shared" si="18"/>
        <v>335</v>
      </c>
      <c r="BK59">
        <v>0</v>
      </c>
      <c r="BL59">
        <f t="shared" si="19"/>
        <v>335</v>
      </c>
      <c r="BM59">
        <v>6</v>
      </c>
      <c r="BN59">
        <f t="shared" si="20"/>
        <v>5</v>
      </c>
      <c r="BO59">
        <f t="shared" si="21"/>
        <v>55.833333333333336</v>
      </c>
      <c r="BQ59">
        <v>887</v>
      </c>
      <c r="BR59">
        <v>500</v>
      </c>
      <c r="BS59">
        <v>0</v>
      </c>
      <c r="BT59">
        <f t="shared" si="22"/>
        <v>1387</v>
      </c>
      <c r="BU59">
        <v>0</v>
      </c>
      <c r="BV59">
        <f t="shared" si="23"/>
        <v>1387</v>
      </c>
      <c r="BW59">
        <v>11</v>
      </c>
      <c r="BX59">
        <f t="shared" si="24"/>
        <v>5</v>
      </c>
      <c r="BY59">
        <f t="shared" si="25"/>
        <v>126.09090909090909</v>
      </c>
      <c r="CA59">
        <v>6264</v>
      </c>
    </row>
    <row r="60" spans="1:79" ht="17.25" customHeight="1" x14ac:dyDescent="0.3">
      <c r="A60" s="2">
        <v>44566</v>
      </c>
      <c r="B60" t="s">
        <v>142</v>
      </c>
      <c r="C60" t="s">
        <v>143</v>
      </c>
      <c r="D60" t="s">
        <v>27</v>
      </c>
      <c r="F60">
        <v>0</v>
      </c>
      <c r="G60">
        <v>0</v>
      </c>
      <c r="I60">
        <v>0</v>
      </c>
      <c r="J60">
        <f t="shared" si="26"/>
        <v>0</v>
      </c>
      <c r="K60">
        <v>0</v>
      </c>
      <c r="L60">
        <f t="shared" si="1"/>
        <v>0</v>
      </c>
      <c r="M60">
        <v>0</v>
      </c>
      <c r="N60">
        <v>1</v>
      </c>
      <c r="O60">
        <f t="shared" si="2"/>
        <v>0</v>
      </c>
      <c r="Q60">
        <v>46</v>
      </c>
      <c r="R60">
        <v>0</v>
      </c>
      <c r="T60">
        <v>0</v>
      </c>
      <c r="U60">
        <f t="shared" si="27"/>
        <v>46</v>
      </c>
      <c r="V60">
        <v>0</v>
      </c>
      <c r="W60">
        <f t="shared" si="4"/>
        <v>46</v>
      </c>
      <c r="X60">
        <v>1</v>
      </c>
      <c r="Y60">
        <v>2</v>
      </c>
      <c r="Z60">
        <f t="shared" si="5"/>
        <v>46</v>
      </c>
      <c r="AB60">
        <v>0</v>
      </c>
      <c r="AC60">
        <v>0</v>
      </c>
      <c r="AE60">
        <v>0</v>
      </c>
      <c r="AF60">
        <f t="shared" si="28"/>
        <v>0</v>
      </c>
      <c r="AG60">
        <v>0</v>
      </c>
      <c r="AH60">
        <f t="shared" si="7"/>
        <v>0</v>
      </c>
      <c r="AI60">
        <v>0</v>
      </c>
      <c r="AJ60">
        <f t="shared" si="8"/>
        <v>6</v>
      </c>
      <c r="AK60">
        <f t="shared" si="9"/>
        <v>0</v>
      </c>
      <c r="AM60">
        <v>3</v>
      </c>
      <c r="AN60">
        <v>0</v>
      </c>
      <c r="AO60">
        <v>0</v>
      </c>
      <c r="AP60">
        <f t="shared" si="10"/>
        <v>3</v>
      </c>
      <c r="AQ60">
        <v>0</v>
      </c>
      <c r="AR60">
        <f t="shared" si="11"/>
        <v>3</v>
      </c>
      <c r="AS60">
        <v>0</v>
      </c>
      <c r="AT60">
        <f t="shared" si="12"/>
        <v>6</v>
      </c>
      <c r="AU60">
        <f t="shared" si="13"/>
        <v>0</v>
      </c>
      <c r="AW60">
        <v>0</v>
      </c>
      <c r="AX60">
        <v>0</v>
      </c>
      <c r="AY60">
        <v>0</v>
      </c>
      <c r="AZ60">
        <f t="shared" si="14"/>
        <v>0</v>
      </c>
      <c r="BA60">
        <v>0</v>
      </c>
      <c r="BB60">
        <f t="shared" si="15"/>
        <v>0</v>
      </c>
      <c r="BC60">
        <v>0</v>
      </c>
      <c r="BD60">
        <f t="shared" si="16"/>
        <v>7</v>
      </c>
      <c r="BE60">
        <f t="shared" si="17"/>
        <v>0</v>
      </c>
      <c r="BG60">
        <v>0</v>
      </c>
      <c r="BH60">
        <v>0</v>
      </c>
      <c r="BI60">
        <v>0</v>
      </c>
      <c r="BJ60">
        <f t="shared" si="18"/>
        <v>0</v>
      </c>
      <c r="BK60">
        <v>0</v>
      </c>
      <c r="BL60">
        <f t="shared" si="19"/>
        <v>0</v>
      </c>
      <c r="BM60">
        <v>0</v>
      </c>
      <c r="BN60">
        <f t="shared" si="20"/>
        <v>5</v>
      </c>
      <c r="BO60">
        <f t="shared" si="21"/>
        <v>0</v>
      </c>
      <c r="BQ60">
        <v>0</v>
      </c>
      <c r="BR60">
        <v>0</v>
      </c>
      <c r="BS60">
        <v>0</v>
      </c>
      <c r="BT60">
        <f t="shared" si="22"/>
        <v>0</v>
      </c>
      <c r="BU60">
        <v>0</v>
      </c>
      <c r="BV60">
        <f t="shared" si="23"/>
        <v>0</v>
      </c>
      <c r="BW60">
        <v>0</v>
      </c>
      <c r="BX60">
        <f t="shared" si="24"/>
        <v>5</v>
      </c>
      <c r="BY60">
        <f t="shared" si="25"/>
        <v>0</v>
      </c>
      <c r="CA60">
        <v>0</v>
      </c>
    </row>
    <row r="61" spans="1:79" ht="17.25" customHeight="1" x14ac:dyDescent="0.3">
      <c r="A61" s="2">
        <v>44566</v>
      </c>
      <c r="B61" t="s">
        <v>144</v>
      </c>
      <c r="C61" t="s">
        <v>145</v>
      </c>
      <c r="D61" t="s">
        <v>27</v>
      </c>
      <c r="F61">
        <v>289</v>
      </c>
      <c r="G61">
        <v>0</v>
      </c>
      <c r="I61">
        <v>0</v>
      </c>
      <c r="J61">
        <f t="shared" si="26"/>
        <v>289</v>
      </c>
      <c r="K61">
        <v>0</v>
      </c>
      <c r="L61">
        <f t="shared" si="1"/>
        <v>289</v>
      </c>
      <c r="M61">
        <v>13</v>
      </c>
      <c r="N61">
        <v>1</v>
      </c>
      <c r="O61">
        <f t="shared" si="2"/>
        <v>22.23076923076923</v>
      </c>
      <c r="Q61">
        <v>212</v>
      </c>
      <c r="R61">
        <v>0</v>
      </c>
      <c r="T61">
        <v>0</v>
      </c>
      <c r="U61">
        <f t="shared" si="27"/>
        <v>212</v>
      </c>
      <c r="V61">
        <v>0</v>
      </c>
      <c r="W61">
        <f t="shared" si="4"/>
        <v>212</v>
      </c>
      <c r="X61">
        <v>3</v>
      </c>
      <c r="Y61">
        <v>2</v>
      </c>
      <c r="Z61">
        <f t="shared" si="5"/>
        <v>70.666666666666671</v>
      </c>
      <c r="AB61">
        <v>1088</v>
      </c>
      <c r="AC61">
        <v>0</v>
      </c>
      <c r="AE61">
        <v>0</v>
      </c>
      <c r="AF61">
        <f t="shared" si="28"/>
        <v>1088</v>
      </c>
      <c r="AG61">
        <v>0</v>
      </c>
      <c r="AH61">
        <f t="shared" si="7"/>
        <v>1088</v>
      </c>
      <c r="AI61">
        <v>1</v>
      </c>
      <c r="AJ61">
        <f t="shared" si="8"/>
        <v>6</v>
      </c>
      <c r="AK61">
        <f t="shared" si="9"/>
        <v>1088</v>
      </c>
      <c r="AM61">
        <v>485</v>
      </c>
      <c r="AN61">
        <v>0</v>
      </c>
      <c r="AO61">
        <v>0</v>
      </c>
      <c r="AP61">
        <f t="shared" si="10"/>
        <v>485</v>
      </c>
      <c r="AQ61">
        <v>0</v>
      </c>
      <c r="AR61">
        <f t="shared" si="11"/>
        <v>485</v>
      </c>
      <c r="AS61">
        <v>1</v>
      </c>
      <c r="AT61">
        <f t="shared" si="12"/>
        <v>6</v>
      </c>
      <c r="AU61">
        <f t="shared" si="13"/>
        <v>485</v>
      </c>
      <c r="AW61">
        <v>144</v>
      </c>
      <c r="AX61">
        <v>4</v>
      </c>
      <c r="AY61">
        <v>0</v>
      </c>
      <c r="AZ61">
        <f t="shared" si="14"/>
        <v>148</v>
      </c>
      <c r="BA61">
        <v>0</v>
      </c>
      <c r="BB61">
        <f t="shared" si="15"/>
        <v>148</v>
      </c>
      <c r="BC61">
        <v>0</v>
      </c>
      <c r="BD61">
        <f t="shared" si="16"/>
        <v>7</v>
      </c>
      <c r="BE61">
        <f t="shared" si="17"/>
        <v>0</v>
      </c>
      <c r="BG61">
        <v>108</v>
      </c>
      <c r="BH61">
        <v>0</v>
      </c>
      <c r="BI61">
        <v>0</v>
      </c>
      <c r="BJ61">
        <f t="shared" si="18"/>
        <v>108</v>
      </c>
      <c r="BK61">
        <v>0</v>
      </c>
      <c r="BL61">
        <f t="shared" si="19"/>
        <v>108</v>
      </c>
      <c r="BM61">
        <v>1</v>
      </c>
      <c r="BN61">
        <f t="shared" si="20"/>
        <v>5</v>
      </c>
      <c r="BO61">
        <f t="shared" si="21"/>
        <v>108</v>
      </c>
      <c r="BQ61">
        <v>196</v>
      </c>
      <c r="BR61">
        <v>0</v>
      </c>
      <c r="BS61">
        <v>0</v>
      </c>
      <c r="BT61">
        <f t="shared" si="22"/>
        <v>196</v>
      </c>
      <c r="BU61">
        <v>0</v>
      </c>
      <c r="BV61">
        <f t="shared" si="23"/>
        <v>196</v>
      </c>
      <c r="BW61">
        <v>1</v>
      </c>
      <c r="BX61">
        <f t="shared" si="24"/>
        <v>5</v>
      </c>
      <c r="BY61">
        <f t="shared" si="25"/>
        <v>196</v>
      </c>
      <c r="CA61">
        <v>408</v>
      </c>
    </row>
    <row r="62" spans="1:79" ht="17.25" customHeight="1" x14ac:dyDescent="0.3">
      <c r="A62" s="2">
        <v>44566</v>
      </c>
      <c r="B62" t="s">
        <v>146</v>
      </c>
      <c r="C62" t="s">
        <v>147</v>
      </c>
      <c r="D62" t="s">
        <v>27</v>
      </c>
      <c r="F62">
        <v>479</v>
      </c>
      <c r="G62">
        <v>942</v>
      </c>
      <c r="I62">
        <v>0</v>
      </c>
      <c r="J62">
        <f t="shared" si="26"/>
        <v>1421</v>
      </c>
      <c r="K62">
        <v>0</v>
      </c>
      <c r="L62">
        <f t="shared" si="1"/>
        <v>1421</v>
      </c>
      <c r="M62">
        <v>43</v>
      </c>
      <c r="N62">
        <v>1</v>
      </c>
      <c r="O62">
        <f t="shared" si="2"/>
        <v>33.046511627906973</v>
      </c>
      <c r="Q62">
        <v>30</v>
      </c>
      <c r="R62">
        <v>310</v>
      </c>
      <c r="T62">
        <v>0</v>
      </c>
      <c r="U62">
        <f t="shared" si="27"/>
        <v>340</v>
      </c>
      <c r="V62">
        <v>480</v>
      </c>
      <c r="W62">
        <f t="shared" si="4"/>
        <v>820</v>
      </c>
      <c r="X62">
        <v>22</v>
      </c>
      <c r="Y62">
        <v>2</v>
      </c>
      <c r="Z62">
        <f t="shared" si="5"/>
        <v>37.272727272727273</v>
      </c>
      <c r="AB62">
        <v>813</v>
      </c>
      <c r="AC62">
        <v>0</v>
      </c>
      <c r="AE62">
        <v>0</v>
      </c>
      <c r="AF62">
        <f t="shared" si="28"/>
        <v>813</v>
      </c>
      <c r="AG62">
        <v>7200</v>
      </c>
      <c r="AH62">
        <f t="shared" si="7"/>
        <v>8013</v>
      </c>
      <c r="AI62">
        <v>47</v>
      </c>
      <c r="AJ62">
        <f t="shared" si="8"/>
        <v>6</v>
      </c>
      <c r="AK62">
        <f t="shared" si="9"/>
        <v>170.48936170212767</v>
      </c>
      <c r="AM62">
        <v>4140</v>
      </c>
      <c r="AN62">
        <v>2068</v>
      </c>
      <c r="AO62">
        <v>0</v>
      </c>
      <c r="AP62">
        <f t="shared" si="10"/>
        <v>6208</v>
      </c>
      <c r="AQ62">
        <v>0</v>
      </c>
      <c r="AR62">
        <f t="shared" si="11"/>
        <v>6208</v>
      </c>
      <c r="AS62">
        <v>119</v>
      </c>
      <c r="AT62">
        <f t="shared" si="12"/>
        <v>6</v>
      </c>
      <c r="AU62">
        <f t="shared" si="13"/>
        <v>52.168067226890756</v>
      </c>
      <c r="AW62">
        <v>129</v>
      </c>
      <c r="AX62">
        <v>260</v>
      </c>
      <c r="AY62">
        <v>0</v>
      </c>
      <c r="AZ62">
        <f t="shared" si="14"/>
        <v>389</v>
      </c>
      <c r="BA62">
        <v>0</v>
      </c>
      <c r="BB62">
        <f t="shared" si="15"/>
        <v>389</v>
      </c>
      <c r="BC62">
        <v>18</v>
      </c>
      <c r="BD62">
        <f t="shared" si="16"/>
        <v>7</v>
      </c>
      <c r="BE62">
        <f t="shared" si="17"/>
        <v>21.611111111111111</v>
      </c>
      <c r="BG62">
        <v>1218</v>
      </c>
      <c r="BH62">
        <v>960</v>
      </c>
      <c r="BI62">
        <v>0</v>
      </c>
      <c r="BJ62">
        <f t="shared" si="18"/>
        <v>2178</v>
      </c>
      <c r="BK62">
        <v>0</v>
      </c>
      <c r="BL62">
        <f t="shared" si="19"/>
        <v>2178</v>
      </c>
      <c r="BM62">
        <v>19</v>
      </c>
      <c r="BN62">
        <f t="shared" si="20"/>
        <v>5</v>
      </c>
      <c r="BO62">
        <f t="shared" si="21"/>
        <v>114.63157894736842</v>
      </c>
      <c r="BQ62">
        <v>1262</v>
      </c>
      <c r="BR62">
        <v>2190</v>
      </c>
      <c r="BS62">
        <v>-50</v>
      </c>
      <c r="BT62">
        <f t="shared" si="22"/>
        <v>3402</v>
      </c>
      <c r="BU62">
        <v>0</v>
      </c>
      <c r="BV62">
        <f t="shared" si="23"/>
        <v>3402</v>
      </c>
      <c r="BW62">
        <v>39</v>
      </c>
      <c r="BX62">
        <f t="shared" si="24"/>
        <v>5</v>
      </c>
      <c r="BY62">
        <f t="shared" si="25"/>
        <v>87.230769230769226</v>
      </c>
      <c r="CA62">
        <v>4483</v>
      </c>
    </row>
    <row r="63" spans="1:79" ht="17.25" customHeight="1" x14ac:dyDescent="0.3">
      <c r="A63" s="2">
        <v>44566</v>
      </c>
      <c r="B63" t="s">
        <v>148</v>
      </c>
      <c r="C63" t="s">
        <v>149</v>
      </c>
      <c r="D63" t="s">
        <v>27</v>
      </c>
      <c r="F63">
        <v>39</v>
      </c>
      <c r="G63">
        <v>0</v>
      </c>
      <c r="I63">
        <v>0</v>
      </c>
      <c r="J63">
        <f t="shared" si="26"/>
        <v>39</v>
      </c>
      <c r="K63">
        <v>0</v>
      </c>
      <c r="L63">
        <f t="shared" si="1"/>
        <v>39</v>
      </c>
      <c r="M63">
        <v>7</v>
      </c>
      <c r="N63">
        <v>1</v>
      </c>
      <c r="O63">
        <f t="shared" si="2"/>
        <v>5.5714285714285712</v>
      </c>
      <c r="Q63">
        <v>143</v>
      </c>
      <c r="R63">
        <v>0</v>
      </c>
      <c r="T63">
        <v>0</v>
      </c>
      <c r="U63">
        <f t="shared" si="27"/>
        <v>143</v>
      </c>
      <c r="V63">
        <v>0</v>
      </c>
      <c r="W63">
        <f t="shared" si="4"/>
        <v>143</v>
      </c>
      <c r="X63">
        <v>2</v>
      </c>
      <c r="Y63">
        <v>2</v>
      </c>
      <c r="Z63">
        <f t="shared" si="5"/>
        <v>71.5</v>
      </c>
      <c r="AB63">
        <v>171</v>
      </c>
      <c r="AC63">
        <v>0</v>
      </c>
      <c r="AE63">
        <v>0</v>
      </c>
      <c r="AF63">
        <f t="shared" si="28"/>
        <v>171</v>
      </c>
      <c r="AG63">
        <v>100</v>
      </c>
      <c r="AH63">
        <f t="shared" si="7"/>
        <v>271</v>
      </c>
      <c r="AI63">
        <v>16</v>
      </c>
      <c r="AJ63">
        <f t="shared" si="8"/>
        <v>6</v>
      </c>
      <c r="AK63">
        <f t="shared" si="9"/>
        <v>16.9375</v>
      </c>
      <c r="AM63">
        <v>1259</v>
      </c>
      <c r="AN63">
        <v>0</v>
      </c>
      <c r="AO63">
        <v>-9</v>
      </c>
      <c r="AP63">
        <f t="shared" si="10"/>
        <v>1250</v>
      </c>
      <c r="AQ63">
        <v>0</v>
      </c>
      <c r="AR63">
        <f t="shared" si="11"/>
        <v>1250</v>
      </c>
      <c r="AS63">
        <v>13</v>
      </c>
      <c r="AT63">
        <f t="shared" si="12"/>
        <v>6</v>
      </c>
      <c r="AU63">
        <f t="shared" si="13"/>
        <v>96.15384615384616</v>
      </c>
      <c r="AW63">
        <v>168</v>
      </c>
      <c r="AX63">
        <v>0</v>
      </c>
      <c r="AY63">
        <v>0</v>
      </c>
      <c r="AZ63">
        <f t="shared" si="14"/>
        <v>168</v>
      </c>
      <c r="BA63">
        <v>0</v>
      </c>
      <c r="BB63">
        <f t="shared" si="15"/>
        <v>168</v>
      </c>
      <c r="BC63">
        <v>10</v>
      </c>
      <c r="BD63">
        <f t="shared" si="16"/>
        <v>7</v>
      </c>
      <c r="BE63">
        <f t="shared" si="17"/>
        <v>16.8</v>
      </c>
      <c r="BG63">
        <v>241</v>
      </c>
      <c r="BH63">
        <v>0</v>
      </c>
      <c r="BI63">
        <v>0</v>
      </c>
      <c r="BJ63">
        <f t="shared" si="18"/>
        <v>241</v>
      </c>
      <c r="BK63">
        <v>100</v>
      </c>
      <c r="BL63">
        <f t="shared" si="19"/>
        <v>341</v>
      </c>
      <c r="BM63">
        <v>6</v>
      </c>
      <c r="BN63">
        <f t="shared" si="20"/>
        <v>5</v>
      </c>
      <c r="BO63">
        <f t="shared" si="21"/>
        <v>56.833333333333336</v>
      </c>
      <c r="BQ63">
        <v>852</v>
      </c>
      <c r="BR63">
        <v>0</v>
      </c>
      <c r="BS63">
        <v>0</v>
      </c>
      <c r="BT63">
        <f t="shared" si="22"/>
        <v>852</v>
      </c>
      <c r="BU63">
        <v>0</v>
      </c>
      <c r="BV63">
        <f t="shared" si="23"/>
        <v>852</v>
      </c>
      <c r="BW63">
        <v>5</v>
      </c>
      <c r="BX63">
        <f t="shared" si="24"/>
        <v>5</v>
      </c>
      <c r="BY63">
        <f t="shared" si="25"/>
        <v>170.4</v>
      </c>
      <c r="CA63">
        <v>0</v>
      </c>
    </row>
    <row r="64" spans="1:79" ht="17.25" customHeight="1" x14ac:dyDescent="0.3">
      <c r="A64" s="2">
        <v>44566</v>
      </c>
      <c r="B64" t="s">
        <v>150</v>
      </c>
      <c r="C64" t="s">
        <v>151</v>
      </c>
      <c r="D64" t="s">
        <v>27</v>
      </c>
      <c r="F64">
        <v>209</v>
      </c>
      <c r="G64">
        <v>0</v>
      </c>
      <c r="I64">
        <v>-33</v>
      </c>
      <c r="J64">
        <f t="shared" si="26"/>
        <v>176</v>
      </c>
      <c r="K64">
        <v>0</v>
      </c>
      <c r="L64">
        <f t="shared" si="1"/>
        <v>176</v>
      </c>
      <c r="M64">
        <v>43</v>
      </c>
      <c r="N64">
        <v>1</v>
      </c>
      <c r="O64">
        <f t="shared" si="2"/>
        <v>4.0930232558139537</v>
      </c>
      <c r="Q64">
        <v>93</v>
      </c>
      <c r="R64">
        <v>0</v>
      </c>
      <c r="T64">
        <v>-13</v>
      </c>
      <c r="U64">
        <f t="shared" si="27"/>
        <v>80</v>
      </c>
      <c r="V64">
        <v>0</v>
      </c>
      <c r="W64">
        <f t="shared" ref="W64:W81" si="29">SUM(U64:V64)</f>
        <v>80</v>
      </c>
      <c r="X64">
        <v>8</v>
      </c>
      <c r="Y64">
        <v>2</v>
      </c>
      <c r="Z64">
        <f t="shared" si="5"/>
        <v>10</v>
      </c>
      <c r="AB64">
        <v>1594</v>
      </c>
      <c r="AC64">
        <v>0</v>
      </c>
      <c r="AE64">
        <v>-42</v>
      </c>
      <c r="AF64">
        <f t="shared" si="28"/>
        <v>1552</v>
      </c>
      <c r="AG64">
        <v>0</v>
      </c>
      <c r="AH64">
        <f t="shared" si="7"/>
        <v>1552</v>
      </c>
      <c r="AI64">
        <v>238</v>
      </c>
      <c r="AJ64">
        <f t="shared" si="8"/>
        <v>6</v>
      </c>
      <c r="AK64">
        <f t="shared" si="9"/>
        <v>6.5210084033613445</v>
      </c>
      <c r="AM64">
        <v>1073</v>
      </c>
      <c r="AN64">
        <v>270</v>
      </c>
      <c r="AO64">
        <v>-80</v>
      </c>
      <c r="AP64">
        <f t="shared" ref="AP64:AP81" si="30">SUM(AM64:AO64)</f>
        <v>1263</v>
      </c>
      <c r="AQ64">
        <v>0</v>
      </c>
      <c r="AR64">
        <f t="shared" si="11"/>
        <v>1263</v>
      </c>
      <c r="AS64">
        <v>77</v>
      </c>
      <c r="AT64">
        <f t="shared" si="12"/>
        <v>6</v>
      </c>
      <c r="AU64">
        <f t="shared" si="13"/>
        <v>16.402597402597401</v>
      </c>
      <c r="AW64">
        <v>464</v>
      </c>
      <c r="AX64">
        <v>0</v>
      </c>
      <c r="AY64">
        <v>-44</v>
      </c>
      <c r="AZ64">
        <f t="shared" si="14"/>
        <v>420</v>
      </c>
      <c r="BA64">
        <v>0</v>
      </c>
      <c r="BB64">
        <f t="shared" si="15"/>
        <v>420</v>
      </c>
      <c r="BC64">
        <v>87</v>
      </c>
      <c r="BD64">
        <f t="shared" si="16"/>
        <v>7</v>
      </c>
      <c r="BE64">
        <f t="shared" si="17"/>
        <v>4.8275862068965516</v>
      </c>
      <c r="BG64">
        <v>460</v>
      </c>
      <c r="BH64">
        <v>0</v>
      </c>
      <c r="BI64">
        <v>-20</v>
      </c>
      <c r="BJ64">
        <f t="shared" si="18"/>
        <v>440</v>
      </c>
      <c r="BK64">
        <v>0</v>
      </c>
      <c r="BL64">
        <f t="shared" si="19"/>
        <v>440</v>
      </c>
      <c r="BM64">
        <v>26</v>
      </c>
      <c r="BN64">
        <f t="shared" si="20"/>
        <v>5</v>
      </c>
      <c r="BO64">
        <f t="shared" si="21"/>
        <v>16.923076923076923</v>
      </c>
      <c r="BQ64">
        <v>147</v>
      </c>
      <c r="BR64">
        <v>0</v>
      </c>
      <c r="BS64">
        <v>-26</v>
      </c>
      <c r="BT64">
        <f t="shared" si="22"/>
        <v>121</v>
      </c>
      <c r="BU64">
        <v>0</v>
      </c>
      <c r="BV64">
        <f t="shared" si="23"/>
        <v>121</v>
      </c>
      <c r="BW64">
        <v>23</v>
      </c>
      <c r="BX64">
        <f t="shared" si="24"/>
        <v>5</v>
      </c>
      <c r="BY64">
        <f t="shared" si="25"/>
        <v>5.2608695652173916</v>
      </c>
      <c r="CA64">
        <v>0</v>
      </c>
    </row>
    <row r="65" spans="1:79" ht="17.25" customHeight="1" x14ac:dyDescent="0.3">
      <c r="A65" s="2">
        <v>44566</v>
      </c>
      <c r="B65" t="s">
        <v>152</v>
      </c>
      <c r="C65" t="s">
        <v>153</v>
      </c>
      <c r="D65" t="s">
        <v>27</v>
      </c>
      <c r="F65">
        <v>209</v>
      </c>
      <c r="G65">
        <v>0</v>
      </c>
      <c r="I65">
        <v>-17</v>
      </c>
      <c r="J65">
        <f t="shared" ref="J65:J81" si="31">SUM(F65:I65)</f>
        <v>192</v>
      </c>
      <c r="K65">
        <v>0</v>
      </c>
      <c r="L65">
        <f t="shared" si="1"/>
        <v>192</v>
      </c>
      <c r="M65">
        <v>27</v>
      </c>
      <c r="N65">
        <v>1</v>
      </c>
      <c r="O65">
        <f t="shared" si="2"/>
        <v>7.1111111111111107</v>
      </c>
      <c r="Q65">
        <v>163</v>
      </c>
      <c r="R65">
        <v>0</v>
      </c>
      <c r="T65">
        <v>-12</v>
      </c>
      <c r="U65">
        <f t="shared" si="27"/>
        <v>151</v>
      </c>
      <c r="V65">
        <v>0</v>
      </c>
      <c r="W65">
        <f t="shared" si="29"/>
        <v>151</v>
      </c>
      <c r="X65">
        <v>5</v>
      </c>
      <c r="Y65">
        <v>2</v>
      </c>
      <c r="Z65">
        <f t="shared" si="5"/>
        <v>30.2</v>
      </c>
      <c r="AB65">
        <v>4745</v>
      </c>
      <c r="AC65">
        <v>2400</v>
      </c>
      <c r="AE65">
        <v>-42</v>
      </c>
      <c r="AF65">
        <f t="shared" si="28"/>
        <v>7103</v>
      </c>
      <c r="AG65">
        <v>0</v>
      </c>
      <c r="AH65">
        <f t="shared" si="7"/>
        <v>7103</v>
      </c>
      <c r="AI65">
        <v>204</v>
      </c>
      <c r="AJ65">
        <f t="shared" si="8"/>
        <v>6</v>
      </c>
      <c r="AK65">
        <f t="shared" si="9"/>
        <v>34.818627450980394</v>
      </c>
      <c r="AM65">
        <v>3744</v>
      </c>
      <c r="AN65">
        <v>280</v>
      </c>
      <c r="AO65">
        <v>-19</v>
      </c>
      <c r="AP65">
        <f t="shared" si="30"/>
        <v>4005</v>
      </c>
      <c r="AQ65">
        <v>0</v>
      </c>
      <c r="AR65">
        <f t="shared" ref="AR65:AR81" si="32">SUM(AP65:AQ65)</f>
        <v>4005</v>
      </c>
      <c r="AS65">
        <v>68</v>
      </c>
      <c r="AT65">
        <f t="shared" si="12"/>
        <v>6</v>
      </c>
      <c r="AU65">
        <f t="shared" si="13"/>
        <v>58.897058823529413</v>
      </c>
      <c r="AW65">
        <v>834</v>
      </c>
      <c r="AX65">
        <v>0</v>
      </c>
      <c r="AY65">
        <v>-35</v>
      </c>
      <c r="AZ65">
        <f t="shared" si="14"/>
        <v>799</v>
      </c>
      <c r="BA65">
        <v>960</v>
      </c>
      <c r="BB65">
        <f t="shared" si="15"/>
        <v>1759</v>
      </c>
      <c r="BC65">
        <v>76</v>
      </c>
      <c r="BD65">
        <f t="shared" si="16"/>
        <v>7</v>
      </c>
      <c r="BE65">
        <f t="shared" si="17"/>
        <v>23.144736842105264</v>
      </c>
      <c r="BG65">
        <v>651</v>
      </c>
      <c r="BH65">
        <v>0</v>
      </c>
      <c r="BI65">
        <v>-7</v>
      </c>
      <c r="BJ65">
        <f t="shared" si="18"/>
        <v>644</v>
      </c>
      <c r="BK65">
        <v>0</v>
      </c>
      <c r="BL65">
        <f t="shared" si="19"/>
        <v>644</v>
      </c>
      <c r="BM65">
        <v>21</v>
      </c>
      <c r="BN65">
        <f t="shared" si="20"/>
        <v>5</v>
      </c>
      <c r="BO65">
        <f t="shared" si="21"/>
        <v>30.666666666666668</v>
      </c>
      <c r="BQ65">
        <v>1048</v>
      </c>
      <c r="BR65">
        <v>0</v>
      </c>
      <c r="BS65">
        <v>-6</v>
      </c>
      <c r="BT65">
        <f t="shared" si="22"/>
        <v>1042</v>
      </c>
      <c r="BU65">
        <v>0</v>
      </c>
      <c r="BV65">
        <f t="shared" si="23"/>
        <v>1042</v>
      </c>
      <c r="BW65">
        <v>15</v>
      </c>
      <c r="BX65">
        <f t="shared" si="24"/>
        <v>5</v>
      </c>
      <c r="BY65">
        <f t="shared" si="25"/>
        <v>69.466666666666669</v>
      </c>
      <c r="CA65">
        <v>990</v>
      </c>
    </row>
    <row r="66" spans="1:79" ht="17.25" customHeight="1" x14ac:dyDescent="0.3">
      <c r="A66" s="2">
        <v>44566</v>
      </c>
      <c r="B66" t="s">
        <v>154</v>
      </c>
      <c r="C66" t="s">
        <v>155</v>
      </c>
      <c r="D66" t="s">
        <v>27</v>
      </c>
      <c r="F66">
        <v>740</v>
      </c>
      <c r="G66">
        <v>0</v>
      </c>
      <c r="I66">
        <v>0</v>
      </c>
      <c r="J66">
        <f t="shared" si="31"/>
        <v>740</v>
      </c>
      <c r="K66">
        <v>0</v>
      </c>
      <c r="L66">
        <f t="shared" ref="L66:L81" si="33">SUM(J66:K66)</f>
        <v>740</v>
      </c>
      <c r="M66">
        <v>26</v>
      </c>
      <c r="N66">
        <v>1</v>
      </c>
      <c r="O66">
        <f t="shared" ref="O66:O81" si="34">IFERROR(L66/M66,0)</f>
        <v>28.46153846153846</v>
      </c>
      <c r="Q66">
        <v>202</v>
      </c>
      <c r="R66">
        <v>0</v>
      </c>
      <c r="T66">
        <v>0</v>
      </c>
      <c r="U66">
        <f t="shared" ref="U66:U97" si="35">SUM(Q66:T66)</f>
        <v>202</v>
      </c>
      <c r="V66">
        <v>0</v>
      </c>
      <c r="W66">
        <f t="shared" si="29"/>
        <v>202</v>
      </c>
      <c r="X66">
        <v>1</v>
      </c>
      <c r="Y66">
        <v>2</v>
      </c>
      <c r="Z66">
        <f t="shared" ref="Z66:Z81" si="36">IFERROR(W66/X66,0)</f>
        <v>202</v>
      </c>
      <c r="AB66">
        <v>2040</v>
      </c>
      <c r="AC66">
        <v>0</v>
      </c>
      <c r="AE66">
        <v>0</v>
      </c>
      <c r="AF66">
        <f t="shared" ref="AF66:AF97" si="37">SUM(AB66:AE66)</f>
        <v>2040</v>
      </c>
      <c r="AG66">
        <v>0</v>
      </c>
      <c r="AH66">
        <f t="shared" ref="AH66:AH81" si="38">SUM(AF66:AG66)</f>
        <v>2040</v>
      </c>
      <c r="AI66">
        <v>66</v>
      </c>
      <c r="AJ66">
        <f t="shared" ref="AJ66:AJ81" si="39">4+2</f>
        <v>6</v>
      </c>
      <c r="AK66">
        <f t="shared" ref="AK66:AK81" si="40">IFERROR(AH66/AI66,0)</f>
        <v>30.90909090909091</v>
      </c>
      <c r="AM66">
        <v>1387</v>
      </c>
      <c r="AN66">
        <v>0</v>
      </c>
      <c r="AO66">
        <v>-20</v>
      </c>
      <c r="AP66">
        <f t="shared" si="30"/>
        <v>1367</v>
      </c>
      <c r="AQ66">
        <v>0</v>
      </c>
      <c r="AR66">
        <f t="shared" si="32"/>
        <v>1367</v>
      </c>
      <c r="AS66">
        <v>25</v>
      </c>
      <c r="AT66">
        <f t="shared" ref="AT66:AT81" si="41">4+2</f>
        <v>6</v>
      </c>
      <c r="AU66">
        <f t="shared" ref="AU66:AU79" si="42">IFERROR(AR66/AS66,0)</f>
        <v>54.68</v>
      </c>
      <c r="AW66">
        <v>1335</v>
      </c>
      <c r="AX66">
        <v>0</v>
      </c>
      <c r="AY66">
        <v>0</v>
      </c>
      <c r="AZ66">
        <f t="shared" ref="AZ66:AZ81" si="43">SUM(AW66:AY66)</f>
        <v>1335</v>
      </c>
      <c r="BA66">
        <v>0</v>
      </c>
      <c r="BB66">
        <f t="shared" ref="BB66:BB81" si="44">SUM(AZ66:BA66)</f>
        <v>1335</v>
      </c>
      <c r="BC66">
        <v>40</v>
      </c>
      <c r="BD66">
        <f t="shared" ref="BD66:BD81" si="45">5+2</f>
        <v>7</v>
      </c>
      <c r="BE66">
        <f t="shared" ref="BE66:BE81" si="46">IFERROR(BB66/BC66,0)</f>
        <v>33.375</v>
      </c>
      <c r="BG66">
        <v>753</v>
      </c>
      <c r="BH66">
        <v>0</v>
      </c>
      <c r="BI66">
        <v>0</v>
      </c>
      <c r="BJ66">
        <f t="shared" ref="BJ66:BJ81" si="47">SUM(BG66:BI66)</f>
        <v>753</v>
      </c>
      <c r="BK66">
        <v>0</v>
      </c>
      <c r="BL66">
        <f t="shared" ref="BL66:BL81" si="48">SUM(BJ66:BK66)</f>
        <v>753</v>
      </c>
      <c r="BM66">
        <v>7</v>
      </c>
      <c r="BN66">
        <f t="shared" ref="BN66:BN81" si="49">3+2</f>
        <v>5</v>
      </c>
      <c r="BO66">
        <f t="shared" ref="BO66:BO81" si="50">IFERROR(BL66/BM66,0)</f>
        <v>107.57142857142857</v>
      </c>
      <c r="BQ66">
        <v>2686</v>
      </c>
      <c r="BR66">
        <v>0</v>
      </c>
      <c r="BS66">
        <v>-17</v>
      </c>
      <c r="BT66">
        <f t="shared" ref="BT66:BT81" si="51">SUM(BQ66:BS66)</f>
        <v>2669</v>
      </c>
      <c r="BU66">
        <v>0</v>
      </c>
      <c r="BV66">
        <f t="shared" ref="BV66:BV81" si="52">SUM(BT66:BU66)</f>
        <v>2669</v>
      </c>
      <c r="BW66">
        <v>20</v>
      </c>
      <c r="BX66">
        <f t="shared" ref="BX66:BX81" si="53">3+2</f>
        <v>5</v>
      </c>
      <c r="BY66">
        <f t="shared" ref="BY66:BY81" si="54">IFERROR(BV66/BW66,0)</f>
        <v>133.44999999999999</v>
      </c>
      <c r="CA66">
        <v>800</v>
      </c>
    </row>
    <row r="67" spans="1:79" ht="17.25" customHeight="1" x14ac:dyDescent="0.3">
      <c r="A67" s="2">
        <v>44566</v>
      </c>
      <c r="B67" t="s">
        <v>156</v>
      </c>
      <c r="C67" t="s">
        <v>157</v>
      </c>
      <c r="D67" t="s">
        <v>27</v>
      </c>
      <c r="F67">
        <v>119</v>
      </c>
      <c r="G67">
        <v>0</v>
      </c>
      <c r="I67">
        <v>0</v>
      </c>
      <c r="J67">
        <f t="shared" si="31"/>
        <v>119</v>
      </c>
      <c r="K67">
        <v>0</v>
      </c>
      <c r="L67">
        <f t="shared" si="33"/>
        <v>119</v>
      </c>
      <c r="M67">
        <v>2</v>
      </c>
      <c r="N67">
        <v>1</v>
      </c>
      <c r="O67">
        <f t="shared" si="34"/>
        <v>59.5</v>
      </c>
      <c r="Q67">
        <v>42</v>
      </c>
      <c r="R67">
        <v>200</v>
      </c>
      <c r="T67">
        <v>0</v>
      </c>
      <c r="U67">
        <f t="shared" si="35"/>
        <v>242</v>
      </c>
      <c r="V67">
        <v>0</v>
      </c>
      <c r="W67">
        <f t="shared" si="29"/>
        <v>242</v>
      </c>
      <c r="X67">
        <v>0</v>
      </c>
      <c r="Y67">
        <v>2</v>
      </c>
      <c r="Z67">
        <f t="shared" si="36"/>
        <v>0</v>
      </c>
      <c r="AB67">
        <v>1346</v>
      </c>
      <c r="AC67">
        <v>0</v>
      </c>
      <c r="AE67">
        <v>-11</v>
      </c>
      <c r="AF67">
        <f t="shared" si="37"/>
        <v>1335</v>
      </c>
      <c r="AG67">
        <v>0</v>
      </c>
      <c r="AH67">
        <f t="shared" si="38"/>
        <v>1335</v>
      </c>
      <c r="AI67">
        <v>7</v>
      </c>
      <c r="AJ67">
        <f t="shared" si="39"/>
        <v>6</v>
      </c>
      <c r="AK67">
        <f t="shared" si="40"/>
        <v>190.71428571428572</v>
      </c>
      <c r="AM67">
        <v>568</v>
      </c>
      <c r="AN67">
        <v>1267</v>
      </c>
      <c r="AO67">
        <v>0</v>
      </c>
      <c r="AP67">
        <f t="shared" si="30"/>
        <v>1835</v>
      </c>
      <c r="AQ67">
        <v>0</v>
      </c>
      <c r="AR67">
        <f t="shared" si="32"/>
        <v>1835</v>
      </c>
      <c r="AS67">
        <v>1</v>
      </c>
      <c r="AT67">
        <f t="shared" si="41"/>
        <v>6</v>
      </c>
      <c r="AU67">
        <f t="shared" si="42"/>
        <v>1835</v>
      </c>
      <c r="AW67">
        <v>81</v>
      </c>
      <c r="AX67">
        <v>100</v>
      </c>
      <c r="AY67">
        <v>-15</v>
      </c>
      <c r="AZ67">
        <f t="shared" si="43"/>
        <v>166</v>
      </c>
      <c r="BA67">
        <v>0</v>
      </c>
      <c r="BB67">
        <f t="shared" si="44"/>
        <v>166</v>
      </c>
      <c r="BC67">
        <v>3</v>
      </c>
      <c r="BD67">
        <f t="shared" si="45"/>
        <v>7</v>
      </c>
      <c r="BE67">
        <f t="shared" si="46"/>
        <v>55.333333333333336</v>
      </c>
      <c r="BG67">
        <v>17</v>
      </c>
      <c r="BH67">
        <v>20</v>
      </c>
      <c r="BI67">
        <v>0</v>
      </c>
      <c r="BJ67">
        <f t="shared" si="47"/>
        <v>37</v>
      </c>
      <c r="BK67">
        <v>0</v>
      </c>
      <c r="BL67">
        <f t="shared" si="48"/>
        <v>37</v>
      </c>
      <c r="BM67">
        <v>0</v>
      </c>
      <c r="BN67">
        <f t="shared" si="49"/>
        <v>5</v>
      </c>
      <c r="BO67">
        <f t="shared" si="50"/>
        <v>0</v>
      </c>
      <c r="BQ67">
        <v>22</v>
      </c>
      <c r="BR67">
        <v>190</v>
      </c>
      <c r="BS67">
        <v>0</v>
      </c>
      <c r="BT67">
        <f t="shared" si="51"/>
        <v>212</v>
      </c>
      <c r="BU67">
        <v>0</v>
      </c>
      <c r="BV67">
        <f t="shared" si="52"/>
        <v>212</v>
      </c>
      <c r="BW67">
        <v>1</v>
      </c>
      <c r="BX67">
        <f t="shared" si="53"/>
        <v>5</v>
      </c>
      <c r="BY67">
        <f t="shared" si="54"/>
        <v>212</v>
      </c>
      <c r="CA67">
        <v>1400</v>
      </c>
    </row>
    <row r="68" spans="1:79" ht="17.25" customHeight="1" x14ac:dyDescent="0.3">
      <c r="A68" s="2">
        <v>44566</v>
      </c>
      <c r="B68" t="s">
        <v>158</v>
      </c>
      <c r="C68" t="s">
        <v>159</v>
      </c>
      <c r="D68" t="s">
        <v>27</v>
      </c>
      <c r="F68">
        <v>0</v>
      </c>
      <c r="G68">
        <v>0</v>
      </c>
      <c r="I68">
        <v>0</v>
      </c>
      <c r="J68">
        <f t="shared" si="31"/>
        <v>0</v>
      </c>
      <c r="K68">
        <v>0</v>
      </c>
      <c r="L68">
        <f t="shared" si="33"/>
        <v>0</v>
      </c>
      <c r="M68">
        <v>4</v>
      </c>
      <c r="N68">
        <v>1</v>
      </c>
      <c r="O68">
        <f t="shared" si="34"/>
        <v>0</v>
      </c>
      <c r="Q68">
        <v>2</v>
      </c>
      <c r="R68">
        <v>0</v>
      </c>
      <c r="T68">
        <v>0</v>
      </c>
      <c r="U68">
        <f t="shared" si="35"/>
        <v>2</v>
      </c>
      <c r="V68">
        <v>0</v>
      </c>
      <c r="W68">
        <f t="shared" si="29"/>
        <v>2</v>
      </c>
      <c r="X68">
        <v>1</v>
      </c>
      <c r="Y68">
        <v>2</v>
      </c>
      <c r="Z68">
        <f t="shared" si="36"/>
        <v>2</v>
      </c>
      <c r="AB68">
        <v>5</v>
      </c>
      <c r="AC68">
        <v>0</v>
      </c>
      <c r="AE68">
        <v>0</v>
      </c>
      <c r="AF68">
        <f t="shared" si="37"/>
        <v>5</v>
      </c>
      <c r="AG68">
        <v>0</v>
      </c>
      <c r="AH68">
        <f t="shared" si="38"/>
        <v>5</v>
      </c>
      <c r="AI68">
        <v>3</v>
      </c>
      <c r="AJ68">
        <f>4+2</f>
        <v>6</v>
      </c>
      <c r="AK68">
        <f t="shared" si="40"/>
        <v>1.6666666666666667</v>
      </c>
      <c r="AM68">
        <v>8</v>
      </c>
      <c r="AN68">
        <v>0</v>
      </c>
      <c r="AO68">
        <v>0</v>
      </c>
      <c r="AP68">
        <f t="shared" si="30"/>
        <v>8</v>
      </c>
      <c r="AQ68">
        <v>0</v>
      </c>
      <c r="AR68">
        <f t="shared" si="32"/>
        <v>8</v>
      </c>
      <c r="AS68">
        <v>3</v>
      </c>
      <c r="AT68">
        <f t="shared" si="41"/>
        <v>6</v>
      </c>
      <c r="AU68">
        <f t="shared" si="42"/>
        <v>2.6666666666666665</v>
      </c>
      <c r="AW68">
        <v>0</v>
      </c>
      <c r="AX68">
        <v>0</v>
      </c>
      <c r="AY68">
        <v>0</v>
      </c>
      <c r="AZ68">
        <f t="shared" si="43"/>
        <v>0</v>
      </c>
      <c r="BA68">
        <v>0</v>
      </c>
      <c r="BB68">
        <f t="shared" si="44"/>
        <v>0</v>
      </c>
      <c r="BC68">
        <v>7</v>
      </c>
      <c r="BD68">
        <f t="shared" si="45"/>
        <v>7</v>
      </c>
      <c r="BE68">
        <f t="shared" si="46"/>
        <v>0</v>
      </c>
      <c r="BG68">
        <v>0</v>
      </c>
      <c r="BH68">
        <v>0</v>
      </c>
      <c r="BI68">
        <v>0</v>
      </c>
      <c r="BJ68">
        <f t="shared" si="47"/>
        <v>0</v>
      </c>
      <c r="BK68">
        <v>0</v>
      </c>
      <c r="BL68">
        <f t="shared" si="48"/>
        <v>0</v>
      </c>
      <c r="BM68">
        <v>3</v>
      </c>
      <c r="BN68">
        <f t="shared" si="49"/>
        <v>5</v>
      </c>
      <c r="BO68">
        <f t="shared" si="50"/>
        <v>0</v>
      </c>
      <c r="BQ68">
        <v>6</v>
      </c>
      <c r="BR68">
        <v>0</v>
      </c>
      <c r="BS68">
        <v>0</v>
      </c>
      <c r="BT68">
        <f t="shared" si="51"/>
        <v>6</v>
      </c>
      <c r="BU68">
        <v>0</v>
      </c>
      <c r="BV68">
        <f t="shared" si="52"/>
        <v>6</v>
      </c>
      <c r="BW68">
        <v>8</v>
      </c>
      <c r="BX68">
        <f t="shared" si="53"/>
        <v>5</v>
      </c>
      <c r="BY68">
        <f t="shared" si="54"/>
        <v>0.75</v>
      </c>
      <c r="CA68">
        <v>0</v>
      </c>
    </row>
    <row r="69" spans="1:79" ht="17.25" customHeight="1" x14ac:dyDescent="0.3">
      <c r="A69" s="2">
        <v>44566</v>
      </c>
      <c r="B69" t="s">
        <v>160</v>
      </c>
      <c r="C69" t="s">
        <v>161</v>
      </c>
      <c r="D69" t="s">
        <v>27</v>
      </c>
      <c r="F69">
        <v>200</v>
      </c>
      <c r="G69">
        <v>0</v>
      </c>
      <c r="I69">
        <v>0</v>
      </c>
      <c r="J69">
        <f t="shared" si="31"/>
        <v>200</v>
      </c>
      <c r="K69">
        <v>0</v>
      </c>
      <c r="L69">
        <f t="shared" si="33"/>
        <v>200</v>
      </c>
      <c r="M69">
        <v>4</v>
      </c>
      <c r="N69">
        <v>1</v>
      </c>
      <c r="O69">
        <f t="shared" si="34"/>
        <v>50</v>
      </c>
      <c r="Q69">
        <v>90</v>
      </c>
      <c r="R69">
        <v>0</v>
      </c>
      <c r="T69">
        <v>0</v>
      </c>
      <c r="U69">
        <f t="shared" si="35"/>
        <v>90</v>
      </c>
      <c r="V69">
        <v>0</v>
      </c>
      <c r="W69">
        <f t="shared" si="29"/>
        <v>90</v>
      </c>
      <c r="X69">
        <v>1</v>
      </c>
      <c r="Y69">
        <v>2</v>
      </c>
      <c r="Z69">
        <f t="shared" si="36"/>
        <v>90</v>
      </c>
      <c r="AB69">
        <v>313</v>
      </c>
      <c r="AC69">
        <v>0</v>
      </c>
      <c r="AE69">
        <v>0</v>
      </c>
      <c r="AF69">
        <f t="shared" si="37"/>
        <v>313</v>
      </c>
      <c r="AG69">
        <v>356</v>
      </c>
      <c r="AH69">
        <f t="shared" si="38"/>
        <v>669</v>
      </c>
      <c r="AI69">
        <v>24</v>
      </c>
      <c r="AJ69">
        <f t="shared" si="39"/>
        <v>6</v>
      </c>
      <c r="AK69">
        <f t="shared" si="40"/>
        <v>27.875</v>
      </c>
      <c r="AM69">
        <v>88</v>
      </c>
      <c r="AN69">
        <v>0</v>
      </c>
      <c r="AO69">
        <v>0</v>
      </c>
      <c r="AP69">
        <f t="shared" si="30"/>
        <v>88</v>
      </c>
      <c r="AQ69">
        <v>180</v>
      </c>
      <c r="AR69">
        <f t="shared" si="32"/>
        <v>268</v>
      </c>
      <c r="AS69">
        <v>4</v>
      </c>
      <c r="AT69">
        <f t="shared" si="41"/>
        <v>6</v>
      </c>
      <c r="AU69">
        <f t="shared" si="42"/>
        <v>67</v>
      </c>
      <c r="AW69">
        <v>0</v>
      </c>
      <c r="AX69">
        <v>0</v>
      </c>
      <c r="AY69">
        <v>0</v>
      </c>
      <c r="AZ69">
        <f t="shared" si="43"/>
        <v>0</v>
      </c>
      <c r="BA69">
        <v>720</v>
      </c>
      <c r="BB69">
        <f t="shared" si="44"/>
        <v>720</v>
      </c>
      <c r="BC69">
        <v>6</v>
      </c>
      <c r="BD69">
        <f t="shared" si="45"/>
        <v>7</v>
      </c>
      <c r="BE69">
        <f t="shared" si="46"/>
        <v>120</v>
      </c>
      <c r="BG69">
        <v>168</v>
      </c>
      <c r="BH69">
        <v>0</v>
      </c>
      <c r="BI69">
        <v>0</v>
      </c>
      <c r="BJ69">
        <f t="shared" si="47"/>
        <v>168</v>
      </c>
      <c r="BK69">
        <v>60</v>
      </c>
      <c r="BL69">
        <f t="shared" si="48"/>
        <v>228</v>
      </c>
      <c r="BM69">
        <v>0</v>
      </c>
      <c r="BN69">
        <f t="shared" si="49"/>
        <v>5</v>
      </c>
      <c r="BO69">
        <f t="shared" si="50"/>
        <v>0</v>
      </c>
      <c r="BQ69">
        <v>644</v>
      </c>
      <c r="BR69">
        <v>0</v>
      </c>
      <c r="BS69">
        <v>-5</v>
      </c>
      <c r="BT69">
        <f t="shared" si="51"/>
        <v>639</v>
      </c>
      <c r="BU69">
        <v>180</v>
      </c>
      <c r="BV69">
        <f t="shared" si="52"/>
        <v>819</v>
      </c>
      <c r="BW69">
        <v>3</v>
      </c>
      <c r="BX69">
        <f t="shared" si="53"/>
        <v>5</v>
      </c>
      <c r="BY69">
        <f t="shared" si="54"/>
        <v>273</v>
      </c>
      <c r="CA69">
        <v>-1440</v>
      </c>
    </row>
    <row r="70" spans="1:79" ht="17.25" customHeight="1" x14ac:dyDescent="0.3">
      <c r="A70" s="2">
        <v>44566</v>
      </c>
      <c r="B70" t="s">
        <v>162</v>
      </c>
      <c r="C70" t="s">
        <v>163</v>
      </c>
      <c r="D70" t="s">
        <v>27</v>
      </c>
      <c r="F70">
        <v>213</v>
      </c>
      <c r="G70">
        <v>0</v>
      </c>
      <c r="I70">
        <v>0</v>
      </c>
      <c r="J70">
        <f t="shared" si="31"/>
        <v>213</v>
      </c>
      <c r="K70">
        <v>0</v>
      </c>
      <c r="L70">
        <f t="shared" si="33"/>
        <v>213</v>
      </c>
      <c r="M70">
        <v>6</v>
      </c>
      <c r="N70">
        <v>1</v>
      </c>
      <c r="O70">
        <f t="shared" si="34"/>
        <v>35.5</v>
      </c>
      <c r="Q70">
        <v>109</v>
      </c>
      <c r="R70">
        <v>0</v>
      </c>
      <c r="T70">
        <v>0</v>
      </c>
      <c r="U70">
        <f t="shared" si="35"/>
        <v>109</v>
      </c>
      <c r="V70">
        <v>0</v>
      </c>
      <c r="W70">
        <f t="shared" si="29"/>
        <v>109</v>
      </c>
      <c r="X70">
        <v>3</v>
      </c>
      <c r="Y70">
        <v>2</v>
      </c>
      <c r="Z70">
        <f t="shared" si="36"/>
        <v>36.333333333333336</v>
      </c>
      <c r="AB70">
        <v>489</v>
      </c>
      <c r="AC70">
        <v>0</v>
      </c>
      <c r="AE70">
        <v>0</v>
      </c>
      <c r="AF70">
        <f t="shared" si="37"/>
        <v>489</v>
      </c>
      <c r="AG70">
        <v>0</v>
      </c>
      <c r="AH70">
        <f t="shared" si="38"/>
        <v>489</v>
      </c>
      <c r="AI70">
        <v>2</v>
      </c>
      <c r="AJ70">
        <f t="shared" si="39"/>
        <v>6</v>
      </c>
      <c r="AK70">
        <f t="shared" si="40"/>
        <v>244.5</v>
      </c>
      <c r="AM70">
        <v>147</v>
      </c>
      <c r="AN70">
        <v>0</v>
      </c>
      <c r="AO70">
        <v>0</v>
      </c>
      <c r="AP70">
        <f t="shared" si="30"/>
        <v>147</v>
      </c>
      <c r="AQ70">
        <v>0</v>
      </c>
      <c r="AR70">
        <f t="shared" si="32"/>
        <v>147</v>
      </c>
      <c r="AS70">
        <v>3</v>
      </c>
      <c r="AT70">
        <f t="shared" si="41"/>
        <v>6</v>
      </c>
      <c r="AU70">
        <f t="shared" si="42"/>
        <v>49</v>
      </c>
      <c r="AW70">
        <v>1666</v>
      </c>
      <c r="AX70">
        <v>0</v>
      </c>
      <c r="AY70">
        <v>0</v>
      </c>
      <c r="AZ70">
        <f t="shared" si="43"/>
        <v>1666</v>
      </c>
      <c r="BA70">
        <v>0</v>
      </c>
      <c r="BB70">
        <f t="shared" si="44"/>
        <v>1666</v>
      </c>
      <c r="BC70">
        <v>2</v>
      </c>
      <c r="BD70">
        <f t="shared" si="45"/>
        <v>7</v>
      </c>
      <c r="BE70">
        <f t="shared" si="46"/>
        <v>833</v>
      </c>
      <c r="BG70">
        <v>233</v>
      </c>
      <c r="BH70">
        <v>0</v>
      </c>
      <c r="BI70">
        <v>0</v>
      </c>
      <c r="BJ70">
        <f t="shared" si="47"/>
        <v>233</v>
      </c>
      <c r="BK70">
        <v>0</v>
      </c>
      <c r="BL70">
        <f t="shared" si="48"/>
        <v>233</v>
      </c>
      <c r="BM70">
        <v>1</v>
      </c>
      <c r="BN70">
        <f t="shared" si="49"/>
        <v>5</v>
      </c>
      <c r="BO70">
        <f t="shared" si="50"/>
        <v>233</v>
      </c>
      <c r="BQ70">
        <v>308</v>
      </c>
      <c r="BR70">
        <v>0</v>
      </c>
      <c r="BS70">
        <v>0</v>
      </c>
      <c r="BT70">
        <f t="shared" si="51"/>
        <v>308</v>
      </c>
      <c r="BU70">
        <v>0</v>
      </c>
      <c r="BV70">
        <f t="shared" si="52"/>
        <v>308</v>
      </c>
      <c r="BW70">
        <v>6</v>
      </c>
      <c r="BX70">
        <f t="shared" si="53"/>
        <v>5</v>
      </c>
      <c r="BY70">
        <f t="shared" si="54"/>
        <v>51.333333333333336</v>
      </c>
      <c r="CA70">
        <v>-2384</v>
      </c>
    </row>
    <row r="71" spans="1:79" ht="17.25" customHeight="1" x14ac:dyDescent="0.3">
      <c r="A71" s="2">
        <v>44566</v>
      </c>
      <c r="B71" t="s">
        <v>164</v>
      </c>
      <c r="C71" t="s">
        <v>165</v>
      </c>
      <c r="D71" t="s">
        <v>27</v>
      </c>
      <c r="F71">
        <v>471</v>
      </c>
      <c r="G71">
        <v>720</v>
      </c>
      <c r="I71">
        <v>0</v>
      </c>
      <c r="J71">
        <f t="shared" si="31"/>
        <v>1191</v>
      </c>
      <c r="K71">
        <v>0</v>
      </c>
      <c r="L71">
        <f t="shared" si="33"/>
        <v>1191</v>
      </c>
      <c r="M71">
        <v>46</v>
      </c>
      <c r="N71">
        <v>1</v>
      </c>
      <c r="O71">
        <f t="shared" si="34"/>
        <v>25.891304347826086</v>
      </c>
      <c r="Q71">
        <v>30</v>
      </c>
      <c r="R71">
        <v>0</v>
      </c>
      <c r="T71">
        <v>0</v>
      </c>
      <c r="U71">
        <f t="shared" si="35"/>
        <v>30</v>
      </c>
      <c r="V71">
        <v>0</v>
      </c>
      <c r="W71">
        <f t="shared" si="29"/>
        <v>30</v>
      </c>
      <c r="X71">
        <v>1</v>
      </c>
      <c r="Y71">
        <v>2</v>
      </c>
      <c r="Z71">
        <f t="shared" si="36"/>
        <v>30</v>
      </c>
      <c r="AB71">
        <v>5210</v>
      </c>
      <c r="AC71">
        <v>0</v>
      </c>
      <c r="AE71">
        <v>0</v>
      </c>
      <c r="AF71">
        <f t="shared" si="37"/>
        <v>5210</v>
      </c>
      <c r="AG71">
        <v>0</v>
      </c>
      <c r="AH71">
        <f t="shared" si="38"/>
        <v>5210</v>
      </c>
      <c r="AI71">
        <v>48</v>
      </c>
      <c r="AJ71">
        <f t="shared" si="39"/>
        <v>6</v>
      </c>
      <c r="AK71">
        <f t="shared" si="40"/>
        <v>108.54166666666667</v>
      </c>
      <c r="AM71">
        <v>396</v>
      </c>
      <c r="AN71">
        <v>320</v>
      </c>
      <c r="AO71">
        <v>0</v>
      </c>
      <c r="AP71">
        <f t="shared" si="30"/>
        <v>716</v>
      </c>
      <c r="AQ71">
        <v>0</v>
      </c>
      <c r="AR71">
        <f t="shared" si="32"/>
        <v>716</v>
      </c>
      <c r="AS71">
        <v>43</v>
      </c>
      <c r="AT71">
        <f t="shared" si="41"/>
        <v>6</v>
      </c>
      <c r="AU71">
        <f t="shared" si="42"/>
        <v>16.651162790697676</v>
      </c>
      <c r="AW71">
        <v>0</v>
      </c>
      <c r="AX71">
        <v>220</v>
      </c>
      <c r="AY71">
        <v>0</v>
      </c>
      <c r="AZ71">
        <f t="shared" si="43"/>
        <v>220</v>
      </c>
      <c r="BA71">
        <v>0</v>
      </c>
      <c r="BB71">
        <f t="shared" si="44"/>
        <v>220</v>
      </c>
      <c r="BC71">
        <v>2</v>
      </c>
      <c r="BD71">
        <f t="shared" si="45"/>
        <v>7</v>
      </c>
      <c r="BE71">
        <f t="shared" si="46"/>
        <v>110</v>
      </c>
      <c r="BG71">
        <v>315</v>
      </c>
      <c r="BH71">
        <v>1200</v>
      </c>
      <c r="BI71">
        <v>0</v>
      </c>
      <c r="BJ71">
        <f t="shared" si="47"/>
        <v>1515</v>
      </c>
      <c r="BK71">
        <v>0</v>
      </c>
      <c r="BL71">
        <f t="shared" si="48"/>
        <v>1515</v>
      </c>
      <c r="BM71">
        <v>22</v>
      </c>
      <c r="BN71">
        <f t="shared" si="49"/>
        <v>5</v>
      </c>
      <c r="BO71">
        <f t="shared" si="50"/>
        <v>68.86363636363636</v>
      </c>
      <c r="BQ71">
        <v>338</v>
      </c>
      <c r="BR71">
        <v>65</v>
      </c>
      <c r="BS71">
        <v>0</v>
      </c>
      <c r="BT71">
        <f t="shared" si="51"/>
        <v>403</v>
      </c>
      <c r="BU71">
        <v>0</v>
      </c>
      <c r="BV71">
        <f t="shared" si="52"/>
        <v>403</v>
      </c>
      <c r="BW71">
        <v>31</v>
      </c>
      <c r="BX71">
        <f t="shared" si="53"/>
        <v>5</v>
      </c>
      <c r="BY71">
        <f t="shared" si="54"/>
        <v>13</v>
      </c>
      <c r="CA71">
        <v>1351</v>
      </c>
    </row>
    <row r="72" spans="1:79" ht="17.25" customHeight="1" x14ac:dyDescent="0.3">
      <c r="A72" s="2">
        <v>44566</v>
      </c>
      <c r="B72" t="s">
        <v>166</v>
      </c>
      <c r="C72" t="s">
        <v>167</v>
      </c>
      <c r="D72" t="s">
        <v>27</v>
      </c>
      <c r="F72">
        <v>384</v>
      </c>
      <c r="G72">
        <v>0</v>
      </c>
      <c r="I72">
        <v>0</v>
      </c>
      <c r="J72">
        <f t="shared" si="31"/>
        <v>384</v>
      </c>
      <c r="K72">
        <v>0</v>
      </c>
      <c r="L72">
        <f t="shared" si="33"/>
        <v>384</v>
      </c>
      <c r="M72">
        <v>3</v>
      </c>
      <c r="N72">
        <v>1</v>
      </c>
      <c r="O72">
        <f t="shared" si="34"/>
        <v>128</v>
      </c>
      <c r="Q72">
        <v>237</v>
      </c>
      <c r="R72">
        <v>0</v>
      </c>
      <c r="T72">
        <v>0</v>
      </c>
      <c r="U72">
        <f t="shared" si="35"/>
        <v>237</v>
      </c>
      <c r="V72">
        <v>0</v>
      </c>
      <c r="W72">
        <f t="shared" si="29"/>
        <v>237</v>
      </c>
      <c r="X72">
        <v>1</v>
      </c>
      <c r="Y72">
        <v>2</v>
      </c>
      <c r="Z72">
        <f t="shared" si="36"/>
        <v>237</v>
      </c>
      <c r="AB72">
        <v>528</v>
      </c>
      <c r="AC72">
        <v>0</v>
      </c>
      <c r="AE72">
        <v>-10</v>
      </c>
      <c r="AF72">
        <f t="shared" si="37"/>
        <v>518</v>
      </c>
      <c r="AG72">
        <v>0</v>
      </c>
      <c r="AH72">
        <f t="shared" si="38"/>
        <v>518</v>
      </c>
      <c r="AI72">
        <v>4</v>
      </c>
      <c r="AJ72">
        <f t="shared" si="39"/>
        <v>6</v>
      </c>
      <c r="AK72">
        <f t="shared" si="40"/>
        <v>129.5</v>
      </c>
      <c r="AM72">
        <v>114</v>
      </c>
      <c r="AN72">
        <v>210</v>
      </c>
      <c r="AO72">
        <v>0</v>
      </c>
      <c r="AP72">
        <f t="shared" si="30"/>
        <v>324</v>
      </c>
      <c r="AQ72">
        <v>0</v>
      </c>
      <c r="AR72">
        <f t="shared" si="32"/>
        <v>324</v>
      </c>
      <c r="AS72">
        <v>5</v>
      </c>
      <c r="AT72">
        <f t="shared" si="41"/>
        <v>6</v>
      </c>
      <c r="AU72">
        <f t="shared" si="42"/>
        <v>64.8</v>
      </c>
      <c r="AW72">
        <v>171</v>
      </c>
      <c r="AX72">
        <v>30</v>
      </c>
      <c r="AY72">
        <v>0</v>
      </c>
      <c r="AZ72">
        <f t="shared" si="43"/>
        <v>201</v>
      </c>
      <c r="BA72">
        <v>0</v>
      </c>
      <c r="BB72">
        <f t="shared" si="44"/>
        <v>201</v>
      </c>
      <c r="BC72">
        <v>2</v>
      </c>
      <c r="BD72">
        <f t="shared" si="45"/>
        <v>7</v>
      </c>
      <c r="BE72">
        <f t="shared" si="46"/>
        <v>100.5</v>
      </c>
      <c r="BG72">
        <v>565</v>
      </c>
      <c r="BH72">
        <v>380</v>
      </c>
      <c r="BI72">
        <v>0</v>
      </c>
      <c r="BJ72">
        <f t="shared" si="47"/>
        <v>945</v>
      </c>
      <c r="BK72">
        <v>0</v>
      </c>
      <c r="BL72">
        <f t="shared" si="48"/>
        <v>945</v>
      </c>
      <c r="BM72">
        <v>0</v>
      </c>
      <c r="BN72">
        <f t="shared" si="49"/>
        <v>5</v>
      </c>
      <c r="BO72">
        <f t="shared" si="50"/>
        <v>0</v>
      </c>
      <c r="BQ72">
        <v>118</v>
      </c>
      <c r="BR72">
        <v>250</v>
      </c>
      <c r="BS72">
        <v>0</v>
      </c>
      <c r="BT72">
        <f t="shared" si="51"/>
        <v>368</v>
      </c>
      <c r="BU72">
        <v>0</v>
      </c>
      <c r="BV72">
        <f t="shared" si="52"/>
        <v>368</v>
      </c>
      <c r="BW72">
        <v>2</v>
      </c>
      <c r="BX72">
        <f t="shared" si="53"/>
        <v>5</v>
      </c>
      <c r="BY72">
        <f t="shared" si="54"/>
        <v>184</v>
      </c>
      <c r="CA72">
        <v>1500</v>
      </c>
    </row>
    <row r="73" spans="1:79" ht="17.25" customHeight="1" x14ac:dyDescent="0.3">
      <c r="A73" s="2">
        <v>44566</v>
      </c>
      <c r="B73" t="s">
        <v>168</v>
      </c>
      <c r="C73" t="s">
        <v>169</v>
      </c>
      <c r="D73" t="s">
        <v>27</v>
      </c>
      <c r="F73">
        <v>75</v>
      </c>
      <c r="G73">
        <v>0</v>
      </c>
      <c r="I73">
        <v>0</v>
      </c>
      <c r="J73">
        <f t="shared" si="31"/>
        <v>75</v>
      </c>
      <c r="K73">
        <v>0</v>
      </c>
      <c r="L73">
        <f t="shared" si="33"/>
        <v>75</v>
      </c>
      <c r="M73">
        <v>3</v>
      </c>
      <c r="N73">
        <v>1</v>
      </c>
      <c r="O73">
        <f t="shared" si="34"/>
        <v>25</v>
      </c>
      <c r="Q73">
        <v>117</v>
      </c>
      <c r="R73">
        <v>0</v>
      </c>
      <c r="T73">
        <v>0</v>
      </c>
      <c r="U73">
        <f t="shared" si="35"/>
        <v>117</v>
      </c>
      <c r="V73">
        <v>0</v>
      </c>
      <c r="W73">
        <f t="shared" si="29"/>
        <v>117</v>
      </c>
      <c r="X73">
        <v>1</v>
      </c>
      <c r="Y73">
        <v>2</v>
      </c>
      <c r="Z73">
        <f t="shared" si="36"/>
        <v>117</v>
      </c>
      <c r="AB73">
        <v>159</v>
      </c>
      <c r="AC73">
        <v>0</v>
      </c>
      <c r="AE73">
        <v>0</v>
      </c>
      <c r="AF73">
        <f t="shared" si="37"/>
        <v>159</v>
      </c>
      <c r="AG73">
        <v>300</v>
      </c>
      <c r="AH73">
        <f t="shared" si="38"/>
        <v>459</v>
      </c>
      <c r="AI73">
        <v>5</v>
      </c>
      <c r="AJ73">
        <f t="shared" si="39"/>
        <v>6</v>
      </c>
      <c r="AK73">
        <f t="shared" si="40"/>
        <v>91.8</v>
      </c>
      <c r="AM73">
        <v>916</v>
      </c>
      <c r="AN73">
        <v>0</v>
      </c>
      <c r="AO73">
        <v>0</v>
      </c>
      <c r="AP73">
        <f t="shared" si="30"/>
        <v>916</v>
      </c>
      <c r="AQ73">
        <v>0</v>
      </c>
      <c r="AR73">
        <f t="shared" si="32"/>
        <v>916</v>
      </c>
      <c r="AS73">
        <v>2</v>
      </c>
      <c r="AT73">
        <f t="shared" si="41"/>
        <v>6</v>
      </c>
      <c r="AU73">
        <f t="shared" si="42"/>
        <v>458</v>
      </c>
      <c r="AW73">
        <v>91</v>
      </c>
      <c r="AX73">
        <v>0</v>
      </c>
      <c r="AY73">
        <v>0</v>
      </c>
      <c r="AZ73">
        <f t="shared" si="43"/>
        <v>91</v>
      </c>
      <c r="BA73">
        <v>100</v>
      </c>
      <c r="BB73">
        <f t="shared" si="44"/>
        <v>191</v>
      </c>
      <c r="BC73">
        <v>4</v>
      </c>
      <c r="BD73">
        <f t="shared" si="45"/>
        <v>7</v>
      </c>
      <c r="BE73">
        <f t="shared" si="46"/>
        <v>47.75</v>
      </c>
      <c r="BG73">
        <v>401</v>
      </c>
      <c r="BH73">
        <v>0</v>
      </c>
      <c r="BI73">
        <v>0</v>
      </c>
      <c r="BJ73">
        <f t="shared" si="47"/>
        <v>401</v>
      </c>
      <c r="BK73">
        <v>0</v>
      </c>
      <c r="BL73">
        <f t="shared" si="48"/>
        <v>401</v>
      </c>
      <c r="BM73">
        <v>1</v>
      </c>
      <c r="BN73">
        <f t="shared" si="49"/>
        <v>5</v>
      </c>
      <c r="BO73">
        <f t="shared" si="50"/>
        <v>401</v>
      </c>
      <c r="BQ73">
        <v>769</v>
      </c>
      <c r="BR73">
        <v>0</v>
      </c>
      <c r="BS73">
        <v>0</v>
      </c>
      <c r="BT73">
        <f t="shared" si="51"/>
        <v>769</v>
      </c>
      <c r="BU73">
        <v>0</v>
      </c>
      <c r="BV73">
        <f t="shared" si="52"/>
        <v>769</v>
      </c>
      <c r="BW73">
        <v>2</v>
      </c>
      <c r="BX73">
        <f t="shared" si="53"/>
        <v>5</v>
      </c>
      <c r="BY73">
        <f t="shared" si="54"/>
        <v>384.5</v>
      </c>
      <c r="CA73">
        <v>3800</v>
      </c>
    </row>
    <row r="74" spans="1:79" ht="17.25" customHeight="1" x14ac:dyDescent="0.3">
      <c r="A74" s="2">
        <v>44566</v>
      </c>
      <c r="B74" t="s">
        <v>170</v>
      </c>
      <c r="C74" t="s">
        <v>171</v>
      </c>
      <c r="D74" t="s">
        <v>27</v>
      </c>
      <c r="F74">
        <v>330</v>
      </c>
      <c r="G74">
        <v>0</v>
      </c>
      <c r="I74">
        <v>-8</v>
      </c>
      <c r="J74">
        <f t="shared" si="31"/>
        <v>322</v>
      </c>
      <c r="K74">
        <v>0</v>
      </c>
      <c r="L74">
        <f t="shared" si="33"/>
        <v>322</v>
      </c>
      <c r="M74">
        <v>5</v>
      </c>
      <c r="N74">
        <v>1</v>
      </c>
      <c r="O74">
        <f t="shared" si="34"/>
        <v>64.400000000000006</v>
      </c>
      <c r="Q74">
        <v>196</v>
      </c>
      <c r="R74">
        <v>0</v>
      </c>
      <c r="T74">
        <v>0</v>
      </c>
      <c r="U74">
        <f t="shared" si="35"/>
        <v>196</v>
      </c>
      <c r="V74">
        <v>0</v>
      </c>
      <c r="W74">
        <f t="shared" si="29"/>
        <v>196</v>
      </c>
      <c r="X74">
        <v>1</v>
      </c>
      <c r="Y74">
        <v>2</v>
      </c>
      <c r="Z74">
        <f t="shared" si="36"/>
        <v>196</v>
      </c>
      <c r="AB74">
        <v>1468</v>
      </c>
      <c r="AC74">
        <v>0</v>
      </c>
      <c r="AE74">
        <v>-50</v>
      </c>
      <c r="AF74">
        <f t="shared" si="37"/>
        <v>1418</v>
      </c>
      <c r="AG74">
        <v>0</v>
      </c>
      <c r="AH74">
        <f t="shared" si="38"/>
        <v>1418</v>
      </c>
      <c r="AI74">
        <v>2</v>
      </c>
      <c r="AJ74">
        <f t="shared" si="39"/>
        <v>6</v>
      </c>
      <c r="AK74">
        <f t="shared" si="40"/>
        <v>709</v>
      </c>
      <c r="AM74">
        <v>874</v>
      </c>
      <c r="AN74">
        <v>0</v>
      </c>
      <c r="AO74">
        <v>0</v>
      </c>
      <c r="AP74">
        <f t="shared" si="30"/>
        <v>874</v>
      </c>
      <c r="AQ74">
        <v>0</v>
      </c>
      <c r="AR74">
        <f t="shared" si="32"/>
        <v>874</v>
      </c>
      <c r="AS74">
        <v>7</v>
      </c>
      <c r="AT74">
        <f t="shared" si="41"/>
        <v>6</v>
      </c>
      <c r="AU74">
        <f t="shared" si="42"/>
        <v>124.85714285714286</v>
      </c>
      <c r="AW74">
        <v>113</v>
      </c>
      <c r="AX74">
        <v>15</v>
      </c>
      <c r="AY74">
        <v>0</v>
      </c>
      <c r="AZ74">
        <f t="shared" si="43"/>
        <v>128</v>
      </c>
      <c r="BA74">
        <v>0</v>
      </c>
      <c r="BB74">
        <f t="shared" si="44"/>
        <v>128</v>
      </c>
      <c r="BC74">
        <v>1</v>
      </c>
      <c r="BD74">
        <f t="shared" si="45"/>
        <v>7</v>
      </c>
      <c r="BE74">
        <f t="shared" si="46"/>
        <v>128</v>
      </c>
      <c r="BG74">
        <v>511</v>
      </c>
      <c r="BH74">
        <v>0</v>
      </c>
      <c r="BI74">
        <v>0</v>
      </c>
      <c r="BJ74">
        <f t="shared" si="47"/>
        <v>511</v>
      </c>
      <c r="BK74">
        <v>0</v>
      </c>
      <c r="BL74">
        <f t="shared" si="48"/>
        <v>511</v>
      </c>
      <c r="BM74">
        <v>3</v>
      </c>
      <c r="BN74">
        <f t="shared" si="49"/>
        <v>5</v>
      </c>
      <c r="BO74">
        <f t="shared" si="50"/>
        <v>170.33333333333334</v>
      </c>
      <c r="BQ74">
        <v>1653</v>
      </c>
      <c r="BR74">
        <v>0</v>
      </c>
      <c r="BS74">
        <v>0</v>
      </c>
      <c r="BT74">
        <f t="shared" si="51"/>
        <v>1653</v>
      </c>
      <c r="BU74">
        <v>0</v>
      </c>
      <c r="BV74">
        <f t="shared" si="52"/>
        <v>1653</v>
      </c>
      <c r="BW74">
        <v>12</v>
      </c>
      <c r="BX74">
        <f t="shared" si="53"/>
        <v>5</v>
      </c>
      <c r="BY74">
        <f t="shared" si="54"/>
        <v>137.75</v>
      </c>
      <c r="CA74">
        <v>570</v>
      </c>
    </row>
    <row r="75" spans="1:79" ht="17.25" customHeight="1" x14ac:dyDescent="0.3">
      <c r="A75" s="2">
        <v>44566</v>
      </c>
      <c r="B75" t="s">
        <v>172</v>
      </c>
      <c r="C75" t="s">
        <v>173</v>
      </c>
      <c r="D75" t="s">
        <v>27</v>
      </c>
      <c r="F75">
        <v>251</v>
      </c>
      <c r="G75">
        <v>0</v>
      </c>
      <c r="I75">
        <v>0</v>
      </c>
      <c r="J75">
        <f t="shared" si="31"/>
        <v>251</v>
      </c>
      <c r="K75">
        <v>0</v>
      </c>
      <c r="L75">
        <f t="shared" si="33"/>
        <v>251</v>
      </c>
      <c r="M75">
        <v>1</v>
      </c>
      <c r="N75">
        <v>1</v>
      </c>
      <c r="O75">
        <f t="shared" si="34"/>
        <v>251</v>
      </c>
      <c r="Q75">
        <v>63</v>
      </c>
      <c r="R75">
        <v>0</v>
      </c>
      <c r="T75">
        <v>0</v>
      </c>
      <c r="U75">
        <f t="shared" si="35"/>
        <v>63</v>
      </c>
      <c r="V75">
        <v>0</v>
      </c>
      <c r="W75">
        <f t="shared" si="29"/>
        <v>63</v>
      </c>
      <c r="X75">
        <v>1</v>
      </c>
      <c r="Y75">
        <v>2</v>
      </c>
      <c r="Z75">
        <f t="shared" si="36"/>
        <v>63</v>
      </c>
      <c r="AB75">
        <v>1529</v>
      </c>
      <c r="AC75">
        <v>0</v>
      </c>
      <c r="AE75">
        <v>0</v>
      </c>
      <c r="AF75">
        <f t="shared" si="37"/>
        <v>1529</v>
      </c>
      <c r="AG75">
        <v>0</v>
      </c>
      <c r="AH75">
        <f t="shared" si="38"/>
        <v>1529</v>
      </c>
      <c r="AI75">
        <v>4</v>
      </c>
      <c r="AJ75">
        <f t="shared" si="39"/>
        <v>6</v>
      </c>
      <c r="AK75">
        <f t="shared" si="40"/>
        <v>382.25</v>
      </c>
      <c r="AM75">
        <v>748</v>
      </c>
      <c r="AN75">
        <v>710</v>
      </c>
      <c r="AO75">
        <v>0</v>
      </c>
      <c r="AP75">
        <f t="shared" si="30"/>
        <v>1458</v>
      </c>
      <c r="AQ75">
        <v>0</v>
      </c>
      <c r="AR75">
        <f t="shared" si="32"/>
        <v>1458</v>
      </c>
      <c r="AS75">
        <v>8</v>
      </c>
      <c r="AT75">
        <f t="shared" si="41"/>
        <v>6</v>
      </c>
      <c r="AU75">
        <f t="shared" si="42"/>
        <v>182.25</v>
      </c>
      <c r="AW75">
        <v>122</v>
      </c>
      <c r="AX75">
        <v>235</v>
      </c>
      <c r="AY75">
        <v>0</v>
      </c>
      <c r="AZ75">
        <f t="shared" si="43"/>
        <v>357</v>
      </c>
      <c r="BA75">
        <v>0</v>
      </c>
      <c r="BB75">
        <f t="shared" si="44"/>
        <v>357</v>
      </c>
      <c r="BC75">
        <v>2</v>
      </c>
      <c r="BD75">
        <f t="shared" si="45"/>
        <v>7</v>
      </c>
      <c r="BE75">
        <f t="shared" si="46"/>
        <v>178.5</v>
      </c>
      <c r="BG75">
        <v>218</v>
      </c>
      <c r="BH75">
        <v>240</v>
      </c>
      <c r="BI75">
        <v>0</v>
      </c>
      <c r="BJ75">
        <f t="shared" si="47"/>
        <v>458</v>
      </c>
      <c r="BK75">
        <v>0</v>
      </c>
      <c r="BL75">
        <f t="shared" si="48"/>
        <v>458</v>
      </c>
      <c r="BM75">
        <v>0</v>
      </c>
      <c r="BN75">
        <f t="shared" si="49"/>
        <v>5</v>
      </c>
      <c r="BO75">
        <f t="shared" si="50"/>
        <v>0</v>
      </c>
      <c r="BQ75">
        <v>51</v>
      </c>
      <c r="BR75">
        <v>240</v>
      </c>
      <c r="BS75">
        <v>0</v>
      </c>
      <c r="BT75">
        <f t="shared" si="51"/>
        <v>291</v>
      </c>
      <c r="BU75">
        <v>0</v>
      </c>
      <c r="BV75">
        <f t="shared" si="52"/>
        <v>291</v>
      </c>
      <c r="BW75">
        <v>2</v>
      </c>
      <c r="BX75">
        <f t="shared" si="53"/>
        <v>5</v>
      </c>
      <c r="BY75">
        <f t="shared" si="54"/>
        <v>145.5</v>
      </c>
      <c r="CA75">
        <v>367</v>
      </c>
    </row>
    <row r="76" spans="1:79" ht="17.25" customHeight="1" x14ac:dyDescent="0.3">
      <c r="A76" s="2">
        <v>44566</v>
      </c>
      <c r="B76" t="s">
        <v>174</v>
      </c>
      <c r="C76" t="s">
        <v>175</v>
      </c>
      <c r="D76" t="s">
        <v>27</v>
      </c>
      <c r="F76">
        <v>789</v>
      </c>
      <c r="G76">
        <v>0</v>
      </c>
      <c r="I76">
        <v>-27</v>
      </c>
      <c r="J76">
        <f t="shared" si="31"/>
        <v>762</v>
      </c>
      <c r="K76">
        <v>0</v>
      </c>
      <c r="L76">
        <f t="shared" si="33"/>
        <v>762</v>
      </c>
      <c r="M76">
        <v>53</v>
      </c>
      <c r="N76">
        <v>1</v>
      </c>
      <c r="O76">
        <f t="shared" si="34"/>
        <v>14.377358490566039</v>
      </c>
      <c r="Q76">
        <v>568</v>
      </c>
      <c r="R76">
        <v>0</v>
      </c>
      <c r="T76">
        <v>0</v>
      </c>
      <c r="U76">
        <f t="shared" si="35"/>
        <v>568</v>
      </c>
      <c r="V76">
        <v>0</v>
      </c>
      <c r="W76">
        <f t="shared" si="29"/>
        <v>568</v>
      </c>
      <c r="X76">
        <v>22</v>
      </c>
      <c r="Y76">
        <v>2</v>
      </c>
      <c r="Z76">
        <f t="shared" si="36"/>
        <v>25.818181818181817</v>
      </c>
      <c r="AB76">
        <v>1732</v>
      </c>
      <c r="AC76">
        <v>0</v>
      </c>
      <c r="AE76">
        <v>-16</v>
      </c>
      <c r="AF76">
        <f t="shared" si="37"/>
        <v>1716</v>
      </c>
      <c r="AG76">
        <v>400</v>
      </c>
      <c r="AH76">
        <f t="shared" si="38"/>
        <v>2116</v>
      </c>
      <c r="AI76">
        <v>128</v>
      </c>
      <c r="AJ76">
        <f t="shared" si="39"/>
        <v>6</v>
      </c>
      <c r="AK76">
        <f t="shared" si="40"/>
        <v>16.53125</v>
      </c>
      <c r="AM76">
        <v>2255</v>
      </c>
      <c r="AN76">
        <v>0</v>
      </c>
      <c r="AO76">
        <v>-22</v>
      </c>
      <c r="AP76">
        <f t="shared" si="30"/>
        <v>2233</v>
      </c>
      <c r="AQ76">
        <v>0</v>
      </c>
      <c r="AR76">
        <f t="shared" si="32"/>
        <v>2233</v>
      </c>
      <c r="AS76">
        <v>86</v>
      </c>
      <c r="AT76">
        <f t="shared" si="41"/>
        <v>6</v>
      </c>
      <c r="AU76">
        <f t="shared" si="42"/>
        <v>25.965116279069768</v>
      </c>
      <c r="AW76">
        <v>911</v>
      </c>
      <c r="AX76">
        <v>0</v>
      </c>
      <c r="AY76">
        <v>-204</v>
      </c>
      <c r="AZ76">
        <f t="shared" si="43"/>
        <v>707</v>
      </c>
      <c r="BA76">
        <v>0</v>
      </c>
      <c r="BB76">
        <f t="shared" si="44"/>
        <v>707</v>
      </c>
      <c r="BC76">
        <v>105</v>
      </c>
      <c r="BD76">
        <f t="shared" si="45"/>
        <v>7</v>
      </c>
      <c r="BE76">
        <f t="shared" si="46"/>
        <v>6.7333333333333334</v>
      </c>
      <c r="BG76">
        <v>800</v>
      </c>
      <c r="BH76">
        <v>0</v>
      </c>
      <c r="BI76">
        <v>0</v>
      </c>
      <c r="BJ76">
        <f t="shared" si="47"/>
        <v>800</v>
      </c>
      <c r="BK76">
        <v>0</v>
      </c>
      <c r="BL76">
        <f t="shared" si="48"/>
        <v>800</v>
      </c>
      <c r="BM76">
        <v>38</v>
      </c>
      <c r="BN76">
        <f t="shared" si="49"/>
        <v>5</v>
      </c>
      <c r="BO76">
        <f t="shared" si="50"/>
        <v>21.05263157894737</v>
      </c>
      <c r="BQ76">
        <v>844</v>
      </c>
      <c r="BR76">
        <v>0</v>
      </c>
      <c r="BS76">
        <v>-72</v>
      </c>
      <c r="BT76">
        <f t="shared" si="51"/>
        <v>772</v>
      </c>
      <c r="BU76">
        <v>0</v>
      </c>
      <c r="BV76">
        <f t="shared" si="52"/>
        <v>772</v>
      </c>
      <c r="BW76">
        <v>33</v>
      </c>
      <c r="BX76">
        <f t="shared" si="53"/>
        <v>5</v>
      </c>
      <c r="BY76">
        <f t="shared" si="54"/>
        <v>23.393939393939394</v>
      </c>
      <c r="CA76">
        <v>0</v>
      </c>
    </row>
    <row r="77" spans="1:79" ht="17.25" customHeight="1" x14ac:dyDescent="0.3">
      <c r="A77" s="2">
        <v>44566</v>
      </c>
      <c r="B77" t="s">
        <v>176</v>
      </c>
      <c r="C77" t="s">
        <v>177</v>
      </c>
      <c r="D77" t="s">
        <v>27</v>
      </c>
      <c r="F77">
        <v>0</v>
      </c>
      <c r="G77">
        <v>0</v>
      </c>
      <c r="I77">
        <v>0</v>
      </c>
      <c r="J77">
        <f t="shared" si="31"/>
        <v>0</v>
      </c>
      <c r="K77">
        <v>0</v>
      </c>
      <c r="L77">
        <f t="shared" si="33"/>
        <v>0</v>
      </c>
      <c r="M77">
        <v>0</v>
      </c>
      <c r="N77">
        <v>1</v>
      </c>
      <c r="O77">
        <f t="shared" si="34"/>
        <v>0</v>
      </c>
      <c r="Q77">
        <v>0</v>
      </c>
      <c r="R77">
        <v>0</v>
      </c>
      <c r="T77">
        <v>0</v>
      </c>
      <c r="U77">
        <f t="shared" si="35"/>
        <v>0</v>
      </c>
      <c r="V77">
        <v>0</v>
      </c>
      <c r="W77">
        <f t="shared" si="29"/>
        <v>0</v>
      </c>
      <c r="X77">
        <v>0</v>
      </c>
      <c r="Y77">
        <v>2</v>
      </c>
      <c r="Z77">
        <f t="shared" si="36"/>
        <v>0</v>
      </c>
      <c r="AB77">
        <v>0</v>
      </c>
      <c r="AC77">
        <v>0</v>
      </c>
      <c r="AE77">
        <v>0</v>
      </c>
      <c r="AF77">
        <f t="shared" si="37"/>
        <v>0</v>
      </c>
      <c r="AG77">
        <v>0</v>
      </c>
      <c r="AH77">
        <f t="shared" si="38"/>
        <v>0</v>
      </c>
      <c r="AI77">
        <v>0</v>
      </c>
      <c r="AJ77">
        <f t="shared" si="39"/>
        <v>6</v>
      </c>
      <c r="AK77">
        <f t="shared" si="40"/>
        <v>0</v>
      </c>
      <c r="AM77">
        <v>0</v>
      </c>
      <c r="AN77">
        <v>0</v>
      </c>
      <c r="AO77">
        <v>0</v>
      </c>
      <c r="AP77">
        <f t="shared" si="30"/>
        <v>0</v>
      </c>
      <c r="AQ77">
        <v>0</v>
      </c>
      <c r="AR77">
        <f t="shared" si="32"/>
        <v>0</v>
      </c>
      <c r="AS77">
        <v>0</v>
      </c>
      <c r="AT77">
        <f t="shared" si="41"/>
        <v>6</v>
      </c>
      <c r="AU77">
        <f t="shared" si="42"/>
        <v>0</v>
      </c>
      <c r="AW77">
        <v>0</v>
      </c>
      <c r="AX77">
        <v>0</v>
      </c>
      <c r="AY77">
        <v>0</v>
      </c>
      <c r="AZ77">
        <f t="shared" si="43"/>
        <v>0</v>
      </c>
      <c r="BA77">
        <v>0</v>
      </c>
      <c r="BB77">
        <f t="shared" si="44"/>
        <v>0</v>
      </c>
      <c r="BC77">
        <v>0</v>
      </c>
      <c r="BD77">
        <f t="shared" si="45"/>
        <v>7</v>
      </c>
      <c r="BE77">
        <f t="shared" si="46"/>
        <v>0</v>
      </c>
      <c r="BG77">
        <v>0</v>
      </c>
      <c r="BH77">
        <v>0</v>
      </c>
      <c r="BI77">
        <v>0</v>
      </c>
      <c r="BJ77">
        <f t="shared" si="47"/>
        <v>0</v>
      </c>
      <c r="BK77">
        <v>0</v>
      </c>
      <c r="BL77">
        <f t="shared" si="48"/>
        <v>0</v>
      </c>
      <c r="BM77">
        <v>0</v>
      </c>
      <c r="BN77">
        <f t="shared" si="49"/>
        <v>5</v>
      </c>
      <c r="BO77">
        <f t="shared" si="50"/>
        <v>0</v>
      </c>
      <c r="BQ77">
        <v>0</v>
      </c>
      <c r="BR77">
        <v>0</v>
      </c>
      <c r="BS77">
        <v>0</v>
      </c>
      <c r="BT77">
        <f t="shared" si="51"/>
        <v>0</v>
      </c>
      <c r="BU77">
        <v>0</v>
      </c>
      <c r="BV77">
        <f t="shared" si="52"/>
        <v>0</v>
      </c>
      <c r="BW77">
        <v>0</v>
      </c>
      <c r="BX77">
        <f t="shared" si="53"/>
        <v>5</v>
      </c>
      <c r="BY77">
        <f t="shared" si="54"/>
        <v>0</v>
      </c>
      <c r="CA77">
        <v>0</v>
      </c>
    </row>
    <row r="78" spans="1:79" ht="17.25" customHeight="1" x14ac:dyDescent="0.3">
      <c r="A78" s="2">
        <v>44566</v>
      </c>
      <c r="B78" t="s">
        <v>178</v>
      </c>
      <c r="C78" t="s">
        <v>179</v>
      </c>
      <c r="D78" t="s">
        <v>27</v>
      </c>
      <c r="F78">
        <v>0</v>
      </c>
      <c r="G78">
        <v>0</v>
      </c>
      <c r="I78">
        <v>0</v>
      </c>
      <c r="J78">
        <f t="shared" si="31"/>
        <v>0</v>
      </c>
      <c r="K78">
        <v>0</v>
      </c>
      <c r="L78">
        <f t="shared" si="33"/>
        <v>0</v>
      </c>
      <c r="M78">
        <v>0</v>
      </c>
      <c r="N78">
        <v>1</v>
      </c>
      <c r="O78">
        <f t="shared" si="34"/>
        <v>0</v>
      </c>
      <c r="Q78">
        <v>0</v>
      </c>
      <c r="R78">
        <v>0</v>
      </c>
      <c r="T78">
        <v>0</v>
      </c>
      <c r="U78">
        <f t="shared" si="35"/>
        <v>0</v>
      </c>
      <c r="V78">
        <v>0</v>
      </c>
      <c r="W78">
        <f t="shared" si="29"/>
        <v>0</v>
      </c>
      <c r="X78">
        <v>0</v>
      </c>
      <c r="Y78">
        <v>2</v>
      </c>
      <c r="Z78">
        <f t="shared" si="36"/>
        <v>0</v>
      </c>
      <c r="AB78">
        <v>0</v>
      </c>
      <c r="AC78">
        <v>0</v>
      </c>
      <c r="AE78">
        <v>0</v>
      </c>
      <c r="AF78">
        <f t="shared" si="37"/>
        <v>0</v>
      </c>
      <c r="AG78">
        <v>0</v>
      </c>
      <c r="AH78">
        <f t="shared" si="38"/>
        <v>0</v>
      </c>
      <c r="AI78">
        <v>0</v>
      </c>
      <c r="AJ78">
        <f t="shared" si="39"/>
        <v>6</v>
      </c>
      <c r="AK78">
        <f t="shared" si="40"/>
        <v>0</v>
      </c>
      <c r="AM78">
        <v>0</v>
      </c>
      <c r="AN78">
        <v>0</v>
      </c>
      <c r="AO78">
        <v>0</v>
      </c>
      <c r="AP78">
        <f t="shared" si="30"/>
        <v>0</v>
      </c>
      <c r="AQ78">
        <v>0</v>
      </c>
      <c r="AR78">
        <f t="shared" si="32"/>
        <v>0</v>
      </c>
      <c r="AS78">
        <v>0</v>
      </c>
      <c r="AT78">
        <f t="shared" si="41"/>
        <v>6</v>
      </c>
      <c r="AU78">
        <f t="shared" si="42"/>
        <v>0</v>
      </c>
      <c r="AW78">
        <v>0</v>
      </c>
      <c r="AX78">
        <v>0</v>
      </c>
      <c r="AY78">
        <v>0</v>
      </c>
      <c r="AZ78">
        <f t="shared" si="43"/>
        <v>0</v>
      </c>
      <c r="BA78">
        <v>0</v>
      </c>
      <c r="BB78">
        <f t="shared" si="44"/>
        <v>0</v>
      </c>
      <c r="BC78">
        <v>0</v>
      </c>
      <c r="BD78">
        <f t="shared" si="45"/>
        <v>7</v>
      </c>
      <c r="BE78">
        <f t="shared" si="46"/>
        <v>0</v>
      </c>
      <c r="BG78">
        <v>0</v>
      </c>
      <c r="BH78">
        <v>0</v>
      </c>
      <c r="BI78">
        <v>0</v>
      </c>
      <c r="BJ78">
        <f t="shared" si="47"/>
        <v>0</v>
      </c>
      <c r="BK78">
        <v>0</v>
      </c>
      <c r="BL78">
        <f t="shared" si="48"/>
        <v>0</v>
      </c>
      <c r="BM78">
        <v>0</v>
      </c>
      <c r="BN78">
        <f t="shared" si="49"/>
        <v>5</v>
      </c>
      <c r="BO78">
        <f t="shared" si="50"/>
        <v>0</v>
      </c>
      <c r="BQ78">
        <v>0</v>
      </c>
      <c r="BR78">
        <v>0</v>
      </c>
      <c r="BS78">
        <v>0</v>
      </c>
      <c r="BT78">
        <f t="shared" si="51"/>
        <v>0</v>
      </c>
      <c r="BU78">
        <v>0</v>
      </c>
      <c r="BV78">
        <f t="shared" si="52"/>
        <v>0</v>
      </c>
      <c r="BW78">
        <v>0</v>
      </c>
      <c r="BX78">
        <f t="shared" si="53"/>
        <v>5</v>
      </c>
      <c r="BY78">
        <f t="shared" si="54"/>
        <v>0</v>
      </c>
      <c r="CA78">
        <v>0</v>
      </c>
    </row>
    <row r="79" spans="1:79" ht="17.25" customHeight="1" x14ac:dyDescent="0.3">
      <c r="A79" s="2">
        <v>44566</v>
      </c>
      <c r="B79" t="s">
        <v>180</v>
      </c>
      <c r="C79" t="s">
        <v>181</v>
      </c>
      <c r="D79" t="s">
        <v>27</v>
      </c>
      <c r="F79">
        <v>818</v>
      </c>
      <c r="G79">
        <v>0</v>
      </c>
      <c r="I79">
        <v>0</v>
      </c>
      <c r="J79">
        <f t="shared" si="31"/>
        <v>818</v>
      </c>
      <c r="K79">
        <v>0</v>
      </c>
      <c r="L79">
        <f t="shared" si="33"/>
        <v>818</v>
      </c>
      <c r="M79">
        <v>9</v>
      </c>
      <c r="N79">
        <v>1</v>
      </c>
      <c r="O79">
        <f t="shared" si="34"/>
        <v>90.888888888888886</v>
      </c>
      <c r="Q79">
        <v>229</v>
      </c>
      <c r="R79">
        <v>0</v>
      </c>
      <c r="T79">
        <v>0</v>
      </c>
      <c r="U79">
        <f t="shared" si="35"/>
        <v>229</v>
      </c>
      <c r="V79">
        <v>0</v>
      </c>
      <c r="W79">
        <f t="shared" si="29"/>
        <v>229</v>
      </c>
      <c r="X79">
        <v>5</v>
      </c>
      <c r="Y79">
        <v>2</v>
      </c>
      <c r="Z79">
        <f t="shared" si="36"/>
        <v>45.8</v>
      </c>
      <c r="AB79">
        <v>5940</v>
      </c>
      <c r="AC79">
        <v>0</v>
      </c>
      <c r="AE79">
        <v>0</v>
      </c>
      <c r="AF79">
        <f t="shared" si="37"/>
        <v>5940</v>
      </c>
      <c r="AG79">
        <v>0</v>
      </c>
      <c r="AH79">
        <f t="shared" si="38"/>
        <v>5940</v>
      </c>
      <c r="AI79">
        <v>73</v>
      </c>
      <c r="AJ79">
        <f t="shared" si="39"/>
        <v>6</v>
      </c>
      <c r="AK79">
        <f t="shared" si="40"/>
        <v>81.369863013698634</v>
      </c>
      <c r="AM79">
        <v>1431</v>
      </c>
      <c r="AN79">
        <v>0</v>
      </c>
      <c r="AO79">
        <v>-11</v>
      </c>
      <c r="AP79">
        <f t="shared" si="30"/>
        <v>1420</v>
      </c>
      <c r="AQ79">
        <v>0</v>
      </c>
      <c r="AR79">
        <f t="shared" si="32"/>
        <v>1420</v>
      </c>
      <c r="AS79">
        <v>20</v>
      </c>
      <c r="AT79">
        <f t="shared" si="41"/>
        <v>6</v>
      </c>
      <c r="AU79">
        <f t="shared" si="42"/>
        <v>71</v>
      </c>
      <c r="AW79">
        <v>694</v>
      </c>
      <c r="AX79">
        <v>0</v>
      </c>
      <c r="AY79">
        <v>0</v>
      </c>
      <c r="AZ79">
        <f t="shared" si="43"/>
        <v>694</v>
      </c>
      <c r="BA79">
        <v>0</v>
      </c>
      <c r="BB79">
        <f t="shared" si="44"/>
        <v>694</v>
      </c>
      <c r="BC79">
        <v>8</v>
      </c>
      <c r="BD79">
        <f t="shared" si="45"/>
        <v>7</v>
      </c>
      <c r="BE79">
        <f t="shared" si="46"/>
        <v>86.75</v>
      </c>
      <c r="BG79">
        <v>813</v>
      </c>
      <c r="BH79">
        <v>0</v>
      </c>
      <c r="BI79">
        <v>-51</v>
      </c>
      <c r="BJ79">
        <f t="shared" si="47"/>
        <v>762</v>
      </c>
      <c r="BK79">
        <v>0</v>
      </c>
      <c r="BL79">
        <f t="shared" si="48"/>
        <v>762</v>
      </c>
      <c r="BM79">
        <v>16</v>
      </c>
      <c r="BN79">
        <v>71</v>
      </c>
      <c r="BO79">
        <f t="shared" si="50"/>
        <v>47.625</v>
      </c>
      <c r="BQ79">
        <v>347</v>
      </c>
      <c r="BR79">
        <v>0</v>
      </c>
      <c r="BS79">
        <v>0</v>
      </c>
      <c r="BT79">
        <f t="shared" si="51"/>
        <v>347</v>
      </c>
      <c r="BU79">
        <v>0</v>
      </c>
      <c r="BV79">
        <f t="shared" si="52"/>
        <v>347</v>
      </c>
      <c r="BW79">
        <v>4</v>
      </c>
      <c r="BX79">
        <f t="shared" si="53"/>
        <v>5</v>
      </c>
      <c r="BY79">
        <f t="shared" si="54"/>
        <v>86.75</v>
      </c>
      <c r="CA79">
        <v>0</v>
      </c>
    </row>
    <row r="80" spans="1:79" ht="17.25" customHeight="1" x14ac:dyDescent="0.3">
      <c r="A80" s="2">
        <v>44566</v>
      </c>
      <c r="B80" t="s">
        <v>182</v>
      </c>
      <c r="C80" t="s">
        <v>183</v>
      </c>
      <c r="D80" t="s">
        <v>27</v>
      </c>
      <c r="F80">
        <v>606</v>
      </c>
      <c r="G80">
        <v>0</v>
      </c>
      <c r="I80">
        <v>-12</v>
      </c>
      <c r="J80">
        <f t="shared" si="31"/>
        <v>594</v>
      </c>
      <c r="K80">
        <v>0</v>
      </c>
      <c r="L80">
        <f t="shared" si="33"/>
        <v>594</v>
      </c>
      <c r="M80">
        <v>35</v>
      </c>
      <c r="N80">
        <v>1</v>
      </c>
      <c r="O80">
        <f t="shared" si="34"/>
        <v>16.971428571428572</v>
      </c>
      <c r="Q80">
        <v>322</v>
      </c>
      <c r="R80">
        <v>0</v>
      </c>
      <c r="T80">
        <v>0</v>
      </c>
      <c r="U80">
        <f t="shared" si="35"/>
        <v>322</v>
      </c>
      <c r="V80">
        <v>0</v>
      </c>
      <c r="W80">
        <f t="shared" si="29"/>
        <v>322</v>
      </c>
      <c r="X80">
        <v>10</v>
      </c>
      <c r="Y80">
        <v>2</v>
      </c>
      <c r="Z80">
        <f t="shared" si="36"/>
        <v>32.200000000000003</v>
      </c>
      <c r="AB80">
        <v>581</v>
      </c>
      <c r="AC80">
        <v>0</v>
      </c>
      <c r="AE80">
        <v>0</v>
      </c>
      <c r="AF80">
        <f t="shared" si="37"/>
        <v>581</v>
      </c>
      <c r="AG80">
        <v>0</v>
      </c>
      <c r="AH80">
        <f t="shared" si="38"/>
        <v>581</v>
      </c>
      <c r="AI80">
        <v>22</v>
      </c>
      <c r="AJ80">
        <f t="shared" si="39"/>
        <v>6</v>
      </c>
      <c r="AK80">
        <f t="shared" si="40"/>
        <v>26.40909090909091</v>
      </c>
      <c r="AM80">
        <v>163</v>
      </c>
      <c r="AN80">
        <v>0</v>
      </c>
      <c r="AO80">
        <v>-40</v>
      </c>
      <c r="AP80">
        <f t="shared" si="30"/>
        <v>123</v>
      </c>
      <c r="AQ80">
        <v>0</v>
      </c>
      <c r="AR80">
        <f t="shared" si="32"/>
        <v>123</v>
      </c>
      <c r="AS80">
        <v>6</v>
      </c>
      <c r="AT80">
        <f t="shared" si="41"/>
        <v>6</v>
      </c>
      <c r="AU80">
        <f>IFERROR(AR80/AS80,0)</f>
        <v>20.5</v>
      </c>
      <c r="AW80">
        <v>212</v>
      </c>
      <c r="AX80">
        <v>0</v>
      </c>
      <c r="AY80">
        <v>0</v>
      </c>
      <c r="AZ80">
        <f t="shared" si="43"/>
        <v>212</v>
      </c>
      <c r="BA80">
        <v>0</v>
      </c>
      <c r="BB80">
        <f t="shared" si="44"/>
        <v>212</v>
      </c>
      <c r="BC80">
        <v>5</v>
      </c>
      <c r="BD80">
        <f t="shared" si="45"/>
        <v>7</v>
      </c>
      <c r="BE80">
        <f t="shared" si="46"/>
        <v>42.4</v>
      </c>
      <c r="BG80">
        <v>557</v>
      </c>
      <c r="BH80">
        <v>0</v>
      </c>
      <c r="BI80">
        <v>0</v>
      </c>
      <c r="BJ80">
        <f t="shared" si="47"/>
        <v>557</v>
      </c>
      <c r="BK80">
        <v>500</v>
      </c>
      <c r="BL80">
        <f t="shared" si="48"/>
        <v>1057</v>
      </c>
      <c r="BM80">
        <v>7</v>
      </c>
      <c r="BN80">
        <f t="shared" si="49"/>
        <v>5</v>
      </c>
      <c r="BO80">
        <f t="shared" si="50"/>
        <v>151</v>
      </c>
      <c r="BQ80">
        <v>276</v>
      </c>
      <c r="BR80">
        <v>0</v>
      </c>
      <c r="BS80">
        <v>0</v>
      </c>
      <c r="BT80">
        <f t="shared" si="51"/>
        <v>276</v>
      </c>
      <c r="BU80">
        <v>0</v>
      </c>
      <c r="BV80">
        <f t="shared" si="52"/>
        <v>276</v>
      </c>
      <c r="BW80">
        <v>3</v>
      </c>
      <c r="BX80">
        <f t="shared" si="53"/>
        <v>5</v>
      </c>
      <c r="BY80">
        <f t="shared" si="54"/>
        <v>92</v>
      </c>
      <c r="CA80">
        <v>0</v>
      </c>
    </row>
    <row r="81" spans="1:79" ht="18.600000000000001" customHeight="1" x14ac:dyDescent="0.3">
      <c r="A81" s="2">
        <v>44566</v>
      </c>
      <c r="B81" t="s">
        <v>184</v>
      </c>
      <c r="C81" t="s">
        <v>185</v>
      </c>
      <c r="D81" t="s">
        <v>27</v>
      </c>
      <c r="F81">
        <v>792</v>
      </c>
      <c r="G81">
        <v>0</v>
      </c>
      <c r="I81">
        <v>0</v>
      </c>
      <c r="J81">
        <f t="shared" si="31"/>
        <v>792</v>
      </c>
      <c r="K81">
        <v>0</v>
      </c>
      <c r="L81">
        <f t="shared" si="33"/>
        <v>792</v>
      </c>
      <c r="M81">
        <v>11</v>
      </c>
      <c r="N81">
        <v>1</v>
      </c>
      <c r="O81">
        <f t="shared" si="34"/>
        <v>72</v>
      </c>
      <c r="Q81">
        <v>297</v>
      </c>
      <c r="R81">
        <v>0</v>
      </c>
      <c r="T81">
        <v>0</v>
      </c>
      <c r="U81">
        <f t="shared" si="35"/>
        <v>297</v>
      </c>
      <c r="V81">
        <v>0</v>
      </c>
      <c r="W81">
        <f t="shared" si="29"/>
        <v>297</v>
      </c>
      <c r="X81">
        <v>0</v>
      </c>
      <c r="Y81">
        <v>2</v>
      </c>
      <c r="Z81">
        <f t="shared" si="36"/>
        <v>0</v>
      </c>
      <c r="AB81">
        <v>132</v>
      </c>
      <c r="AC81">
        <v>0</v>
      </c>
      <c r="AE81">
        <v>0</v>
      </c>
      <c r="AF81">
        <f t="shared" si="37"/>
        <v>132</v>
      </c>
      <c r="AG81">
        <v>0</v>
      </c>
      <c r="AH81">
        <f t="shared" si="38"/>
        <v>132</v>
      </c>
      <c r="AI81">
        <v>13</v>
      </c>
      <c r="AJ81">
        <f t="shared" si="39"/>
        <v>6</v>
      </c>
      <c r="AK81">
        <f t="shared" si="40"/>
        <v>10.153846153846153</v>
      </c>
      <c r="AM81">
        <v>0</v>
      </c>
      <c r="AN81">
        <v>0</v>
      </c>
      <c r="AO81">
        <v>0</v>
      </c>
      <c r="AP81">
        <f t="shared" si="30"/>
        <v>0</v>
      </c>
      <c r="AQ81">
        <v>0</v>
      </c>
      <c r="AR81">
        <f t="shared" si="32"/>
        <v>0</v>
      </c>
      <c r="AS81">
        <v>9</v>
      </c>
      <c r="AT81">
        <f t="shared" si="41"/>
        <v>6</v>
      </c>
      <c r="AU81">
        <f>IFERROR(AR81/AS81,0)</f>
        <v>0</v>
      </c>
      <c r="AW81">
        <v>18</v>
      </c>
      <c r="AX81">
        <v>0</v>
      </c>
      <c r="AY81">
        <v>-17</v>
      </c>
      <c r="AZ81">
        <f t="shared" si="43"/>
        <v>1</v>
      </c>
      <c r="BA81">
        <v>100</v>
      </c>
      <c r="BB81">
        <f t="shared" si="44"/>
        <v>101</v>
      </c>
      <c r="BC81">
        <v>12</v>
      </c>
      <c r="BD81">
        <f t="shared" si="45"/>
        <v>7</v>
      </c>
      <c r="BE81">
        <f t="shared" si="46"/>
        <v>8.4166666666666661</v>
      </c>
      <c r="BG81">
        <v>379</v>
      </c>
      <c r="BH81">
        <v>0</v>
      </c>
      <c r="BI81">
        <v>0</v>
      </c>
      <c r="BJ81">
        <f t="shared" si="47"/>
        <v>379</v>
      </c>
      <c r="BK81">
        <v>0</v>
      </c>
      <c r="BL81">
        <f t="shared" si="48"/>
        <v>379</v>
      </c>
      <c r="BM81">
        <v>1</v>
      </c>
      <c r="BN81">
        <f t="shared" si="49"/>
        <v>5</v>
      </c>
      <c r="BO81">
        <f t="shared" si="50"/>
        <v>379</v>
      </c>
      <c r="BQ81">
        <v>253</v>
      </c>
      <c r="BR81">
        <v>0</v>
      </c>
      <c r="BS81">
        <v>0</v>
      </c>
      <c r="BT81">
        <f t="shared" si="51"/>
        <v>253</v>
      </c>
      <c r="BU81">
        <v>0</v>
      </c>
      <c r="BV81">
        <f t="shared" si="52"/>
        <v>253</v>
      </c>
      <c r="BW81">
        <v>7</v>
      </c>
      <c r="BX81">
        <f t="shared" si="53"/>
        <v>5</v>
      </c>
      <c r="BY81">
        <f t="shared" si="54"/>
        <v>36.142857142857146</v>
      </c>
      <c r="CA81">
        <v>0</v>
      </c>
    </row>
    <row r="82" spans="1:79" ht="17.25" customHeight="1" x14ac:dyDescent="0.3"/>
    <row r="83" spans="1:79" ht="17.25" customHeight="1" x14ac:dyDescent="0.3"/>
    <row r="84" spans="1:79" ht="17.25" customHeight="1" x14ac:dyDescent="0.3"/>
    <row r="85" spans="1:79" ht="17.25" customHeight="1" x14ac:dyDescent="0.3"/>
    <row r="86" spans="1:79" ht="17.25" customHeight="1" x14ac:dyDescent="0.3"/>
    <row r="87" spans="1:79" ht="17.25" customHeight="1" x14ac:dyDescent="0.3"/>
    <row r="88" spans="1:79" ht="17.25" customHeight="1" x14ac:dyDescent="0.3"/>
    <row r="89" spans="1:79" ht="17.25" customHeight="1" x14ac:dyDescent="0.3"/>
    <row r="90" spans="1:79" ht="17.25" customHeight="1" x14ac:dyDescent="0.3">
      <c r="BQ90" t="s">
        <v>186</v>
      </c>
    </row>
    <row r="91" spans="1:79" ht="17.25" customHeight="1" x14ac:dyDescent="0.3"/>
    <row r="92" spans="1:79" ht="17.2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B53FD-FD15-42DE-A366-BAE1D0095050}">
  <dimension ref="A1:CA90"/>
  <sheetViews>
    <sheetView zoomScale="85" zoomScaleNormal="85" workbookViewId="0">
      <selection sqref="A1:XFD1"/>
    </sheetView>
  </sheetViews>
  <sheetFormatPr defaultColWidth="9.6640625" defaultRowHeight="17.25" customHeight="1" x14ac:dyDescent="0.3"/>
  <cols>
    <col min="1" max="1" width="10.77734375" bestFit="1" customWidth="1"/>
    <col min="2" max="2" width="7.88671875" customWidth="1"/>
    <col min="3" max="3" width="25.5546875" bestFit="1" customWidth="1"/>
    <col min="4" max="4" width="4.88671875" bestFit="1" customWidth="1"/>
    <col min="5" max="5" width="10.33203125" bestFit="1" customWidth="1"/>
    <col min="6" max="28" width="11.33203125" customWidth="1"/>
    <col min="29" max="30" width="11.44140625" customWidth="1"/>
    <col min="31" max="78" width="11.33203125" customWidth="1"/>
    <col min="79" max="79" width="16.33203125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44567</v>
      </c>
      <c r="B2" t="s">
        <v>25</v>
      </c>
      <c r="C2" t="s">
        <v>26</v>
      </c>
      <c r="D2" t="s">
        <v>27</v>
      </c>
      <c r="F2">
        <v>20</v>
      </c>
      <c r="G2">
        <v>0</v>
      </c>
      <c r="H2">
        <v>0</v>
      </c>
      <c r="J2">
        <f t="shared" ref="J2:J32" si="0">SUM(F2:H2)</f>
        <v>20</v>
      </c>
      <c r="K2">
        <v>0</v>
      </c>
      <c r="L2">
        <f t="shared" ref="L2:L63" si="1">SUM(J2:K2)</f>
        <v>20</v>
      </c>
      <c r="M2">
        <v>2</v>
      </c>
      <c r="N2">
        <v>1</v>
      </c>
      <c r="O2">
        <f t="shared" ref="O2:O65" si="2">IFERROR(L2/M2,0)</f>
        <v>10</v>
      </c>
      <c r="Q2">
        <v>0</v>
      </c>
      <c r="R2">
        <v>0</v>
      </c>
      <c r="T2">
        <v>0</v>
      </c>
      <c r="U2">
        <f t="shared" ref="U2:U33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E2">
        <v>0</v>
      </c>
      <c r="AF2">
        <f t="shared" ref="AF2:AF33" si="6">SUM(AB2:AE2)</f>
        <v>0</v>
      </c>
      <c r="AG2">
        <v>0</v>
      </c>
      <c r="AH2">
        <f t="shared" ref="AH2:AH65" si="7">SUM(AF2:AG2)</f>
        <v>0</v>
      </c>
      <c r="AI2">
        <v>9</v>
      </c>
      <c r="AJ2">
        <f t="shared" ref="AJ2:AJ65" si="8">4+2</f>
        <v>6</v>
      </c>
      <c r="AK2">
        <f t="shared" ref="AK2:AK65" si="9">IFERROR(AH2/AI2,0)</f>
        <v>0</v>
      </c>
      <c r="AM2">
        <v>0</v>
      </c>
      <c r="AN2">
        <v>0</v>
      </c>
      <c r="AO2">
        <v>0</v>
      </c>
      <c r="AP2">
        <f t="shared" ref="AP2:AP63" si="10">SUM(AM2:AO2)</f>
        <v>0</v>
      </c>
      <c r="AQ2">
        <v>0</v>
      </c>
      <c r="AR2">
        <f t="shared" ref="AR2:AR64" si="11">SUM(AP2:AQ2)</f>
        <v>0</v>
      </c>
      <c r="AS2">
        <v>2</v>
      </c>
      <c r="AT2">
        <f t="shared" ref="AT2:AT65" si="12">4+2</f>
        <v>6</v>
      </c>
      <c r="AU2">
        <f t="shared" ref="AU2:AU65" si="13">IFERROR(AR2/AS2,0)</f>
        <v>0</v>
      </c>
      <c r="AW2">
        <v>0</v>
      </c>
      <c r="AX2">
        <v>0</v>
      </c>
      <c r="AY2">
        <v>0</v>
      </c>
      <c r="AZ2">
        <f t="shared" ref="AZ2:AZ65" si="14">SUM(AW2:AY2)</f>
        <v>0</v>
      </c>
      <c r="BA2">
        <v>0</v>
      </c>
      <c r="BB2">
        <f t="shared" ref="BB2:BB65" si="15">SUM(AZ2:BA2)</f>
        <v>0</v>
      </c>
      <c r="BC2">
        <v>3</v>
      </c>
      <c r="BD2">
        <f t="shared" ref="BD2:BD65" si="16">5+2</f>
        <v>7</v>
      </c>
      <c r="BE2">
        <f t="shared" ref="BE2:BE65" si="17">IFERROR(BB2/BC2,0)</f>
        <v>0</v>
      </c>
      <c r="BG2">
        <v>67</v>
      </c>
      <c r="BH2">
        <v>0</v>
      </c>
      <c r="BI2">
        <v>0</v>
      </c>
      <c r="BJ2">
        <f t="shared" ref="BJ2:BJ65" si="18">SUM(BG2:BI2)</f>
        <v>67</v>
      </c>
      <c r="BK2">
        <v>0</v>
      </c>
      <c r="BL2">
        <f t="shared" ref="BL2:BL65" si="19">SUM(BJ2:BK2)</f>
        <v>67</v>
      </c>
      <c r="BM2">
        <v>2</v>
      </c>
      <c r="BN2">
        <f t="shared" ref="BN2:BN65" si="20">3+2</f>
        <v>5</v>
      </c>
      <c r="BO2">
        <f t="shared" ref="BO2:BO65" si="21">IFERROR(BL2/BM2,0)</f>
        <v>33.5</v>
      </c>
      <c r="BQ2">
        <v>0</v>
      </c>
      <c r="BR2">
        <v>0</v>
      </c>
      <c r="BS2">
        <v>0</v>
      </c>
      <c r="BT2">
        <f t="shared" ref="BT2:BT65" si="22">SUM(BQ2:BS2)</f>
        <v>0</v>
      </c>
      <c r="BU2">
        <v>0</v>
      </c>
      <c r="BV2">
        <f t="shared" ref="BV2:BV65" si="23">SUM(BT2:BU2)</f>
        <v>0</v>
      </c>
      <c r="BW2">
        <v>6</v>
      </c>
      <c r="BX2">
        <f t="shared" ref="BX2:BX65" si="24">3+2</f>
        <v>5</v>
      </c>
      <c r="BY2">
        <f t="shared" ref="BY2:BY65" si="25">IFERROR(BV2/BW2,0)</f>
        <v>0</v>
      </c>
      <c r="BZ2">
        <f t="shared" ref="BZ2:BZ33" si="26">BV2+BL2+BB2+AR2+AH2+W2+L2</f>
        <v>87</v>
      </c>
      <c r="CA2">
        <v>0</v>
      </c>
    </row>
    <row r="3" spans="1:79" ht="18" customHeight="1" x14ac:dyDescent="0.3">
      <c r="A3" s="2">
        <v>44567</v>
      </c>
      <c r="B3" t="s">
        <v>28</v>
      </c>
      <c r="C3" t="s">
        <v>29</v>
      </c>
      <c r="D3" t="s">
        <v>27</v>
      </c>
      <c r="F3">
        <v>108</v>
      </c>
      <c r="G3">
        <v>0</v>
      </c>
      <c r="H3">
        <v>0</v>
      </c>
      <c r="J3">
        <f t="shared" si="0"/>
        <v>108</v>
      </c>
      <c r="K3">
        <v>0</v>
      </c>
      <c r="L3">
        <f t="shared" si="1"/>
        <v>108</v>
      </c>
      <c r="M3">
        <v>10</v>
      </c>
      <c r="N3">
        <v>1</v>
      </c>
      <c r="O3">
        <f t="shared" si="2"/>
        <v>10.8</v>
      </c>
      <c r="Q3">
        <v>296</v>
      </c>
      <c r="R3">
        <v>0</v>
      </c>
      <c r="T3">
        <v>0</v>
      </c>
      <c r="U3">
        <f t="shared" si="3"/>
        <v>296</v>
      </c>
      <c r="V3">
        <v>0</v>
      </c>
      <c r="W3">
        <f t="shared" si="4"/>
        <v>296</v>
      </c>
      <c r="X3">
        <v>5</v>
      </c>
      <c r="Y3">
        <v>2</v>
      </c>
      <c r="Z3">
        <f t="shared" si="5"/>
        <v>59.2</v>
      </c>
      <c r="AB3">
        <v>628</v>
      </c>
      <c r="AC3">
        <v>0</v>
      </c>
      <c r="AE3">
        <v>0</v>
      </c>
      <c r="AF3">
        <f t="shared" si="6"/>
        <v>628</v>
      </c>
      <c r="AG3">
        <v>160</v>
      </c>
      <c r="AH3">
        <f t="shared" si="7"/>
        <v>788</v>
      </c>
      <c r="AI3">
        <v>26</v>
      </c>
      <c r="AJ3">
        <f t="shared" si="8"/>
        <v>6</v>
      </c>
      <c r="AK3">
        <f t="shared" si="9"/>
        <v>30.307692307692307</v>
      </c>
      <c r="AM3">
        <v>1643</v>
      </c>
      <c r="AN3">
        <v>0</v>
      </c>
      <c r="AO3">
        <v>0</v>
      </c>
      <c r="AP3">
        <f t="shared" si="10"/>
        <v>1643</v>
      </c>
      <c r="AQ3">
        <v>0</v>
      </c>
      <c r="AR3">
        <f t="shared" si="11"/>
        <v>1643</v>
      </c>
      <c r="AS3">
        <v>22</v>
      </c>
      <c r="AT3">
        <f t="shared" si="12"/>
        <v>6</v>
      </c>
      <c r="AU3">
        <f t="shared" si="13"/>
        <v>74.681818181818187</v>
      </c>
      <c r="AW3">
        <v>299</v>
      </c>
      <c r="AX3">
        <v>0</v>
      </c>
      <c r="AY3">
        <v>0</v>
      </c>
      <c r="AZ3">
        <f t="shared" si="14"/>
        <v>299</v>
      </c>
      <c r="BA3">
        <v>0</v>
      </c>
      <c r="BB3">
        <f t="shared" si="15"/>
        <v>299</v>
      </c>
      <c r="BC3">
        <v>5</v>
      </c>
      <c r="BD3">
        <f t="shared" si="16"/>
        <v>7</v>
      </c>
      <c r="BE3">
        <f t="shared" si="17"/>
        <v>59.8</v>
      </c>
      <c r="BG3">
        <v>135</v>
      </c>
      <c r="BH3">
        <v>0</v>
      </c>
      <c r="BI3">
        <v>0</v>
      </c>
      <c r="BJ3">
        <f t="shared" si="18"/>
        <v>135</v>
      </c>
      <c r="BK3">
        <v>160</v>
      </c>
      <c r="BL3">
        <f t="shared" si="19"/>
        <v>295</v>
      </c>
      <c r="BM3">
        <v>5</v>
      </c>
      <c r="BN3">
        <f t="shared" si="20"/>
        <v>5</v>
      </c>
      <c r="BO3">
        <f t="shared" si="21"/>
        <v>59</v>
      </c>
      <c r="BQ3">
        <v>1581</v>
      </c>
      <c r="BR3">
        <v>0</v>
      </c>
      <c r="BS3">
        <v>0</v>
      </c>
      <c r="BT3">
        <f t="shared" si="22"/>
        <v>1581</v>
      </c>
      <c r="BU3">
        <v>0</v>
      </c>
      <c r="BV3">
        <f t="shared" si="23"/>
        <v>1581</v>
      </c>
      <c r="BW3">
        <v>17</v>
      </c>
      <c r="BX3">
        <f t="shared" si="24"/>
        <v>5</v>
      </c>
      <c r="BY3">
        <f t="shared" si="25"/>
        <v>93</v>
      </c>
      <c r="BZ3">
        <f t="shared" si="26"/>
        <v>5010</v>
      </c>
      <c r="CA3">
        <v>0</v>
      </c>
    </row>
    <row r="4" spans="1:79" ht="17.25" customHeight="1" x14ac:dyDescent="0.3">
      <c r="A4" s="2">
        <v>44567</v>
      </c>
      <c r="B4" t="s">
        <v>30</v>
      </c>
      <c r="C4" t="s">
        <v>31</v>
      </c>
      <c r="D4" t="s">
        <v>27</v>
      </c>
      <c r="F4">
        <v>307</v>
      </c>
      <c r="G4">
        <v>0</v>
      </c>
      <c r="H4">
        <v>-3</v>
      </c>
      <c r="J4">
        <f t="shared" si="0"/>
        <v>304</v>
      </c>
      <c r="K4">
        <v>0</v>
      </c>
      <c r="L4">
        <f t="shared" si="1"/>
        <v>304</v>
      </c>
      <c r="M4">
        <v>7</v>
      </c>
      <c r="N4">
        <v>1</v>
      </c>
      <c r="O4">
        <f t="shared" si="2"/>
        <v>43.428571428571431</v>
      </c>
      <c r="Q4">
        <v>236</v>
      </c>
      <c r="R4">
        <v>0</v>
      </c>
      <c r="T4">
        <v>0</v>
      </c>
      <c r="U4">
        <f t="shared" si="3"/>
        <v>236</v>
      </c>
      <c r="V4">
        <v>0</v>
      </c>
      <c r="W4">
        <f t="shared" si="4"/>
        <v>236</v>
      </c>
      <c r="X4">
        <v>2</v>
      </c>
      <c r="Y4">
        <v>2</v>
      </c>
      <c r="Z4">
        <f t="shared" si="5"/>
        <v>118</v>
      </c>
      <c r="AB4">
        <v>426</v>
      </c>
      <c r="AC4">
        <v>0</v>
      </c>
      <c r="AE4">
        <v>-20</v>
      </c>
      <c r="AF4">
        <f t="shared" si="6"/>
        <v>406</v>
      </c>
      <c r="AG4">
        <v>0</v>
      </c>
      <c r="AH4">
        <f t="shared" si="7"/>
        <v>406</v>
      </c>
      <c r="AI4">
        <v>3</v>
      </c>
      <c r="AJ4">
        <f t="shared" si="8"/>
        <v>6</v>
      </c>
      <c r="AK4">
        <f t="shared" si="9"/>
        <v>135.33333333333334</v>
      </c>
      <c r="AM4">
        <v>455</v>
      </c>
      <c r="AN4">
        <v>0</v>
      </c>
      <c r="AO4">
        <v>0</v>
      </c>
      <c r="AP4">
        <f t="shared" si="10"/>
        <v>455</v>
      </c>
      <c r="AQ4">
        <v>0</v>
      </c>
      <c r="AR4">
        <f t="shared" si="11"/>
        <v>455</v>
      </c>
      <c r="AS4">
        <v>1</v>
      </c>
      <c r="AT4">
        <f t="shared" si="12"/>
        <v>6</v>
      </c>
      <c r="AU4">
        <f t="shared" si="13"/>
        <v>455</v>
      </c>
      <c r="AW4">
        <v>236</v>
      </c>
      <c r="AX4">
        <v>0</v>
      </c>
      <c r="AY4">
        <v>0</v>
      </c>
      <c r="AZ4">
        <f t="shared" si="14"/>
        <v>236</v>
      </c>
      <c r="BA4">
        <v>0</v>
      </c>
      <c r="BB4">
        <f t="shared" si="15"/>
        <v>236</v>
      </c>
      <c r="BC4">
        <v>0</v>
      </c>
      <c r="BD4">
        <f t="shared" si="16"/>
        <v>7</v>
      </c>
      <c r="BE4">
        <f t="shared" si="17"/>
        <v>0</v>
      </c>
      <c r="BG4">
        <v>73</v>
      </c>
      <c r="BH4">
        <v>0</v>
      </c>
      <c r="BI4">
        <v>0</v>
      </c>
      <c r="BJ4">
        <f t="shared" si="18"/>
        <v>73</v>
      </c>
      <c r="BK4">
        <v>0</v>
      </c>
      <c r="BL4">
        <f t="shared" si="19"/>
        <v>73</v>
      </c>
      <c r="BM4">
        <v>2</v>
      </c>
      <c r="BN4">
        <f t="shared" si="20"/>
        <v>5</v>
      </c>
      <c r="BO4">
        <f t="shared" si="21"/>
        <v>36.5</v>
      </c>
      <c r="BQ4">
        <v>351</v>
      </c>
      <c r="BR4">
        <v>0</v>
      </c>
      <c r="BS4">
        <v>0</v>
      </c>
      <c r="BT4">
        <f t="shared" si="22"/>
        <v>351</v>
      </c>
      <c r="BU4">
        <v>0</v>
      </c>
      <c r="BV4">
        <f t="shared" si="23"/>
        <v>351</v>
      </c>
      <c r="BW4">
        <v>2</v>
      </c>
      <c r="BX4">
        <f t="shared" si="24"/>
        <v>5</v>
      </c>
      <c r="BY4">
        <f t="shared" si="25"/>
        <v>175.5</v>
      </c>
      <c r="BZ4">
        <f t="shared" si="26"/>
        <v>2061</v>
      </c>
      <c r="CA4">
        <v>2436</v>
      </c>
    </row>
    <row r="5" spans="1:79" ht="15.75" customHeight="1" x14ac:dyDescent="0.3">
      <c r="A5" s="2">
        <v>44567</v>
      </c>
      <c r="B5" t="s">
        <v>32</v>
      </c>
      <c r="C5" t="s">
        <v>33</v>
      </c>
      <c r="D5" t="s">
        <v>27</v>
      </c>
      <c r="F5">
        <v>133</v>
      </c>
      <c r="G5">
        <v>0</v>
      </c>
      <c r="H5">
        <v>-2</v>
      </c>
      <c r="J5">
        <f t="shared" si="0"/>
        <v>131</v>
      </c>
      <c r="K5">
        <v>0</v>
      </c>
      <c r="L5">
        <f t="shared" si="1"/>
        <v>131</v>
      </c>
      <c r="M5">
        <v>9</v>
      </c>
      <c r="N5">
        <v>1</v>
      </c>
      <c r="O5">
        <f t="shared" si="2"/>
        <v>14.555555555555555</v>
      </c>
      <c r="Q5">
        <v>183</v>
      </c>
      <c r="R5">
        <v>0</v>
      </c>
      <c r="T5">
        <v>0</v>
      </c>
      <c r="U5">
        <f t="shared" si="3"/>
        <v>183</v>
      </c>
      <c r="V5">
        <v>0</v>
      </c>
      <c r="W5">
        <f t="shared" si="4"/>
        <v>183</v>
      </c>
      <c r="X5">
        <v>3</v>
      </c>
      <c r="Y5">
        <v>2</v>
      </c>
      <c r="Z5">
        <f t="shared" si="5"/>
        <v>61</v>
      </c>
      <c r="AB5">
        <v>434</v>
      </c>
      <c r="AC5">
        <v>0</v>
      </c>
      <c r="AE5">
        <v>0</v>
      </c>
      <c r="AF5">
        <f t="shared" si="6"/>
        <v>434</v>
      </c>
      <c r="AG5">
        <v>0</v>
      </c>
      <c r="AH5">
        <f t="shared" si="7"/>
        <v>434</v>
      </c>
      <c r="AI5">
        <v>2</v>
      </c>
      <c r="AJ5">
        <f t="shared" si="8"/>
        <v>6</v>
      </c>
      <c r="AK5">
        <f t="shared" si="9"/>
        <v>217</v>
      </c>
      <c r="AM5">
        <v>452</v>
      </c>
      <c r="AN5">
        <v>0</v>
      </c>
      <c r="AO5">
        <v>0</v>
      </c>
      <c r="AP5">
        <f t="shared" si="10"/>
        <v>452</v>
      </c>
      <c r="AQ5">
        <v>0</v>
      </c>
      <c r="AR5">
        <f t="shared" si="11"/>
        <v>452</v>
      </c>
      <c r="AS5">
        <v>4</v>
      </c>
      <c r="AT5">
        <f t="shared" si="12"/>
        <v>6</v>
      </c>
      <c r="AU5">
        <f t="shared" si="13"/>
        <v>113</v>
      </c>
      <c r="AW5">
        <v>559</v>
      </c>
      <c r="AX5">
        <v>0</v>
      </c>
      <c r="AY5">
        <v>0</v>
      </c>
      <c r="AZ5">
        <f t="shared" si="14"/>
        <v>559</v>
      </c>
      <c r="BA5">
        <v>0</v>
      </c>
      <c r="BB5">
        <f t="shared" si="15"/>
        <v>559</v>
      </c>
      <c r="BC5">
        <v>1</v>
      </c>
      <c r="BD5">
        <f t="shared" si="16"/>
        <v>7</v>
      </c>
      <c r="BE5">
        <f t="shared" si="17"/>
        <v>559</v>
      </c>
      <c r="BG5">
        <v>219</v>
      </c>
      <c r="BH5">
        <v>96</v>
      </c>
      <c r="BI5">
        <v>0</v>
      </c>
      <c r="BJ5">
        <f t="shared" si="18"/>
        <v>315</v>
      </c>
      <c r="BK5">
        <v>0</v>
      </c>
      <c r="BL5">
        <f t="shared" si="19"/>
        <v>315</v>
      </c>
      <c r="BM5">
        <v>2</v>
      </c>
      <c r="BN5">
        <f t="shared" si="20"/>
        <v>5</v>
      </c>
      <c r="BO5">
        <f t="shared" si="21"/>
        <v>157.5</v>
      </c>
      <c r="BQ5">
        <v>357</v>
      </c>
      <c r="BR5">
        <v>0</v>
      </c>
      <c r="BS5">
        <v>0</v>
      </c>
      <c r="BT5">
        <f t="shared" si="22"/>
        <v>357</v>
      </c>
      <c r="BU5">
        <v>0</v>
      </c>
      <c r="BV5">
        <f t="shared" si="23"/>
        <v>357</v>
      </c>
      <c r="BW5">
        <v>4</v>
      </c>
      <c r="BX5">
        <f t="shared" si="24"/>
        <v>5</v>
      </c>
      <c r="BY5">
        <f t="shared" si="25"/>
        <v>89.25</v>
      </c>
      <c r="BZ5">
        <f t="shared" si="26"/>
        <v>2431</v>
      </c>
      <c r="CA5">
        <v>639</v>
      </c>
    </row>
    <row r="6" spans="1:79" ht="17.25" customHeight="1" x14ac:dyDescent="0.3">
      <c r="A6" s="2">
        <v>44567</v>
      </c>
      <c r="B6" t="s">
        <v>34</v>
      </c>
      <c r="C6" t="s">
        <v>35</v>
      </c>
      <c r="D6" t="s">
        <v>27</v>
      </c>
      <c r="F6">
        <v>111</v>
      </c>
      <c r="G6">
        <v>160</v>
      </c>
      <c r="H6">
        <v>0</v>
      </c>
      <c r="J6">
        <f t="shared" si="0"/>
        <v>271</v>
      </c>
      <c r="K6">
        <v>0</v>
      </c>
      <c r="L6">
        <f t="shared" si="1"/>
        <v>271</v>
      </c>
      <c r="M6">
        <v>11</v>
      </c>
      <c r="N6">
        <v>1</v>
      </c>
      <c r="O6">
        <f t="shared" si="2"/>
        <v>24.636363636363637</v>
      </c>
      <c r="Q6">
        <v>363</v>
      </c>
      <c r="R6">
        <v>0</v>
      </c>
      <c r="T6">
        <v>0</v>
      </c>
      <c r="U6">
        <f t="shared" si="3"/>
        <v>363</v>
      </c>
      <c r="V6">
        <v>0</v>
      </c>
      <c r="W6">
        <f t="shared" si="4"/>
        <v>363</v>
      </c>
      <c r="X6">
        <v>2</v>
      </c>
      <c r="Y6">
        <v>2</v>
      </c>
      <c r="Z6">
        <f t="shared" si="5"/>
        <v>181.5</v>
      </c>
      <c r="AB6">
        <v>1137</v>
      </c>
      <c r="AC6">
        <v>0</v>
      </c>
      <c r="AE6">
        <v>0</v>
      </c>
      <c r="AF6">
        <f t="shared" si="6"/>
        <v>1137</v>
      </c>
      <c r="AG6">
        <v>1600</v>
      </c>
      <c r="AH6">
        <f t="shared" si="7"/>
        <v>2737</v>
      </c>
      <c r="AI6">
        <v>56</v>
      </c>
      <c r="AJ6">
        <f t="shared" si="8"/>
        <v>6</v>
      </c>
      <c r="AK6">
        <f t="shared" si="9"/>
        <v>48.875</v>
      </c>
      <c r="AM6">
        <v>455</v>
      </c>
      <c r="AN6">
        <v>320</v>
      </c>
      <c r="AO6">
        <v>0</v>
      </c>
      <c r="AP6">
        <f t="shared" si="10"/>
        <v>775</v>
      </c>
      <c r="AQ6">
        <v>0</v>
      </c>
      <c r="AR6">
        <f t="shared" si="11"/>
        <v>775</v>
      </c>
      <c r="AS6">
        <v>7</v>
      </c>
      <c r="AT6">
        <f t="shared" si="12"/>
        <v>6</v>
      </c>
      <c r="AU6">
        <f t="shared" si="13"/>
        <v>110.71428571428571</v>
      </c>
      <c r="AW6">
        <v>217</v>
      </c>
      <c r="AX6">
        <v>0</v>
      </c>
      <c r="AY6">
        <v>0</v>
      </c>
      <c r="AZ6">
        <f t="shared" si="14"/>
        <v>217</v>
      </c>
      <c r="BA6">
        <v>0</v>
      </c>
      <c r="BB6">
        <f t="shared" si="15"/>
        <v>217</v>
      </c>
      <c r="BC6">
        <v>5</v>
      </c>
      <c r="BD6">
        <f t="shared" si="16"/>
        <v>7</v>
      </c>
      <c r="BE6">
        <f t="shared" si="17"/>
        <v>43.4</v>
      </c>
      <c r="BG6">
        <v>110</v>
      </c>
      <c r="BH6">
        <v>310</v>
      </c>
      <c r="BI6">
        <v>0</v>
      </c>
      <c r="BJ6">
        <f t="shared" si="18"/>
        <v>420</v>
      </c>
      <c r="BK6">
        <v>0</v>
      </c>
      <c r="BL6">
        <f t="shared" si="19"/>
        <v>420</v>
      </c>
      <c r="BM6">
        <v>2</v>
      </c>
      <c r="BN6">
        <f t="shared" si="20"/>
        <v>5</v>
      </c>
      <c r="BO6">
        <f t="shared" si="21"/>
        <v>210</v>
      </c>
      <c r="BQ6">
        <v>1971</v>
      </c>
      <c r="BR6">
        <v>480</v>
      </c>
      <c r="BS6">
        <v>0</v>
      </c>
      <c r="BT6">
        <f t="shared" si="22"/>
        <v>2451</v>
      </c>
      <c r="BU6">
        <v>0</v>
      </c>
      <c r="BV6">
        <f t="shared" si="23"/>
        <v>2451</v>
      </c>
      <c r="BW6">
        <v>49</v>
      </c>
      <c r="BX6">
        <f t="shared" si="24"/>
        <v>5</v>
      </c>
      <c r="BY6">
        <f t="shared" si="25"/>
        <v>50.020408163265309</v>
      </c>
      <c r="BZ6">
        <f t="shared" si="26"/>
        <v>7234</v>
      </c>
      <c r="CA6">
        <v>3162</v>
      </c>
    </row>
    <row r="7" spans="1:79" ht="17.25" customHeight="1" x14ac:dyDescent="0.3">
      <c r="A7" s="2">
        <v>44567</v>
      </c>
      <c r="B7" t="s">
        <v>36</v>
      </c>
      <c r="C7" t="s">
        <v>37</v>
      </c>
      <c r="D7" t="s">
        <v>27</v>
      </c>
      <c r="F7">
        <v>421</v>
      </c>
      <c r="G7">
        <v>139</v>
      </c>
      <c r="H7">
        <v>0</v>
      </c>
      <c r="J7">
        <f t="shared" si="0"/>
        <v>560</v>
      </c>
      <c r="K7">
        <v>0</v>
      </c>
      <c r="L7">
        <f t="shared" si="1"/>
        <v>560</v>
      </c>
      <c r="M7">
        <v>23</v>
      </c>
      <c r="N7">
        <v>1</v>
      </c>
      <c r="O7">
        <f t="shared" si="2"/>
        <v>24.347826086956523</v>
      </c>
      <c r="Q7">
        <v>220</v>
      </c>
      <c r="R7">
        <v>0</v>
      </c>
      <c r="T7">
        <v>0</v>
      </c>
      <c r="U7">
        <f t="shared" si="3"/>
        <v>220</v>
      </c>
      <c r="V7">
        <v>0</v>
      </c>
      <c r="W7">
        <f t="shared" si="4"/>
        <v>220</v>
      </c>
      <c r="X7">
        <v>0</v>
      </c>
      <c r="Y7">
        <v>2</v>
      </c>
      <c r="Z7">
        <f t="shared" si="5"/>
        <v>0</v>
      </c>
      <c r="AB7">
        <v>305</v>
      </c>
      <c r="AC7">
        <v>0</v>
      </c>
      <c r="AE7">
        <v>0</v>
      </c>
      <c r="AF7">
        <f t="shared" si="6"/>
        <v>305</v>
      </c>
      <c r="AG7">
        <v>0</v>
      </c>
      <c r="AH7">
        <f t="shared" si="7"/>
        <v>305</v>
      </c>
      <c r="AI7">
        <v>3</v>
      </c>
      <c r="AJ7">
        <f t="shared" si="8"/>
        <v>6</v>
      </c>
      <c r="AK7">
        <f t="shared" si="9"/>
        <v>101.66666666666667</v>
      </c>
      <c r="AM7">
        <v>261</v>
      </c>
      <c r="AN7">
        <v>0</v>
      </c>
      <c r="AO7">
        <v>0</v>
      </c>
      <c r="AP7">
        <f t="shared" si="10"/>
        <v>261</v>
      </c>
      <c r="AQ7">
        <v>0</v>
      </c>
      <c r="AR7">
        <f t="shared" si="11"/>
        <v>261</v>
      </c>
      <c r="AS7">
        <v>1</v>
      </c>
      <c r="AT7">
        <f t="shared" si="12"/>
        <v>6</v>
      </c>
      <c r="AU7">
        <f t="shared" si="13"/>
        <v>261</v>
      </c>
      <c r="AW7">
        <v>261</v>
      </c>
      <c r="AX7">
        <v>0</v>
      </c>
      <c r="AY7">
        <v>0</v>
      </c>
      <c r="AZ7">
        <f t="shared" si="14"/>
        <v>261</v>
      </c>
      <c r="BA7">
        <v>0</v>
      </c>
      <c r="BB7">
        <f t="shared" si="15"/>
        <v>261</v>
      </c>
      <c r="BC7">
        <v>2</v>
      </c>
      <c r="BD7">
        <f t="shared" si="16"/>
        <v>7</v>
      </c>
      <c r="BE7">
        <f t="shared" si="17"/>
        <v>130.5</v>
      </c>
      <c r="BG7">
        <v>282</v>
      </c>
      <c r="BH7">
        <v>290</v>
      </c>
      <c r="BI7">
        <v>0</v>
      </c>
      <c r="BJ7">
        <f t="shared" si="18"/>
        <v>572</v>
      </c>
      <c r="BK7">
        <v>0</v>
      </c>
      <c r="BL7">
        <f t="shared" si="19"/>
        <v>572</v>
      </c>
      <c r="BM7">
        <v>1</v>
      </c>
      <c r="BN7">
        <f t="shared" si="20"/>
        <v>5</v>
      </c>
      <c r="BO7">
        <f t="shared" si="21"/>
        <v>572</v>
      </c>
      <c r="BQ7">
        <v>141</v>
      </c>
      <c r="BR7">
        <v>1500</v>
      </c>
      <c r="BS7">
        <v>0</v>
      </c>
      <c r="BT7">
        <f t="shared" si="22"/>
        <v>1641</v>
      </c>
      <c r="BU7">
        <v>0</v>
      </c>
      <c r="BV7">
        <f t="shared" si="23"/>
        <v>1641</v>
      </c>
      <c r="BW7">
        <v>3</v>
      </c>
      <c r="BX7">
        <f t="shared" si="24"/>
        <v>5</v>
      </c>
      <c r="BY7">
        <f t="shared" si="25"/>
        <v>547</v>
      </c>
      <c r="BZ7">
        <f t="shared" si="26"/>
        <v>3820</v>
      </c>
      <c r="CA7">
        <v>7200</v>
      </c>
    </row>
    <row r="8" spans="1:79" ht="17.25" customHeight="1" x14ac:dyDescent="0.3">
      <c r="A8" s="2">
        <v>44567</v>
      </c>
      <c r="B8" t="s">
        <v>38</v>
      </c>
      <c r="C8" t="s">
        <v>39</v>
      </c>
      <c r="D8" t="s">
        <v>27</v>
      </c>
      <c r="F8">
        <v>493</v>
      </c>
      <c r="G8">
        <v>97</v>
      </c>
      <c r="H8">
        <v>-4</v>
      </c>
      <c r="J8">
        <f t="shared" si="0"/>
        <v>586</v>
      </c>
      <c r="K8">
        <v>0</v>
      </c>
      <c r="L8">
        <f t="shared" si="1"/>
        <v>586</v>
      </c>
      <c r="M8">
        <v>38</v>
      </c>
      <c r="N8">
        <v>1</v>
      </c>
      <c r="O8">
        <v>360</v>
      </c>
      <c r="Q8">
        <v>196</v>
      </c>
      <c r="R8">
        <v>319</v>
      </c>
      <c r="T8">
        <v>-24</v>
      </c>
      <c r="U8">
        <f t="shared" si="3"/>
        <v>491</v>
      </c>
      <c r="V8">
        <v>0</v>
      </c>
      <c r="W8">
        <f t="shared" si="4"/>
        <v>491</v>
      </c>
      <c r="X8">
        <v>7</v>
      </c>
      <c r="Y8">
        <v>2</v>
      </c>
      <c r="Z8">
        <f t="shared" si="5"/>
        <v>70.142857142857139</v>
      </c>
      <c r="AB8">
        <v>859</v>
      </c>
      <c r="AC8">
        <v>0</v>
      </c>
      <c r="AE8">
        <v>-12</v>
      </c>
      <c r="AF8">
        <f t="shared" si="6"/>
        <v>847</v>
      </c>
      <c r="AG8">
        <v>1152</v>
      </c>
      <c r="AH8">
        <f t="shared" si="7"/>
        <v>1999</v>
      </c>
      <c r="AI8">
        <v>8</v>
      </c>
      <c r="AJ8">
        <f t="shared" si="8"/>
        <v>6</v>
      </c>
      <c r="AK8">
        <f t="shared" si="9"/>
        <v>249.875</v>
      </c>
      <c r="AM8">
        <v>628</v>
      </c>
      <c r="AN8">
        <v>1760</v>
      </c>
      <c r="AO8">
        <v>-15</v>
      </c>
      <c r="AP8">
        <f t="shared" si="10"/>
        <v>2373</v>
      </c>
      <c r="AQ8">
        <v>0</v>
      </c>
      <c r="AR8">
        <f t="shared" si="11"/>
        <v>2373</v>
      </c>
      <c r="AS8">
        <v>5</v>
      </c>
      <c r="AT8">
        <f t="shared" si="12"/>
        <v>6</v>
      </c>
      <c r="AU8">
        <f t="shared" si="13"/>
        <v>474.6</v>
      </c>
      <c r="AW8">
        <v>89</v>
      </c>
      <c r="AX8">
        <v>200</v>
      </c>
      <c r="AY8">
        <v>0</v>
      </c>
      <c r="AZ8">
        <f t="shared" si="14"/>
        <v>289</v>
      </c>
      <c r="BA8">
        <v>192</v>
      </c>
      <c r="BB8">
        <f t="shared" si="15"/>
        <v>481</v>
      </c>
      <c r="BC8">
        <v>6</v>
      </c>
      <c r="BD8">
        <f t="shared" si="16"/>
        <v>7</v>
      </c>
      <c r="BE8">
        <f t="shared" si="17"/>
        <v>80.166666666666671</v>
      </c>
      <c r="BG8">
        <v>330</v>
      </c>
      <c r="BH8">
        <v>3456</v>
      </c>
      <c r="BI8">
        <v>-5</v>
      </c>
      <c r="BJ8">
        <f t="shared" si="18"/>
        <v>3781</v>
      </c>
      <c r="BK8">
        <v>0</v>
      </c>
      <c r="BL8">
        <f t="shared" si="19"/>
        <v>3781</v>
      </c>
      <c r="BM8">
        <v>13</v>
      </c>
      <c r="BN8">
        <f t="shared" si="20"/>
        <v>5</v>
      </c>
      <c r="BO8">
        <f t="shared" si="21"/>
        <v>290.84615384615387</v>
      </c>
      <c r="BQ8">
        <v>476</v>
      </c>
      <c r="BR8">
        <v>177</v>
      </c>
      <c r="BS8">
        <v>0</v>
      </c>
      <c r="BT8">
        <f t="shared" si="22"/>
        <v>653</v>
      </c>
      <c r="BU8">
        <v>0</v>
      </c>
      <c r="BV8">
        <f t="shared" si="23"/>
        <v>653</v>
      </c>
      <c r="BW8">
        <v>11</v>
      </c>
      <c r="BX8">
        <f t="shared" si="24"/>
        <v>5</v>
      </c>
      <c r="BY8">
        <f t="shared" si="25"/>
        <v>59.363636363636367</v>
      </c>
      <c r="BZ8">
        <f t="shared" si="26"/>
        <v>10364</v>
      </c>
      <c r="CA8">
        <v>384</v>
      </c>
    </row>
    <row r="9" spans="1:79" ht="17.25" customHeight="1" x14ac:dyDescent="0.3">
      <c r="A9" s="2">
        <v>44567</v>
      </c>
      <c r="B9" t="s">
        <v>40</v>
      </c>
      <c r="C9" t="s">
        <v>41</v>
      </c>
      <c r="D9" t="s">
        <v>27</v>
      </c>
      <c r="F9">
        <v>1037</v>
      </c>
      <c r="G9">
        <v>911</v>
      </c>
      <c r="H9">
        <v>0</v>
      </c>
      <c r="J9">
        <f t="shared" si="0"/>
        <v>1948</v>
      </c>
      <c r="K9">
        <v>0</v>
      </c>
      <c r="L9">
        <f t="shared" si="1"/>
        <v>1948</v>
      </c>
      <c r="M9">
        <v>71</v>
      </c>
      <c r="N9">
        <v>1</v>
      </c>
      <c r="O9">
        <f t="shared" si="2"/>
        <v>27.43661971830986</v>
      </c>
      <c r="Q9">
        <v>217</v>
      </c>
      <c r="R9">
        <v>372</v>
      </c>
      <c r="T9">
        <v>-72</v>
      </c>
      <c r="U9">
        <f t="shared" si="3"/>
        <v>517</v>
      </c>
      <c r="V9">
        <v>0</v>
      </c>
      <c r="W9">
        <f t="shared" si="4"/>
        <v>517</v>
      </c>
      <c r="X9">
        <v>7</v>
      </c>
      <c r="Y9">
        <v>2</v>
      </c>
      <c r="Z9">
        <f t="shared" si="5"/>
        <v>73.857142857142861</v>
      </c>
      <c r="AB9">
        <v>3807</v>
      </c>
      <c r="AC9">
        <v>3060</v>
      </c>
      <c r="AE9">
        <v>0</v>
      </c>
      <c r="AF9">
        <f t="shared" si="6"/>
        <v>6867</v>
      </c>
      <c r="AG9">
        <v>0</v>
      </c>
      <c r="AH9">
        <f t="shared" si="7"/>
        <v>6867</v>
      </c>
      <c r="AI9">
        <v>10</v>
      </c>
      <c r="AJ9">
        <f t="shared" si="8"/>
        <v>6</v>
      </c>
      <c r="AK9">
        <f t="shared" si="9"/>
        <v>686.7</v>
      </c>
      <c r="AM9">
        <v>1287</v>
      </c>
      <c r="AN9">
        <v>1124</v>
      </c>
      <c r="AO9">
        <v>0</v>
      </c>
      <c r="AP9">
        <f t="shared" si="10"/>
        <v>2411</v>
      </c>
      <c r="AQ9">
        <v>0</v>
      </c>
      <c r="AR9">
        <f t="shared" si="11"/>
        <v>2411</v>
      </c>
      <c r="AS9">
        <v>7</v>
      </c>
      <c r="AT9">
        <f t="shared" si="12"/>
        <v>6</v>
      </c>
      <c r="AU9">
        <f t="shared" si="13"/>
        <v>344.42857142857144</v>
      </c>
      <c r="AW9">
        <v>19</v>
      </c>
      <c r="AX9">
        <v>200</v>
      </c>
      <c r="AY9">
        <v>0</v>
      </c>
      <c r="AZ9">
        <f t="shared" si="14"/>
        <v>219</v>
      </c>
      <c r="BA9">
        <v>0</v>
      </c>
      <c r="BB9">
        <f t="shared" si="15"/>
        <v>219</v>
      </c>
      <c r="BC9">
        <v>5</v>
      </c>
      <c r="BD9">
        <f t="shared" si="16"/>
        <v>7</v>
      </c>
      <c r="BE9">
        <f t="shared" si="17"/>
        <v>43.8</v>
      </c>
      <c r="BG9">
        <v>138</v>
      </c>
      <c r="BH9">
        <v>2144</v>
      </c>
      <c r="BI9">
        <v>0</v>
      </c>
      <c r="BJ9">
        <f t="shared" si="18"/>
        <v>2282</v>
      </c>
      <c r="BK9">
        <v>0</v>
      </c>
      <c r="BL9">
        <f t="shared" si="19"/>
        <v>2282</v>
      </c>
      <c r="BM9">
        <v>2</v>
      </c>
      <c r="BN9">
        <f t="shared" si="20"/>
        <v>5</v>
      </c>
      <c r="BO9">
        <f t="shared" si="21"/>
        <v>1141</v>
      </c>
      <c r="BQ9">
        <v>765</v>
      </c>
      <c r="BR9">
        <v>1951</v>
      </c>
      <c r="BS9">
        <v>0</v>
      </c>
      <c r="BT9">
        <f t="shared" si="22"/>
        <v>2716</v>
      </c>
      <c r="BU9">
        <v>0</v>
      </c>
      <c r="BV9">
        <f t="shared" si="23"/>
        <v>2716</v>
      </c>
      <c r="BW9">
        <v>22</v>
      </c>
      <c r="BX9">
        <f t="shared" si="24"/>
        <v>5</v>
      </c>
      <c r="BY9">
        <f t="shared" si="25"/>
        <v>123.45454545454545</v>
      </c>
      <c r="BZ9">
        <f t="shared" si="26"/>
        <v>16960</v>
      </c>
      <c r="CA9">
        <v>3892</v>
      </c>
    </row>
    <row r="10" spans="1:79" ht="17.25" customHeight="1" x14ac:dyDescent="0.3">
      <c r="A10" s="2">
        <v>44567</v>
      </c>
      <c r="B10" t="s">
        <v>42</v>
      </c>
      <c r="C10" t="s">
        <v>43</v>
      </c>
      <c r="D10" t="s">
        <v>27</v>
      </c>
      <c r="F10">
        <v>350</v>
      </c>
      <c r="G10">
        <v>0</v>
      </c>
      <c r="H10">
        <v>-4</v>
      </c>
      <c r="J10">
        <f t="shared" si="0"/>
        <v>346</v>
      </c>
      <c r="K10">
        <v>0</v>
      </c>
      <c r="L10">
        <f t="shared" si="1"/>
        <v>346</v>
      </c>
      <c r="M10">
        <v>21</v>
      </c>
      <c r="N10">
        <v>1</v>
      </c>
      <c r="O10">
        <f t="shared" si="2"/>
        <v>16.476190476190474</v>
      </c>
      <c r="Q10">
        <v>331</v>
      </c>
      <c r="R10">
        <v>0</v>
      </c>
      <c r="T10">
        <v>0</v>
      </c>
      <c r="U10">
        <f t="shared" si="3"/>
        <v>331</v>
      </c>
      <c r="V10">
        <v>0</v>
      </c>
      <c r="W10">
        <f t="shared" si="4"/>
        <v>331</v>
      </c>
      <c r="X10">
        <v>7</v>
      </c>
      <c r="Y10">
        <v>2</v>
      </c>
      <c r="Z10">
        <f t="shared" si="5"/>
        <v>47.285714285714285</v>
      </c>
      <c r="AB10">
        <v>1787</v>
      </c>
      <c r="AC10">
        <v>0</v>
      </c>
      <c r="AE10">
        <v>0</v>
      </c>
      <c r="AF10">
        <f t="shared" si="6"/>
        <v>1787</v>
      </c>
      <c r="AG10">
        <v>0</v>
      </c>
      <c r="AH10">
        <f t="shared" si="7"/>
        <v>1787</v>
      </c>
      <c r="AI10">
        <v>6</v>
      </c>
      <c r="AJ10">
        <f t="shared" si="8"/>
        <v>6</v>
      </c>
      <c r="AK10">
        <f t="shared" si="9"/>
        <v>297.83333333333331</v>
      </c>
      <c r="AM10">
        <v>2537</v>
      </c>
      <c r="AN10">
        <v>202</v>
      </c>
      <c r="AO10">
        <v>-10</v>
      </c>
      <c r="AP10">
        <f t="shared" si="10"/>
        <v>2729</v>
      </c>
      <c r="AQ10">
        <v>0</v>
      </c>
      <c r="AR10">
        <f t="shared" si="11"/>
        <v>2729</v>
      </c>
      <c r="AS10">
        <v>5</v>
      </c>
      <c r="AT10">
        <f t="shared" si="12"/>
        <v>6</v>
      </c>
      <c r="AU10">
        <f t="shared" si="13"/>
        <v>545.79999999999995</v>
      </c>
      <c r="AW10">
        <v>385</v>
      </c>
      <c r="AX10">
        <v>0</v>
      </c>
      <c r="AY10">
        <v>0</v>
      </c>
      <c r="AZ10">
        <f t="shared" si="14"/>
        <v>385</v>
      </c>
      <c r="BA10">
        <v>0</v>
      </c>
      <c r="BB10">
        <f t="shared" si="15"/>
        <v>385</v>
      </c>
      <c r="BC10">
        <v>5</v>
      </c>
      <c r="BD10">
        <f t="shared" si="16"/>
        <v>7</v>
      </c>
      <c r="BE10">
        <f t="shared" si="17"/>
        <v>77</v>
      </c>
      <c r="BG10">
        <v>162</v>
      </c>
      <c r="BH10">
        <v>816</v>
      </c>
      <c r="BI10">
        <v>0</v>
      </c>
      <c r="BJ10">
        <f t="shared" si="18"/>
        <v>978</v>
      </c>
      <c r="BK10">
        <v>0</v>
      </c>
      <c r="BL10">
        <f t="shared" si="19"/>
        <v>978</v>
      </c>
      <c r="BM10">
        <v>6</v>
      </c>
      <c r="BN10">
        <f t="shared" si="20"/>
        <v>5</v>
      </c>
      <c r="BO10">
        <f t="shared" si="21"/>
        <v>163</v>
      </c>
      <c r="BQ10">
        <v>537</v>
      </c>
      <c r="BR10">
        <v>0</v>
      </c>
      <c r="BS10">
        <v>0</v>
      </c>
      <c r="BT10">
        <f t="shared" si="22"/>
        <v>537</v>
      </c>
      <c r="BU10">
        <v>0</v>
      </c>
      <c r="BV10">
        <f t="shared" si="23"/>
        <v>537</v>
      </c>
      <c r="BW10">
        <v>9</v>
      </c>
      <c r="BX10">
        <f t="shared" si="24"/>
        <v>5</v>
      </c>
      <c r="BY10">
        <f t="shared" si="25"/>
        <v>59.666666666666664</v>
      </c>
      <c r="BZ10">
        <f t="shared" si="26"/>
        <v>7093</v>
      </c>
      <c r="CA10">
        <v>7038</v>
      </c>
    </row>
    <row r="11" spans="1:79" ht="17.25" customHeight="1" x14ac:dyDescent="0.3">
      <c r="A11" s="2">
        <v>44567</v>
      </c>
      <c r="B11" t="s">
        <v>44</v>
      </c>
      <c r="C11" t="s">
        <v>45</v>
      </c>
      <c r="D11" t="s">
        <v>27</v>
      </c>
      <c r="F11">
        <v>83</v>
      </c>
      <c r="G11">
        <v>0</v>
      </c>
      <c r="H11">
        <v>0</v>
      </c>
      <c r="J11">
        <f t="shared" si="0"/>
        <v>83</v>
      </c>
      <c r="K11">
        <v>0</v>
      </c>
      <c r="L11">
        <f t="shared" si="1"/>
        <v>83</v>
      </c>
      <c r="M11">
        <v>3</v>
      </c>
      <c r="N11">
        <v>1</v>
      </c>
      <c r="O11">
        <f t="shared" si="2"/>
        <v>27.666666666666668</v>
      </c>
      <c r="Q11">
        <v>240</v>
      </c>
      <c r="R11">
        <v>0</v>
      </c>
      <c r="T11">
        <v>0</v>
      </c>
      <c r="U11">
        <f t="shared" si="3"/>
        <v>240</v>
      </c>
      <c r="V11">
        <v>0</v>
      </c>
      <c r="W11">
        <f t="shared" si="4"/>
        <v>240</v>
      </c>
      <c r="X11">
        <v>0</v>
      </c>
      <c r="Y11">
        <v>2</v>
      </c>
      <c r="Z11">
        <f t="shared" si="5"/>
        <v>0</v>
      </c>
      <c r="AB11">
        <v>2113</v>
      </c>
      <c r="AC11">
        <v>0</v>
      </c>
      <c r="AE11">
        <v>0</v>
      </c>
      <c r="AF11">
        <f t="shared" si="6"/>
        <v>2113</v>
      </c>
      <c r="AG11">
        <v>3200</v>
      </c>
      <c r="AH11">
        <f t="shared" si="7"/>
        <v>5313</v>
      </c>
      <c r="AI11">
        <v>116</v>
      </c>
      <c r="AJ11">
        <f t="shared" si="8"/>
        <v>6</v>
      </c>
      <c r="AK11">
        <f t="shared" si="9"/>
        <v>45.801724137931032</v>
      </c>
      <c r="AM11">
        <v>862</v>
      </c>
      <c r="AN11">
        <v>320</v>
      </c>
      <c r="AO11">
        <v>0</v>
      </c>
      <c r="AP11">
        <f t="shared" si="10"/>
        <v>1182</v>
      </c>
      <c r="AQ11">
        <v>0</v>
      </c>
      <c r="AR11">
        <f t="shared" si="11"/>
        <v>1182</v>
      </c>
      <c r="AS11">
        <v>24</v>
      </c>
      <c r="AT11">
        <f t="shared" si="12"/>
        <v>6</v>
      </c>
      <c r="AU11">
        <f t="shared" si="13"/>
        <v>49.25</v>
      </c>
      <c r="AW11">
        <v>165</v>
      </c>
      <c r="AX11">
        <v>90</v>
      </c>
      <c r="AY11">
        <v>0</v>
      </c>
      <c r="AZ11">
        <f t="shared" si="14"/>
        <v>255</v>
      </c>
      <c r="BA11">
        <v>160</v>
      </c>
      <c r="BB11">
        <f t="shared" si="15"/>
        <v>415</v>
      </c>
      <c r="BC11">
        <v>25</v>
      </c>
      <c r="BD11">
        <f t="shared" si="16"/>
        <v>7</v>
      </c>
      <c r="BE11">
        <f t="shared" si="17"/>
        <v>16.600000000000001</v>
      </c>
      <c r="BG11">
        <v>136</v>
      </c>
      <c r="BH11">
        <v>3840</v>
      </c>
      <c r="BI11">
        <v>0</v>
      </c>
      <c r="BJ11">
        <f t="shared" si="18"/>
        <v>3976</v>
      </c>
      <c r="BK11">
        <v>0</v>
      </c>
      <c r="BL11">
        <f t="shared" si="19"/>
        <v>3976</v>
      </c>
      <c r="BM11">
        <v>36</v>
      </c>
      <c r="BN11">
        <f t="shared" si="20"/>
        <v>5</v>
      </c>
      <c r="BO11">
        <f t="shared" si="21"/>
        <v>110.44444444444444</v>
      </c>
      <c r="BQ11">
        <v>1834</v>
      </c>
      <c r="BR11">
        <v>150</v>
      </c>
      <c r="BS11">
        <v>-1</v>
      </c>
      <c r="BT11">
        <f t="shared" si="22"/>
        <v>1983</v>
      </c>
      <c r="BU11">
        <v>0</v>
      </c>
      <c r="BV11">
        <f t="shared" si="23"/>
        <v>1983</v>
      </c>
      <c r="BW11">
        <v>34</v>
      </c>
      <c r="BX11">
        <f t="shared" si="24"/>
        <v>5</v>
      </c>
      <c r="BY11">
        <f t="shared" si="25"/>
        <v>58.323529411764703</v>
      </c>
      <c r="BZ11">
        <f t="shared" si="26"/>
        <v>13192</v>
      </c>
      <c r="CA11">
        <v>4985</v>
      </c>
    </row>
    <row r="12" spans="1:79" ht="18" customHeight="1" x14ac:dyDescent="0.3">
      <c r="A12" s="2">
        <v>44567</v>
      </c>
      <c r="B12" t="s">
        <v>46</v>
      </c>
      <c r="C12" t="s">
        <v>47</v>
      </c>
      <c r="D12" t="s">
        <v>27</v>
      </c>
      <c r="F12">
        <v>92</v>
      </c>
      <c r="G12">
        <v>0</v>
      </c>
      <c r="H12">
        <v>0</v>
      </c>
      <c r="J12">
        <f t="shared" si="0"/>
        <v>92</v>
      </c>
      <c r="K12">
        <v>0</v>
      </c>
      <c r="L12">
        <f t="shared" si="1"/>
        <v>92</v>
      </c>
      <c r="M12">
        <v>6</v>
      </c>
      <c r="N12">
        <v>1</v>
      </c>
      <c r="O12">
        <f t="shared" si="2"/>
        <v>15.333333333333334</v>
      </c>
      <c r="Q12">
        <v>76</v>
      </c>
      <c r="R12">
        <v>0</v>
      </c>
      <c r="T12">
        <v>0</v>
      </c>
      <c r="U12">
        <f t="shared" si="3"/>
        <v>76</v>
      </c>
      <c r="V12">
        <v>0</v>
      </c>
      <c r="W12">
        <f t="shared" si="4"/>
        <v>76</v>
      </c>
      <c r="X12">
        <v>2</v>
      </c>
      <c r="Y12">
        <v>2</v>
      </c>
      <c r="Z12">
        <f t="shared" si="5"/>
        <v>38</v>
      </c>
      <c r="AB12">
        <v>328</v>
      </c>
      <c r="AC12">
        <v>0</v>
      </c>
      <c r="AE12">
        <v>0</v>
      </c>
      <c r="AF12">
        <f t="shared" si="6"/>
        <v>328</v>
      </c>
      <c r="AG12">
        <v>960</v>
      </c>
      <c r="AH12">
        <f t="shared" si="7"/>
        <v>1288</v>
      </c>
      <c r="AI12">
        <v>10</v>
      </c>
      <c r="AJ12">
        <f t="shared" si="8"/>
        <v>6</v>
      </c>
      <c r="AK12">
        <f>IFERROR(AH12/AI12,0)</f>
        <v>128.80000000000001</v>
      </c>
      <c r="AM12">
        <v>676</v>
      </c>
      <c r="AN12">
        <v>160</v>
      </c>
      <c r="AO12">
        <v>0</v>
      </c>
      <c r="AP12">
        <f t="shared" si="10"/>
        <v>836</v>
      </c>
      <c r="AQ12">
        <v>0</v>
      </c>
      <c r="AR12">
        <f t="shared" si="11"/>
        <v>836</v>
      </c>
      <c r="AS12">
        <v>6</v>
      </c>
      <c r="AT12">
        <f t="shared" si="12"/>
        <v>6</v>
      </c>
      <c r="AU12">
        <f t="shared" si="13"/>
        <v>139.33333333333334</v>
      </c>
      <c r="AW12">
        <v>408</v>
      </c>
      <c r="AX12">
        <v>0</v>
      </c>
      <c r="AY12">
        <v>0</v>
      </c>
      <c r="AZ12">
        <f t="shared" si="14"/>
        <v>408</v>
      </c>
      <c r="BA12">
        <v>0</v>
      </c>
      <c r="BB12">
        <f t="shared" si="15"/>
        <v>408</v>
      </c>
      <c r="BC12">
        <v>1</v>
      </c>
      <c r="BD12">
        <f t="shared" si="16"/>
        <v>7</v>
      </c>
      <c r="BE12">
        <f t="shared" si="17"/>
        <v>408</v>
      </c>
      <c r="BG12">
        <v>27</v>
      </c>
      <c r="BH12">
        <v>310</v>
      </c>
      <c r="BI12">
        <v>0</v>
      </c>
      <c r="BJ12">
        <f t="shared" si="18"/>
        <v>337</v>
      </c>
      <c r="BK12">
        <v>0</v>
      </c>
      <c r="BL12">
        <f t="shared" si="19"/>
        <v>337</v>
      </c>
      <c r="BM12">
        <v>1</v>
      </c>
      <c r="BN12">
        <f t="shared" si="20"/>
        <v>5</v>
      </c>
      <c r="BO12">
        <f t="shared" si="21"/>
        <v>337</v>
      </c>
      <c r="BQ12">
        <v>438</v>
      </c>
      <c r="BR12">
        <v>1319</v>
      </c>
      <c r="BS12">
        <v>0</v>
      </c>
      <c r="BT12">
        <f t="shared" si="22"/>
        <v>1757</v>
      </c>
      <c r="BU12">
        <v>0</v>
      </c>
      <c r="BV12">
        <f t="shared" si="23"/>
        <v>1757</v>
      </c>
      <c r="BW12">
        <v>4</v>
      </c>
      <c r="BX12">
        <f t="shared" si="24"/>
        <v>5</v>
      </c>
      <c r="BY12">
        <f t="shared" si="25"/>
        <v>439.25</v>
      </c>
      <c r="BZ12">
        <f t="shared" si="26"/>
        <v>4794</v>
      </c>
      <c r="CA12">
        <v>3648</v>
      </c>
    </row>
    <row r="13" spans="1:79" ht="17.25" customHeight="1" x14ac:dyDescent="0.3">
      <c r="A13" s="2">
        <v>44567</v>
      </c>
      <c r="B13" t="s">
        <v>48</v>
      </c>
      <c r="C13" t="s">
        <v>49</v>
      </c>
      <c r="D13" t="s">
        <v>27</v>
      </c>
      <c r="F13">
        <v>304</v>
      </c>
      <c r="G13">
        <v>0</v>
      </c>
      <c r="H13">
        <v>-4</v>
      </c>
      <c r="J13">
        <f t="shared" si="0"/>
        <v>300</v>
      </c>
      <c r="K13">
        <v>0</v>
      </c>
      <c r="L13">
        <f t="shared" si="1"/>
        <v>300</v>
      </c>
      <c r="M13">
        <v>8</v>
      </c>
      <c r="N13">
        <v>1</v>
      </c>
      <c r="O13">
        <f t="shared" si="2"/>
        <v>37.5</v>
      </c>
      <c r="Q13">
        <v>174</v>
      </c>
      <c r="R13">
        <v>0</v>
      </c>
      <c r="T13">
        <v>0</v>
      </c>
      <c r="U13">
        <f t="shared" si="3"/>
        <v>174</v>
      </c>
      <c r="V13">
        <v>0</v>
      </c>
      <c r="W13">
        <f t="shared" si="4"/>
        <v>174</v>
      </c>
      <c r="X13">
        <v>2</v>
      </c>
      <c r="Y13">
        <v>2</v>
      </c>
      <c r="Z13">
        <f t="shared" si="5"/>
        <v>87</v>
      </c>
      <c r="AB13">
        <v>988</v>
      </c>
      <c r="AC13">
        <v>0</v>
      </c>
      <c r="AE13">
        <v>0</v>
      </c>
      <c r="AF13">
        <f t="shared" si="6"/>
        <v>988</v>
      </c>
      <c r="AG13">
        <v>0</v>
      </c>
      <c r="AH13">
        <f t="shared" si="7"/>
        <v>988</v>
      </c>
      <c r="AI13">
        <v>10</v>
      </c>
      <c r="AJ13">
        <f t="shared" si="8"/>
        <v>6</v>
      </c>
      <c r="AK13">
        <f t="shared" si="9"/>
        <v>98.8</v>
      </c>
      <c r="AM13">
        <v>885</v>
      </c>
      <c r="AN13">
        <v>0</v>
      </c>
      <c r="AO13">
        <v>-3</v>
      </c>
      <c r="AP13">
        <f t="shared" si="10"/>
        <v>882</v>
      </c>
      <c r="AQ13">
        <v>0</v>
      </c>
      <c r="AR13">
        <f t="shared" si="11"/>
        <v>882</v>
      </c>
      <c r="AS13">
        <v>13</v>
      </c>
      <c r="AT13">
        <f t="shared" si="12"/>
        <v>6</v>
      </c>
      <c r="AU13">
        <f t="shared" si="13"/>
        <v>67.84615384615384</v>
      </c>
      <c r="AW13">
        <v>174</v>
      </c>
      <c r="AX13">
        <v>0</v>
      </c>
      <c r="AY13">
        <v>0</v>
      </c>
      <c r="AZ13">
        <f t="shared" si="14"/>
        <v>174</v>
      </c>
      <c r="BA13">
        <v>160</v>
      </c>
      <c r="BB13">
        <f t="shared" si="15"/>
        <v>334</v>
      </c>
      <c r="BC13">
        <v>16</v>
      </c>
      <c r="BD13">
        <f t="shared" si="16"/>
        <v>7</v>
      </c>
      <c r="BE13">
        <f t="shared" si="17"/>
        <v>20.875</v>
      </c>
      <c r="BG13">
        <v>153</v>
      </c>
      <c r="BH13">
        <v>0</v>
      </c>
      <c r="BI13">
        <v>-30</v>
      </c>
      <c r="BJ13">
        <f t="shared" si="18"/>
        <v>123</v>
      </c>
      <c r="BK13">
        <v>0</v>
      </c>
      <c r="BL13">
        <f t="shared" si="19"/>
        <v>123</v>
      </c>
      <c r="BM13">
        <v>5</v>
      </c>
      <c r="BN13">
        <f t="shared" si="20"/>
        <v>5</v>
      </c>
      <c r="BO13">
        <f t="shared" si="21"/>
        <v>24.6</v>
      </c>
      <c r="BQ13">
        <v>612</v>
      </c>
      <c r="BR13">
        <v>0</v>
      </c>
      <c r="BS13">
        <v>0</v>
      </c>
      <c r="BT13">
        <f t="shared" si="22"/>
        <v>612</v>
      </c>
      <c r="BU13">
        <v>0</v>
      </c>
      <c r="BV13">
        <f t="shared" si="23"/>
        <v>612</v>
      </c>
      <c r="BW13">
        <v>7</v>
      </c>
      <c r="BX13">
        <f t="shared" si="24"/>
        <v>5</v>
      </c>
      <c r="BY13">
        <f t="shared" si="25"/>
        <v>87.428571428571431</v>
      </c>
      <c r="BZ13">
        <f t="shared" si="26"/>
        <v>3413</v>
      </c>
      <c r="CA13">
        <v>0</v>
      </c>
    </row>
    <row r="14" spans="1:79" ht="17.25" customHeight="1" x14ac:dyDescent="0.3">
      <c r="A14" s="2">
        <v>44567</v>
      </c>
      <c r="B14" t="s">
        <v>50</v>
      </c>
      <c r="C14" t="s">
        <v>51</v>
      </c>
      <c r="D14" t="s">
        <v>27</v>
      </c>
      <c r="F14">
        <v>124</v>
      </c>
      <c r="G14">
        <v>0</v>
      </c>
      <c r="H14">
        <v>-2</v>
      </c>
      <c r="J14">
        <f t="shared" si="0"/>
        <v>122</v>
      </c>
      <c r="K14">
        <v>0</v>
      </c>
      <c r="L14">
        <f t="shared" si="1"/>
        <v>122</v>
      </c>
      <c r="M14">
        <v>4</v>
      </c>
      <c r="N14">
        <v>1</v>
      </c>
      <c r="O14">
        <f t="shared" si="2"/>
        <v>30.5</v>
      </c>
      <c r="Q14">
        <v>179</v>
      </c>
      <c r="R14">
        <v>0</v>
      </c>
      <c r="T14">
        <v>0</v>
      </c>
      <c r="U14">
        <f t="shared" si="3"/>
        <v>179</v>
      </c>
      <c r="V14">
        <v>0</v>
      </c>
      <c r="W14">
        <f t="shared" si="4"/>
        <v>179</v>
      </c>
      <c r="X14">
        <v>1</v>
      </c>
      <c r="Y14">
        <v>2</v>
      </c>
      <c r="Z14">
        <f t="shared" si="5"/>
        <v>179</v>
      </c>
      <c r="AB14">
        <v>1402</v>
      </c>
      <c r="AC14">
        <v>0</v>
      </c>
      <c r="AE14">
        <v>-40</v>
      </c>
      <c r="AF14">
        <f t="shared" si="6"/>
        <v>1362</v>
      </c>
      <c r="AG14">
        <v>0</v>
      </c>
      <c r="AH14">
        <f t="shared" si="7"/>
        <v>1362</v>
      </c>
      <c r="AI14">
        <v>33</v>
      </c>
      <c r="AJ14">
        <f t="shared" si="8"/>
        <v>6</v>
      </c>
      <c r="AK14">
        <f t="shared" si="9"/>
        <v>41.272727272727273</v>
      </c>
      <c r="AM14">
        <v>946</v>
      </c>
      <c r="AN14">
        <v>160</v>
      </c>
      <c r="AO14">
        <v>0</v>
      </c>
      <c r="AP14">
        <f t="shared" si="10"/>
        <v>1106</v>
      </c>
      <c r="AQ14">
        <v>0</v>
      </c>
      <c r="AR14">
        <f t="shared" si="11"/>
        <v>1106</v>
      </c>
      <c r="AS14">
        <v>6</v>
      </c>
      <c r="AT14">
        <f t="shared" si="12"/>
        <v>6</v>
      </c>
      <c r="AU14">
        <f t="shared" si="13"/>
        <v>184.33333333333334</v>
      </c>
      <c r="AW14">
        <v>244</v>
      </c>
      <c r="AX14">
        <v>0</v>
      </c>
      <c r="AY14">
        <v>0</v>
      </c>
      <c r="AZ14">
        <f t="shared" si="14"/>
        <v>244</v>
      </c>
      <c r="BA14">
        <v>0</v>
      </c>
      <c r="BB14">
        <f t="shared" si="15"/>
        <v>244</v>
      </c>
      <c r="BC14">
        <v>2</v>
      </c>
      <c r="BD14">
        <f t="shared" si="16"/>
        <v>7</v>
      </c>
      <c r="BE14">
        <f t="shared" si="17"/>
        <v>122</v>
      </c>
      <c r="BG14">
        <v>129</v>
      </c>
      <c r="BH14">
        <v>500</v>
      </c>
      <c r="BI14">
        <v>-30</v>
      </c>
      <c r="BJ14">
        <f t="shared" si="18"/>
        <v>599</v>
      </c>
      <c r="BK14">
        <v>0</v>
      </c>
      <c r="BL14">
        <f t="shared" si="19"/>
        <v>599</v>
      </c>
      <c r="BM14">
        <v>4</v>
      </c>
      <c r="BN14">
        <f t="shared" si="20"/>
        <v>5</v>
      </c>
      <c r="BO14">
        <f t="shared" si="21"/>
        <v>149.75</v>
      </c>
      <c r="BQ14">
        <v>1377</v>
      </c>
      <c r="BR14">
        <v>1180</v>
      </c>
      <c r="BS14">
        <v>-2</v>
      </c>
      <c r="BT14">
        <f t="shared" si="22"/>
        <v>2555</v>
      </c>
      <c r="BU14">
        <v>0</v>
      </c>
      <c r="BV14">
        <f t="shared" si="23"/>
        <v>2555</v>
      </c>
      <c r="BW14">
        <v>29</v>
      </c>
      <c r="BX14">
        <f t="shared" si="24"/>
        <v>5</v>
      </c>
      <c r="BY14">
        <f t="shared" si="25"/>
        <v>88.103448275862064</v>
      </c>
      <c r="BZ14">
        <f t="shared" si="26"/>
        <v>6167</v>
      </c>
      <c r="CA14">
        <v>4258</v>
      </c>
    </row>
    <row r="15" spans="1:79" ht="17.25" customHeight="1" x14ac:dyDescent="0.3">
      <c r="A15" s="2">
        <v>44567</v>
      </c>
      <c r="B15" t="s">
        <v>52</v>
      </c>
      <c r="C15" t="s">
        <v>53</v>
      </c>
      <c r="D15" t="s">
        <v>27</v>
      </c>
      <c r="F15">
        <v>213</v>
      </c>
      <c r="G15">
        <v>0</v>
      </c>
      <c r="H15">
        <v>-6</v>
      </c>
      <c r="J15">
        <f t="shared" si="0"/>
        <v>207</v>
      </c>
      <c r="K15">
        <v>0</v>
      </c>
      <c r="L15">
        <f t="shared" si="1"/>
        <v>207</v>
      </c>
      <c r="M15">
        <v>22</v>
      </c>
      <c r="N15">
        <v>1</v>
      </c>
      <c r="O15">
        <f t="shared" si="2"/>
        <v>9.4090909090909083</v>
      </c>
      <c r="Q15">
        <v>189</v>
      </c>
      <c r="R15">
        <v>0</v>
      </c>
      <c r="T15">
        <v>0</v>
      </c>
      <c r="U15">
        <f t="shared" si="3"/>
        <v>189</v>
      </c>
      <c r="V15">
        <v>0</v>
      </c>
      <c r="W15">
        <f t="shared" si="4"/>
        <v>189</v>
      </c>
      <c r="X15">
        <v>1</v>
      </c>
      <c r="Y15">
        <v>2</v>
      </c>
      <c r="Z15">
        <f t="shared" si="5"/>
        <v>189</v>
      </c>
      <c r="AB15">
        <v>343</v>
      </c>
      <c r="AC15">
        <v>0</v>
      </c>
      <c r="AE15">
        <v>0</v>
      </c>
      <c r="AF15">
        <f t="shared" si="6"/>
        <v>343</v>
      </c>
      <c r="AG15">
        <v>1020</v>
      </c>
      <c r="AH15">
        <f t="shared" si="7"/>
        <v>1363</v>
      </c>
      <c r="AI15">
        <v>13</v>
      </c>
      <c r="AJ15">
        <f t="shared" si="8"/>
        <v>6</v>
      </c>
      <c r="AK15">
        <f t="shared" si="9"/>
        <v>104.84615384615384</v>
      </c>
      <c r="AM15">
        <v>1973</v>
      </c>
      <c r="AN15">
        <v>231</v>
      </c>
      <c r="AO15">
        <v>-5</v>
      </c>
      <c r="AP15">
        <f t="shared" si="10"/>
        <v>2199</v>
      </c>
      <c r="AQ15">
        <v>0</v>
      </c>
      <c r="AR15">
        <f t="shared" si="11"/>
        <v>2199</v>
      </c>
      <c r="AS15">
        <v>15</v>
      </c>
      <c r="AT15">
        <f t="shared" si="12"/>
        <v>6</v>
      </c>
      <c r="AU15">
        <f t="shared" si="13"/>
        <v>146.6</v>
      </c>
      <c r="AW15">
        <v>292</v>
      </c>
      <c r="AX15">
        <v>0</v>
      </c>
      <c r="AY15">
        <v>0</v>
      </c>
      <c r="AZ15">
        <f t="shared" si="14"/>
        <v>292</v>
      </c>
      <c r="BA15">
        <v>0</v>
      </c>
      <c r="BB15">
        <f t="shared" si="15"/>
        <v>292</v>
      </c>
      <c r="BC15">
        <v>2</v>
      </c>
      <c r="BD15">
        <f t="shared" si="16"/>
        <v>7</v>
      </c>
      <c r="BE15">
        <f t="shared" si="17"/>
        <v>146</v>
      </c>
      <c r="BG15">
        <v>259</v>
      </c>
      <c r="BH15">
        <v>0</v>
      </c>
      <c r="BI15">
        <v>0</v>
      </c>
      <c r="BJ15">
        <f t="shared" si="18"/>
        <v>259</v>
      </c>
      <c r="BK15">
        <v>0</v>
      </c>
      <c r="BL15">
        <f t="shared" si="19"/>
        <v>259</v>
      </c>
      <c r="BM15">
        <v>5</v>
      </c>
      <c r="BN15">
        <f t="shared" si="20"/>
        <v>5</v>
      </c>
      <c r="BO15">
        <f t="shared" si="21"/>
        <v>51.8</v>
      </c>
      <c r="BQ15">
        <v>507</v>
      </c>
      <c r="BR15">
        <v>0</v>
      </c>
      <c r="BS15">
        <v>0</v>
      </c>
      <c r="BT15">
        <f t="shared" si="22"/>
        <v>507</v>
      </c>
      <c r="BU15">
        <v>0</v>
      </c>
      <c r="BV15">
        <f t="shared" si="23"/>
        <v>507</v>
      </c>
      <c r="BW15">
        <v>4</v>
      </c>
      <c r="BX15">
        <f t="shared" si="24"/>
        <v>5</v>
      </c>
      <c r="BY15">
        <f t="shared" si="25"/>
        <v>126.75</v>
      </c>
      <c r="BZ15">
        <f t="shared" si="26"/>
        <v>5016</v>
      </c>
      <c r="CA15">
        <v>16818</v>
      </c>
    </row>
    <row r="16" spans="1:79" ht="17.25" customHeight="1" x14ac:dyDescent="0.3">
      <c r="A16" s="2">
        <v>44567</v>
      </c>
      <c r="B16" t="s">
        <v>54</v>
      </c>
      <c r="C16" t="s">
        <v>55</v>
      </c>
      <c r="D16" t="s">
        <v>27</v>
      </c>
      <c r="F16">
        <v>393</v>
      </c>
      <c r="G16">
        <v>0</v>
      </c>
      <c r="H16">
        <v>-26</v>
      </c>
      <c r="J16">
        <f t="shared" si="0"/>
        <v>367</v>
      </c>
      <c r="K16">
        <v>0</v>
      </c>
      <c r="L16">
        <f t="shared" si="1"/>
        <v>367</v>
      </c>
      <c r="M16">
        <v>31</v>
      </c>
      <c r="N16">
        <v>1</v>
      </c>
      <c r="O16">
        <f t="shared" si="2"/>
        <v>11.838709677419354</v>
      </c>
      <c r="Q16">
        <v>152</v>
      </c>
      <c r="R16">
        <v>0</v>
      </c>
      <c r="T16">
        <v>0</v>
      </c>
      <c r="U16">
        <f t="shared" si="3"/>
        <v>152</v>
      </c>
      <c r="V16">
        <v>0</v>
      </c>
      <c r="W16">
        <f t="shared" si="4"/>
        <v>152</v>
      </c>
      <c r="X16">
        <v>4</v>
      </c>
      <c r="Y16">
        <v>2</v>
      </c>
      <c r="Z16">
        <f t="shared" si="5"/>
        <v>38</v>
      </c>
      <c r="AB16">
        <v>1944</v>
      </c>
      <c r="AC16">
        <v>1530</v>
      </c>
      <c r="AE16">
        <v>-75</v>
      </c>
      <c r="AF16">
        <f t="shared" si="6"/>
        <v>3399</v>
      </c>
      <c r="AG16">
        <v>0</v>
      </c>
      <c r="AH16">
        <f t="shared" si="7"/>
        <v>3399</v>
      </c>
      <c r="AI16">
        <v>21</v>
      </c>
      <c r="AJ16">
        <f t="shared" si="8"/>
        <v>6</v>
      </c>
      <c r="AK16">
        <f t="shared" si="9"/>
        <v>161.85714285714286</v>
      </c>
      <c r="AM16">
        <v>2192</v>
      </c>
      <c r="AN16">
        <v>0</v>
      </c>
      <c r="AO16">
        <v>-10</v>
      </c>
      <c r="AP16">
        <f t="shared" si="10"/>
        <v>2182</v>
      </c>
      <c r="AQ16">
        <v>0</v>
      </c>
      <c r="AR16">
        <f t="shared" si="11"/>
        <v>2182</v>
      </c>
      <c r="AS16">
        <v>16</v>
      </c>
      <c r="AT16">
        <f t="shared" si="12"/>
        <v>6</v>
      </c>
      <c r="AU16">
        <f t="shared" si="13"/>
        <v>136.375</v>
      </c>
      <c r="AW16">
        <v>198</v>
      </c>
      <c r="AX16">
        <v>0</v>
      </c>
      <c r="AY16">
        <v>0</v>
      </c>
      <c r="AZ16">
        <f t="shared" si="14"/>
        <v>198</v>
      </c>
      <c r="BA16">
        <v>0</v>
      </c>
      <c r="BB16">
        <f t="shared" si="15"/>
        <v>198</v>
      </c>
      <c r="BC16">
        <v>3</v>
      </c>
      <c r="BD16">
        <f t="shared" si="16"/>
        <v>7</v>
      </c>
      <c r="BE16">
        <f t="shared" si="17"/>
        <v>66</v>
      </c>
      <c r="BG16">
        <v>128</v>
      </c>
      <c r="BH16">
        <v>0</v>
      </c>
      <c r="BI16">
        <v>0</v>
      </c>
      <c r="BJ16">
        <f t="shared" si="18"/>
        <v>128</v>
      </c>
      <c r="BK16">
        <v>408</v>
      </c>
      <c r="BL16">
        <f t="shared" si="19"/>
        <v>536</v>
      </c>
      <c r="BM16">
        <v>6</v>
      </c>
      <c r="BN16">
        <f t="shared" si="20"/>
        <v>5</v>
      </c>
      <c r="BO16">
        <f t="shared" si="21"/>
        <v>89.333333333333329</v>
      </c>
      <c r="BQ16">
        <v>525</v>
      </c>
      <c r="BR16">
        <v>204</v>
      </c>
      <c r="BS16">
        <v>0</v>
      </c>
      <c r="BT16">
        <f t="shared" si="22"/>
        <v>729</v>
      </c>
      <c r="BU16">
        <v>0</v>
      </c>
      <c r="BV16">
        <f t="shared" si="23"/>
        <v>729</v>
      </c>
      <c r="BW16">
        <v>4</v>
      </c>
      <c r="BX16">
        <f t="shared" si="24"/>
        <v>5</v>
      </c>
      <c r="BY16">
        <f t="shared" si="25"/>
        <v>182.25</v>
      </c>
      <c r="BZ16">
        <f t="shared" si="26"/>
        <v>7563</v>
      </c>
      <c r="CA16">
        <v>7571</v>
      </c>
    </row>
    <row r="17" spans="1:79" ht="17.25" customHeight="1" x14ac:dyDescent="0.3">
      <c r="A17" s="2">
        <v>44567</v>
      </c>
      <c r="B17" t="s">
        <v>56</v>
      </c>
      <c r="C17" t="s">
        <v>57</v>
      </c>
      <c r="D17" t="s">
        <v>27</v>
      </c>
      <c r="F17">
        <v>125</v>
      </c>
      <c r="G17">
        <v>0</v>
      </c>
      <c r="H17">
        <v>-2</v>
      </c>
      <c r="J17">
        <f t="shared" si="0"/>
        <v>123</v>
      </c>
      <c r="K17">
        <v>0</v>
      </c>
      <c r="L17">
        <f t="shared" si="1"/>
        <v>123</v>
      </c>
      <c r="M17">
        <v>2</v>
      </c>
      <c r="N17">
        <v>1</v>
      </c>
      <c r="O17">
        <f t="shared" si="2"/>
        <v>61.5</v>
      </c>
      <c r="Q17">
        <v>17</v>
      </c>
      <c r="R17">
        <v>0</v>
      </c>
      <c r="T17">
        <v>0</v>
      </c>
      <c r="U17">
        <f t="shared" si="3"/>
        <v>17</v>
      </c>
      <c r="V17">
        <v>0</v>
      </c>
      <c r="W17">
        <f t="shared" si="4"/>
        <v>17</v>
      </c>
      <c r="X17">
        <v>0</v>
      </c>
      <c r="Y17">
        <v>2</v>
      </c>
      <c r="Z17">
        <f t="shared" si="5"/>
        <v>0</v>
      </c>
      <c r="AB17">
        <v>188</v>
      </c>
      <c r="AC17">
        <v>0</v>
      </c>
      <c r="AE17">
        <v>0</v>
      </c>
      <c r="AF17">
        <f t="shared" si="6"/>
        <v>188</v>
      </c>
      <c r="AG17">
        <v>0</v>
      </c>
      <c r="AH17">
        <f t="shared" si="7"/>
        <v>188</v>
      </c>
      <c r="AI17">
        <v>5</v>
      </c>
      <c r="AJ17">
        <f t="shared" si="8"/>
        <v>6</v>
      </c>
      <c r="AK17">
        <f t="shared" si="9"/>
        <v>37.6</v>
      </c>
      <c r="AM17">
        <v>137</v>
      </c>
      <c r="AN17">
        <v>0</v>
      </c>
      <c r="AO17">
        <v>-2</v>
      </c>
      <c r="AP17">
        <f t="shared" si="10"/>
        <v>135</v>
      </c>
      <c r="AQ17">
        <v>0</v>
      </c>
      <c r="AR17">
        <f t="shared" si="11"/>
        <v>135</v>
      </c>
      <c r="AS17">
        <v>5</v>
      </c>
      <c r="AT17">
        <f t="shared" si="12"/>
        <v>6</v>
      </c>
      <c r="AU17">
        <f t="shared" si="13"/>
        <v>27</v>
      </c>
      <c r="AW17">
        <v>106</v>
      </c>
      <c r="AX17">
        <v>0</v>
      </c>
      <c r="AY17">
        <v>0</v>
      </c>
      <c r="AZ17">
        <f t="shared" si="14"/>
        <v>106</v>
      </c>
      <c r="BA17">
        <v>0</v>
      </c>
      <c r="BB17">
        <f t="shared" si="15"/>
        <v>106</v>
      </c>
      <c r="BC17">
        <v>2</v>
      </c>
      <c r="BD17">
        <f t="shared" si="16"/>
        <v>7</v>
      </c>
      <c r="BE17">
        <f t="shared" si="17"/>
        <v>53</v>
      </c>
      <c r="BG17">
        <v>53</v>
      </c>
      <c r="BH17">
        <v>40</v>
      </c>
      <c r="BI17">
        <v>0</v>
      </c>
      <c r="BJ17">
        <f t="shared" si="18"/>
        <v>93</v>
      </c>
      <c r="BK17">
        <v>0</v>
      </c>
      <c r="BL17">
        <f t="shared" si="19"/>
        <v>93</v>
      </c>
      <c r="BM17">
        <v>1</v>
      </c>
      <c r="BN17">
        <f t="shared" si="20"/>
        <v>5</v>
      </c>
      <c r="BO17">
        <f t="shared" si="21"/>
        <v>93</v>
      </c>
      <c r="BQ17">
        <v>94</v>
      </c>
      <c r="BR17">
        <v>0</v>
      </c>
      <c r="BS17">
        <v>0</v>
      </c>
      <c r="BT17">
        <f t="shared" si="22"/>
        <v>94</v>
      </c>
      <c r="BU17">
        <v>0</v>
      </c>
      <c r="BV17">
        <f t="shared" si="23"/>
        <v>94</v>
      </c>
      <c r="BW17">
        <v>0</v>
      </c>
      <c r="BX17">
        <f t="shared" si="24"/>
        <v>5</v>
      </c>
      <c r="BY17">
        <f t="shared" si="25"/>
        <v>0</v>
      </c>
      <c r="BZ17">
        <f t="shared" si="26"/>
        <v>756</v>
      </c>
      <c r="CA17">
        <v>0</v>
      </c>
    </row>
    <row r="18" spans="1:79" ht="17.25" customHeight="1" x14ac:dyDescent="0.3">
      <c r="A18" s="2">
        <v>44567</v>
      </c>
      <c r="B18" t="s">
        <v>58</v>
      </c>
      <c r="C18" t="s">
        <v>59</v>
      </c>
      <c r="D18" t="s">
        <v>27</v>
      </c>
      <c r="F18">
        <v>152</v>
      </c>
      <c r="G18">
        <v>0</v>
      </c>
      <c r="H18">
        <v>0</v>
      </c>
      <c r="J18">
        <f t="shared" si="0"/>
        <v>152</v>
      </c>
      <c r="K18">
        <v>0</v>
      </c>
      <c r="L18">
        <f t="shared" si="1"/>
        <v>152</v>
      </c>
      <c r="M18">
        <v>3</v>
      </c>
      <c r="N18">
        <v>1</v>
      </c>
      <c r="O18">
        <f t="shared" si="2"/>
        <v>50.666666666666664</v>
      </c>
      <c r="Q18">
        <v>116</v>
      </c>
      <c r="R18">
        <v>0</v>
      </c>
      <c r="T18">
        <v>0</v>
      </c>
      <c r="U18">
        <f t="shared" si="3"/>
        <v>116</v>
      </c>
      <c r="V18">
        <v>0</v>
      </c>
      <c r="W18">
        <f t="shared" si="4"/>
        <v>116</v>
      </c>
      <c r="X18">
        <v>0</v>
      </c>
      <c r="Y18">
        <v>2</v>
      </c>
      <c r="Z18">
        <f t="shared" si="5"/>
        <v>0</v>
      </c>
      <c r="AB18">
        <v>373</v>
      </c>
      <c r="AC18">
        <v>0</v>
      </c>
      <c r="AE18">
        <v>0</v>
      </c>
      <c r="AF18">
        <f t="shared" si="6"/>
        <v>373</v>
      </c>
      <c r="AG18">
        <v>480</v>
      </c>
      <c r="AH18">
        <f t="shared" si="7"/>
        <v>853</v>
      </c>
      <c r="AI18">
        <v>16</v>
      </c>
      <c r="AJ18">
        <f t="shared" si="8"/>
        <v>6</v>
      </c>
      <c r="AK18">
        <f t="shared" si="9"/>
        <v>53.3125</v>
      </c>
      <c r="AM18">
        <v>313</v>
      </c>
      <c r="AN18">
        <v>0</v>
      </c>
      <c r="AO18">
        <v>-5</v>
      </c>
      <c r="AP18">
        <f t="shared" si="10"/>
        <v>308</v>
      </c>
      <c r="AQ18">
        <v>360</v>
      </c>
      <c r="AR18">
        <f t="shared" si="11"/>
        <v>668</v>
      </c>
      <c r="AS18">
        <v>11</v>
      </c>
      <c r="AT18">
        <f t="shared" si="12"/>
        <v>6</v>
      </c>
      <c r="AU18">
        <f t="shared" si="13"/>
        <v>60.727272727272727</v>
      </c>
      <c r="AW18">
        <v>313</v>
      </c>
      <c r="AX18">
        <v>0</v>
      </c>
      <c r="AY18">
        <v>-30</v>
      </c>
      <c r="AZ18">
        <f t="shared" si="14"/>
        <v>283</v>
      </c>
      <c r="BA18">
        <v>0</v>
      </c>
      <c r="BB18">
        <f t="shared" si="15"/>
        <v>283</v>
      </c>
      <c r="BC18">
        <v>13</v>
      </c>
      <c r="BD18">
        <f t="shared" si="16"/>
        <v>7</v>
      </c>
      <c r="BE18">
        <f t="shared" si="17"/>
        <v>21.76923076923077</v>
      </c>
      <c r="BG18">
        <v>91</v>
      </c>
      <c r="BH18">
        <v>0</v>
      </c>
      <c r="BI18">
        <v>0</v>
      </c>
      <c r="BJ18">
        <f t="shared" si="18"/>
        <v>91</v>
      </c>
      <c r="BK18">
        <v>0</v>
      </c>
      <c r="BL18">
        <f t="shared" si="19"/>
        <v>91</v>
      </c>
      <c r="BM18">
        <v>3</v>
      </c>
      <c r="BN18">
        <f t="shared" si="20"/>
        <v>5</v>
      </c>
      <c r="BO18">
        <f t="shared" si="21"/>
        <v>30.333333333333332</v>
      </c>
      <c r="BQ18">
        <v>287</v>
      </c>
      <c r="BR18">
        <v>0</v>
      </c>
      <c r="BS18">
        <v>0</v>
      </c>
      <c r="BT18">
        <f t="shared" si="22"/>
        <v>287</v>
      </c>
      <c r="BU18">
        <v>0</v>
      </c>
      <c r="BV18">
        <f t="shared" si="23"/>
        <v>287</v>
      </c>
      <c r="BW18">
        <v>5</v>
      </c>
      <c r="BX18">
        <f t="shared" si="24"/>
        <v>5</v>
      </c>
      <c r="BY18">
        <f t="shared" si="25"/>
        <v>57.4</v>
      </c>
      <c r="BZ18">
        <f t="shared" si="26"/>
        <v>2450</v>
      </c>
      <c r="CA18">
        <v>637</v>
      </c>
    </row>
    <row r="19" spans="1:79" ht="17.25" customHeight="1" x14ac:dyDescent="0.3">
      <c r="A19" s="2">
        <v>44567</v>
      </c>
      <c r="B19" t="s">
        <v>60</v>
      </c>
      <c r="C19" t="s">
        <v>61</v>
      </c>
      <c r="D19" t="s">
        <v>27</v>
      </c>
      <c r="F19">
        <v>1877</v>
      </c>
      <c r="G19">
        <v>0</v>
      </c>
      <c r="H19">
        <v>0</v>
      </c>
      <c r="J19">
        <f t="shared" si="0"/>
        <v>1877</v>
      </c>
      <c r="K19">
        <v>0</v>
      </c>
      <c r="L19">
        <f t="shared" si="1"/>
        <v>1877</v>
      </c>
      <c r="M19">
        <v>72</v>
      </c>
      <c r="N19">
        <v>1</v>
      </c>
      <c r="O19">
        <f t="shared" si="2"/>
        <v>26.069444444444443</v>
      </c>
      <c r="Q19">
        <v>874</v>
      </c>
      <c r="R19">
        <v>0</v>
      </c>
      <c r="T19">
        <v>0</v>
      </c>
      <c r="U19">
        <f t="shared" si="3"/>
        <v>874</v>
      </c>
      <c r="V19">
        <v>0</v>
      </c>
      <c r="W19">
        <f t="shared" si="4"/>
        <v>874</v>
      </c>
      <c r="X19">
        <v>18</v>
      </c>
      <c r="Y19">
        <v>2</v>
      </c>
      <c r="Z19">
        <f t="shared" si="5"/>
        <v>48.555555555555557</v>
      </c>
      <c r="AB19">
        <v>16221</v>
      </c>
      <c r="AC19">
        <v>0</v>
      </c>
      <c r="AE19">
        <v>-71</v>
      </c>
      <c r="AF19">
        <f t="shared" si="6"/>
        <v>16150</v>
      </c>
      <c r="AG19">
        <v>0</v>
      </c>
      <c r="AH19">
        <f t="shared" si="7"/>
        <v>16150</v>
      </c>
      <c r="AI19">
        <v>300</v>
      </c>
      <c r="AJ19">
        <f t="shared" si="8"/>
        <v>6</v>
      </c>
      <c r="AK19">
        <f t="shared" si="9"/>
        <v>53.833333333333336</v>
      </c>
      <c r="AM19">
        <v>3737</v>
      </c>
      <c r="AN19">
        <v>70</v>
      </c>
      <c r="AO19">
        <v>-91</v>
      </c>
      <c r="AP19">
        <f t="shared" si="10"/>
        <v>3716</v>
      </c>
      <c r="AQ19">
        <v>0</v>
      </c>
      <c r="AR19">
        <f t="shared" si="11"/>
        <v>3716</v>
      </c>
      <c r="AS19">
        <v>59</v>
      </c>
      <c r="AT19">
        <f t="shared" si="12"/>
        <v>6</v>
      </c>
      <c r="AU19">
        <f t="shared" si="13"/>
        <v>62.983050847457626</v>
      </c>
      <c r="AW19">
        <v>2892</v>
      </c>
      <c r="AX19">
        <v>0</v>
      </c>
      <c r="AY19">
        <v>-83</v>
      </c>
      <c r="AZ19">
        <f t="shared" si="14"/>
        <v>2809</v>
      </c>
      <c r="BA19">
        <v>0</v>
      </c>
      <c r="BB19">
        <f t="shared" si="15"/>
        <v>2809</v>
      </c>
      <c r="BC19">
        <v>81</v>
      </c>
      <c r="BD19">
        <f t="shared" si="16"/>
        <v>7</v>
      </c>
      <c r="BE19">
        <f t="shared" si="17"/>
        <v>34.679012345679013</v>
      </c>
      <c r="BG19">
        <v>1037</v>
      </c>
      <c r="BH19">
        <v>0</v>
      </c>
      <c r="BI19">
        <v>0</v>
      </c>
      <c r="BJ19">
        <f t="shared" si="18"/>
        <v>1037</v>
      </c>
      <c r="BK19">
        <v>900</v>
      </c>
      <c r="BL19">
        <f t="shared" si="19"/>
        <v>1937</v>
      </c>
      <c r="BM19">
        <v>32</v>
      </c>
      <c r="BN19">
        <f t="shared" si="20"/>
        <v>5</v>
      </c>
      <c r="BO19">
        <f t="shared" si="21"/>
        <v>60.53125</v>
      </c>
      <c r="BQ19">
        <v>1945</v>
      </c>
      <c r="BR19">
        <v>0</v>
      </c>
      <c r="BS19">
        <v>-20</v>
      </c>
      <c r="BT19">
        <f t="shared" si="22"/>
        <v>1925</v>
      </c>
      <c r="BU19">
        <v>0</v>
      </c>
      <c r="BV19">
        <f t="shared" si="23"/>
        <v>1925</v>
      </c>
      <c r="BW19">
        <v>18</v>
      </c>
      <c r="BX19">
        <f t="shared" si="24"/>
        <v>5</v>
      </c>
      <c r="BY19">
        <f t="shared" si="25"/>
        <v>106.94444444444444</v>
      </c>
      <c r="BZ19">
        <f t="shared" si="26"/>
        <v>29288</v>
      </c>
      <c r="CA19">
        <v>31557</v>
      </c>
    </row>
    <row r="20" spans="1:79" ht="17.25" customHeight="1" x14ac:dyDescent="0.3">
      <c r="A20" s="2">
        <v>44567</v>
      </c>
      <c r="B20" t="s">
        <v>62</v>
      </c>
      <c r="C20" t="s">
        <v>63</v>
      </c>
      <c r="D20" t="s">
        <v>27</v>
      </c>
      <c r="F20">
        <v>17670</v>
      </c>
      <c r="G20">
        <v>0</v>
      </c>
      <c r="H20">
        <v>-2163</v>
      </c>
      <c r="J20">
        <f t="shared" si="0"/>
        <v>15507</v>
      </c>
      <c r="K20">
        <v>0</v>
      </c>
      <c r="L20">
        <f t="shared" si="1"/>
        <v>15507</v>
      </c>
      <c r="M20">
        <v>4624</v>
      </c>
      <c r="N20">
        <v>1</v>
      </c>
      <c r="O20">
        <f t="shared" si="2"/>
        <v>3.3535899653979238</v>
      </c>
      <c r="Q20">
        <v>7463</v>
      </c>
      <c r="R20">
        <v>0</v>
      </c>
      <c r="T20">
        <v>-117</v>
      </c>
      <c r="U20">
        <f t="shared" si="3"/>
        <v>7346</v>
      </c>
      <c r="V20">
        <v>0</v>
      </c>
      <c r="W20">
        <f t="shared" si="4"/>
        <v>7346</v>
      </c>
      <c r="X20">
        <v>549</v>
      </c>
      <c r="Y20">
        <v>2</v>
      </c>
      <c r="Z20">
        <f t="shared" si="5"/>
        <v>13.380692167577413</v>
      </c>
      <c r="AB20">
        <v>181470</v>
      </c>
      <c r="AC20">
        <v>30146</v>
      </c>
      <c r="AE20">
        <v>-1575</v>
      </c>
      <c r="AF20">
        <f t="shared" si="6"/>
        <v>210041</v>
      </c>
      <c r="AG20">
        <v>0</v>
      </c>
      <c r="AH20">
        <f t="shared" si="7"/>
        <v>210041</v>
      </c>
      <c r="AI20">
        <v>5715</v>
      </c>
      <c r="AJ20">
        <f t="shared" si="8"/>
        <v>6</v>
      </c>
      <c r="AK20">
        <f t="shared" si="9"/>
        <v>36.752580927384074</v>
      </c>
      <c r="AM20">
        <v>64545</v>
      </c>
      <c r="AN20">
        <v>2930</v>
      </c>
      <c r="AO20">
        <v>-635</v>
      </c>
      <c r="AP20">
        <f t="shared" si="10"/>
        <v>66840</v>
      </c>
      <c r="AQ20">
        <v>0</v>
      </c>
      <c r="AR20">
        <f t="shared" si="11"/>
        <v>66840</v>
      </c>
      <c r="AS20">
        <v>1259</v>
      </c>
      <c r="AT20">
        <f t="shared" si="12"/>
        <v>6</v>
      </c>
      <c r="AU20">
        <f t="shared" si="13"/>
        <v>53.089753772835586</v>
      </c>
      <c r="AW20">
        <v>91767</v>
      </c>
      <c r="AX20">
        <v>0</v>
      </c>
      <c r="AY20">
        <v>-2116</v>
      </c>
      <c r="AZ20">
        <f t="shared" si="14"/>
        <v>89651</v>
      </c>
      <c r="BA20">
        <v>6000</v>
      </c>
      <c r="BB20">
        <f t="shared" si="15"/>
        <v>95651</v>
      </c>
      <c r="BC20">
        <v>3392</v>
      </c>
      <c r="BD20">
        <f t="shared" si="16"/>
        <v>7</v>
      </c>
      <c r="BE20">
        <f t="shared" si="17"/>
        <v>28.198997641509433</v>
      </c>
      <c r="BG20">
        <v>8232</v>
      </c>
      <c r="BH20">
        <v>0</v>
      </c>
      <c r="BI20">
        <v>-445</v>
      </c>
      <c r="BJ20">
        <f t="shared" si="18"/>
        <v>7787</v>
      </c>
      <c r="BK20">
        <v>15065</v>
      </c>
      <c r="BL20">
        <f t="shared" si="19"/>
        <v>22852</v>
      </c>
      <c r="BM20">
        <v>1299</v>
      </c>
      <c r="BN20">
        <f t="shared" si="20"/>
        <v>5</v>
      </c>
      <c r="BO20">
        <f>IFERROR(BL20/BM20,0)</f>
        <v>17.591993841416475</v>
      </c>
      <c r="BQ20">
        <v>49628</v>
      </c>
      <c r="BR20">
        <v>0</v>
      </c>
      <c r="BS20">
        <v>-284</v>
      </c>
      <c r="BT20">
        <f t="shared" si="22"/>
        <v>49344</v>
      </c>
      <c r="BU20">
        <v>0</v>
      </c>
      <c r="BV20">
        <f t="shared" si="23"/>
        <v>49344</v>
      </c>
      <c r="BW20">
        <v>1036</v>
      </c>
      <c r="BX20">
        <f t="shared" si="24"/>
        <v>5</v>
      </c>
      <c r="BY20">
        <f t="shared" si="25"/>
        <v>47.62934362934363</v>
      </c>
      <c r="BZ20">
        <f t="shared" si="26"/>
        <v>467581</v>
      </c>
      <c r="CA20">
        <v>143912</v>
      </c>
    </row>
    <row r="21" spans="1:79" ht="17.25" customHeight="1" x14ac:dyDescent="0.3">
      <c r="A21" s="2">
        <v>44567</v>
      </c>
      <c r="B21" t="s">
        <v>64</v>
      </c>
      <c r="C21" t="s">
        <v>65</v>
      </c>
      <c r="D21" t="s">
        <v>27</v>
      </c>
      <c r="F21">
        <v>488</v>
      </c>
      <c r="G21">
        <v>179</v>
      </c>
      <c r="H21">
        <v>0</v>
      </c>
      <c r="J21">
        <f t="shared" si="0"/>
        <v>667</v>
      </c>
      <c r="K21">
        <v>0</v>
      </c>
      <c r="L21">
        <f t="shared" si="1"/>
        <v>667</v>
      </c>
      <c r="M21">
        <v>17</v>
      </c>
      <c r="N21">
        <v>1</v>
      </c>
      <c r="O21">
        <f t="shared" si="2"/>
        <v>39.235294117647058</v>
      </c>
      <c r="Q21">
        <v>256</v>
      </c>
      <c r="R21">
        <v>480</v>
      </c>
      <c r="T21">
        <v>0</v>
      </c>
      <c r="U21">
        <f t="shared" si="3"/>
        <v>736</v>
      </c>
      <c r="V21">
        <v>0</v>
      </c>
      <c r="W21">
        <f t="shared" si="4"/>
        <v>736</v>
      </c>
      <c r="X21">
        <v>1</v>
      </c>
      <c r="Y21">
        <v>2</v>
      </c>
      <c r="Z21">
        <f t="shared" si="5"/>
        <v>736</v>
      </c>
      <c r="AB21">
        <v>900</v>
      </c>
      <c r="AC21">
        <v>0</v>
      </c>
      <c r="AE21">
        <v>0</v>
      </c>
      <c r="AF21">
        <f t="shared" si="6"/>
        <v>900</v>
      </c>
      <c r="AG21">
        <v>0</v>
      </c>
      <c r="AH21">
        <f t="shared" si="7"/>
        <v>900</v>
      </c>
      <c r="AI21">
        <v>26</v>
      </c>
      <c r="AJ21">
        <f t="shared" si="8"/>
        <v>6</v>
      </c>
      <c r="AK21">
        <f t="shared" si="9"/>
        <v>34.615384615384613</v>
      </c>
      <c r="AM21">
        <v>248</v>
      </c>
      <c r="AN21">
        <v>550</v>
      </c>
      <c r="AO21">
        <v>-3</v>
      </c>
      <c r="AP21">
        <f t="shared" si="10"/>
        <v>795</v>
      </c>
      <c r="AQ21">
        <v>0</v>
      </c>
      <c r="AR21">
        <f t="shared" si="11"/>
        <v>795</v>
      </c>
      <c r="AS21">
        <v>23</v>
      </c>
      <c r="AT21">
        <f t="shared" si="12"/>
        <v>6</v>
      </c>
      <c r="AU21">
        <f t="shared" si="13"/>
        <v>34.565217391304351</v>
      </c>
      <c r="AW21">
        <v>87</v>
      </c>
      <c r="AX21">
        <v>300</v>
      </c>
      <c r="AY21">
        <v>0</v>
      </c>
      <c r="AZ21">
        <f t="shared" si="14"/>
        <v>387</v>
      </c>
      <c r="BA21">
        <v>0</v>
      </c>
      <c r="BB21">
        <f t="shared" si="15"/>
        <v>387</v>
      </c>
      <c r="BC21">
        <v>7</v>
      </c>
      <c r="BD21">
        <f t="shared" si="16"/>
        <v>7</v>
      </c>
      <c r="BE21">
        <f t="shared" si="17"/>
        <v>55.285714285714285</v>
      </c>
      <c r="BG21">
        <v>496</v>
      </c>
      <c r="BH21">
        <v>2090</v>
      </c>
      <c r="BI21">
        <v>-20</v>
      </c>
      <c r="BJ21">
        <f t="shared" si="18"/>
        <v>2566</v>
      </c>
      <c r="BK21">
        <v>0</v>
      </c>
      <c r="BL21">
        <f t="shared" si="19"/>
        <v>2566</v>
      </c>
      <c r="BM21">
        <v>19</v>
      </c>
      <c r="BN21">
        <f t="shared" si="20"/>
        <v>5</v>
      </c>
      <c r="BO21">
        <f t="shared" si="21"/>
        <v>135.05263157894737</v>
      </c>
      <c r="BQ21">
        <v>999</v>
      </c>
      <c r="BR21">
        <v>55</v>
      </c>
      <c r="BS21">
        <v>0</v>
      </c>
      <c r="BT21">
        <f t="shared" si="22"/>
        <v>1054</v>
      </c>
      <c r="BU21">
        <v>0</v>
      </c>
      <c r="BV21">
        <f t="shared" si="23"/>
        <v>1054</v>
      </c>
      <c r="BW21">
        <v>11</v>
      </c>
      <c r="BX21">
        <f t="shared" si="24"/>
        <v>5</v>
      </c>
      <c r="BY21">
        <f t="shared" si="25"/>
        <v>95.818181818181813</v>
      </c>
      <c r="BZ21">
        <f t="shared" si="26"/>
        <v>7105</v>
      </c>
      <c r="CA21">
        <v>0</v>
      </c>
    </row>
    <row r="22" spans="1:79" ht="17.25" customHeight="1" x14ac:dyDescent="0.3">
      <c r="A22" s="2">
        <v>44567</v>
      </c>
      <c r="B22" t="s">
        <v>66</v>
      </c>
      <c r="C22" t="s">
        <v>67</v>
      </c>
      <c r="D22" t="s">
        <v>27</v>
      </c>
      <c r="F22">
        <v>151</v>
      </c>
      <c r="G22">
        <v>0</v>
      </c>
      <c r="H22">
        <v>0</v>
      </c>
      <c r="J22">
        <f t="shared" si="0"/>
        <v>151</v>
      </c>
      <c r="K22">
        <v>0</v>
      </c>
      <c r="L22">
        <f t="shared" si="1"/>
        <v>151</v>
      </c>
      <c r="M22">
        <v>16</v>
      </c>
      <c r="N22">
        <v>1</v>
      </c>
      <c r="O22">
        <f t="shared" si="2"/>
        <v>9.4375</v>
      </c>
      <c r="Q22">
        <v>251</v>
      </c>
      <c r="R22">
        <v>0</v>
      </c>
      <c r="T22">
        <v>0</v>
      </c>
      <c r="U22">
        <f t="shared" si="3"/>
        <v>251</v>
      </c>
      <c r="V22">
        <v>0</v>
      </c>
      <c r="W22">
        <f t="shared" si="4"/>
        <v>251</v>
      </c>
      <c r="X22">
        <v>4</v>
      </c>
      <c r="Y22">
        <v>2</v>
      </c>
      <c r="Z22">
        <f t="shared" si="5"/>
        <v>62.75</v>
      </c>
      <c r="AB22">
        <v>357</v>
      </c>
      <c r="AC22">
        <v>0</v>
      </c>
      <c r="AE22">
        <v>0</v>
      </c>
      <c r="AF22">
        <f t="shared" si="6"/>
        <v>357</v>
      </c>
      <c r="AG22">
        <v>0</v>
      </c>
      <c r="AH22">
        <f t="shared" si="7"/>
        <v>357</v>
      </c>
      <c r="AI22">
        <v>8</v>
      </c>
      <c r="AJ22">
        <f t="shared" si="8"/>
        <v>6</v>
      </c>
      <c r="AK22">
        <f t="shared" si="9"/>
        <v>44.625</v>
      </c>
      <c r="AM22">
        <v>1102</v>
      </c>
      <c r="AN22">
        <v>600</v>
      </c>
      <c r="AO22">
        <v>-5</v>
      </c>
      <c r="AP22">
        <f t="shared" si="10"/>
        <v>1697</v>
      </c>
      <c r="AQ22">
        <v>0</v>
      </c>
      <c r="AR22">
        <f t="shared" si="11"/>
        <v>1697</v>
      </c>
      <c r="AS22">
        <v>16</v>
      </c>
      <c r="AT22">
        <f t="shared" si="12"/>
        <v>6</v>
      </c>
      <c r="AU22">
        <f t="shared" si="13"/>
        <v>106.0625</v>
      </c>
      <c r="AW22">
        <v>357</v>
      </c>
      <c r="AX22">
        <v>0</v>
      </c>
      <c r="AY22">
        <v>-3</v>
      </c>
      <c r="AZ22">
        <f t="shared" si="14"/>
        <v>354</v>
      </c>
      <c r="BA22">
        <v>300</v>
      </c>
      <c r="BB22">
        <f t="shared" si="15"/>
        <v>654</v>
      </c>
      <c r="BC22">
        <v>22</v>
      </c>
      <c r="BD22">
        <f t="shared" si="16"/>
        <v>7</v>
      </c>
      <c r="BE22">
        <f t="shared" si="17"/>
        <v>29.727272727272727</v>
      </c>
      <c r="BG22">
        <v>20</v>
      </c>
      <c r="BH22">
        <v>300</v>
      </c>
      <c r="BI22">
        <v>0</v>
      </c>
      <c r="BJ22">
        <f t="shared" si="18"/>
        <v>320</v>
      </c>
      <c r="BK22">
        <v>0</v>
      </c>
      <c r="BL22">
        <f t="shared" si="19"/>
        <v>320</v>
      </c>
      <c r="BM22">
        <v>7</v>
      </c>
      <c r="BN22">
        <f t="shared" si="20"/>
        <v>5</v>
      </c>
      <c r="BO22">
        <f t="shared" si="21"/>
        <v>45.714285714285715</v>
      </c>
      <c r="BQ22">
        <v>694</v>
      </c>
      <c r="BR22">
        <v>0</v>
      </c>
      <c r="BS22">
        <v>-5</v>
      </c>
      <c r="BT22">
        <f t="shared" si="22"/>
        <v>689</v>
      </c>
      <c r="BU22">
        <v>0</v>
      </c>
      <c r="BV22">
        <f t="shared" si="23"/>
        <v>689</v>
      </c>
      <c r="BW22">
        <v>11</v>
      </c>
      <c r="BX22">
        <f t="shared" si="24"/>
        <v>5</v>
      </c>
      <c r="BY22">
        <f t="shared" si="25"/>
        <v>62.636363636363633</v>
      </c>
      <c r="BZ22">
        <f t="shared" si="26"/>
        <v>4119</v>
      </c>
      <c r="CA22">
        <v>30043</v>
      </c>
    </row>
    <row r="23" spans="1:79" ht="17.25" customHeight="1" x14ac:dyDescent="0.3">
      <c r="A23" s="2">
        <v>44567</v>
      </c>
      <c r="B23" t="s">
        <v>68</v>
      </c>
      <c r="C23" t="s">
        <v>69</v>
      </c>
      <c r="D23" t="s">
        <v>27</v>
      </c>
      <c r="F23">
        <v>1001</v>
      </c>
      <c r="G23">
        <v>0</v>
      </c>
      <c r="H23">
        <v>-4</v>
      </c>
      <c r="J23">
        <f t="shared" si="0"/>
        <v>997</v>
      </c>
      <c r="K23">
        <v>0</v>
      </c>
      <c r="L23">
        <f t="shared" si="1"/>
        <v>997</v>
      </c>
      <c r="M23">
        <v>87</v>
      </c>
      <c r="N23">
        <v>1</v>
      </c>
      <c r="O23">
        <f t="shared" si="2"/>
        <v>11.459770114942529</v>
      </c>
      <c r="Q23">
        <v>907</v>
      </c>
      <c r="R23">
        <v>0</v>
      </c>
      <c r="T23">
        <v>0</v>
      </c>
      <c r="U23">
        <f t="shared" si="3"/>
        <v>907</v>
      </c>
      <c r="V23">
        <v>0</v>
      </c>
      <c r="W23">
        <f t="shared" si="4"/>
        <v>907</v>
      </c>
      <c r="X23">
        <v>16</v>
      </c>
      <c r="Y23">
        <v>2</v>
      </c>
      <c r="Z23">
        <f t="shared" si="5"/>
        <v>56.6875</v>
      </c>
      <c r="AB23">
        <v>1905</v>
      </c>
      <c r="AC23">
        <v>0</v>
      </c>
      <c r="AE23">
        <v>-22</v>
      </c>
      <c r="AF23">
        <f t="shared" si="6"/>
        <v>1883</v>
      </c>
      <c r="AG23">
        <v>600</v>
      </c>
      <c r="AH23">
        <f t="shared" si="7"/>
        <v>2483</v>
      </c>
      <c r="AI23">
        <v>57</v>
      </c>
      <c r="AJ23">
        <f t="shared" si="8"/>
        <v>6</v>
      </c>
      <c r="AK23">
        <f t="shared" si="9"/>
        <v>43.561403508771932</v>
      </c>
      <c r="AM23">
        <v>4579</v>
      </c>
      <c r="AN23">
        <v>0</v>
      </c>
      <c r="AO23">
        <v>-100</v>
      </c>
      <c r="AP23">
        <f t="shared" si="10"/>
        <v>4479</v>
      </c>
      <c r="AQ23">
        <v>0</v>
      </c>
      <c r="AR23">
        <f t="shared" si="11"/>
        <v>4479</v>
      </c>
      <c r="AS23">
        <v>80</v>
      </c>
      <c r="AT23">
        <f t="shared" si="12"/>
        <v>6</v>
      </c>
      <c r="AU23">
        <f t="shared" si="13"/>
        <v>55.987499999999997</v>
      </c>
      <c r="AW23">
        <v>2734</v>
      </c>
      <c r="AX23">
        <v>0</v>
      </c>
      <c r="AY23">
        <v>-87</v>
      </c>
      <c r="AZ23">
        <f t="shared" si="14"/>
        <v>2647</v>
      </c>
      <c r="BA23">
        <v>0</v>
      </c>
      <c r="BB23">
        <f t="shared" si="15"/>
        <v>2647</v>
      </c>
      <c r="BC23">
        <v>73</v>
      </c>
      <c r="BD23">
        <f t="shared" si="16"/>
        <v>7</v>
      </c>
      <c r="BE23">
        <f t="shared" si="17"/>
        <v>36.260273972602739</v>
      </c>
      <c r="BG23">
        <v>585</v>
      </c>
      <c r="BH23">
        <v>0</v>
      </c>
      <c r="BI23">
        <v>-20</v>
      </c>
      <c r="BJ23">
        <f t="shared" si="18"/>
        <v>565</v>
      </c>
      <c r="BK23">
        <v>1200</v>
      </c>
      <c r="BL23">
        <f t="shared" si="19"/>
        <v>1765</v>
      </c>
      <c r="BM23">
        <v>39</v>
      </c>
      <c r="BN23">
        <f t="shared" si="20"/>
        <v>5</v>
      </c>
      <c r="BO23">
        <f t="shared" si="21"/>
        <v>45.256410256410255</v>
      </c>
      <c r="BQ23">
        <v>3450</v>
      </c>
      <c r="BR23">
        <v>0</v>
      </c>
      <c r="BS23">
        <v>-10</v>
      </c>
      <c r="BT23">
        <f t="shared" si="22"/>
        <v>3440</v>
      </c>
      <c r="BU23">
        <v>0</v>
      </c>
      <c r="BV23">
        <f t="shared" si="23"/>
        <v>3440</v>
      </c>
      <c r="BW23">
        <v>40</v>
      </c>
      <c r="BX23">
        <f t="shared" si="24"/>
        <v>5</v>
      </c>
      <c r="BY23">
        <f t="shared" si="25"/>
        <v>86</v>
      </c>
      <c r="BZ23">
        <f t="shared" si="26"/>
        <v>16718</v>
      </c>
      <c r="CA23">
        <v>24900</v>
      </c>
    </row>
    <row r="24" spans="1:79" ht="17.25" customHeight="1" x14ac:dyDescent="0.3">
      <c r="A24" s="2">
        <v>44567</v>
      </c>
      <c r="B24" t="s">
        <v>70</v>
      </c>
      <c r="C24" t="s">
        <v>71</v>
      </c>
      <c r="D24" t="s">
        <v>27</v>
      </c>
      <c r="F24">
        <v>277</v>
      </c>
      <c r="G24">
        <v>0</v>
      </c>
      <c r="H24">
        <v>-10</v>
      </c>
      <c r="J24">
        <f t="shared" si="0"/>
        <v>267</v>
      </c>
      <c r="K24">
        <v>0</v>
      </c>
      <c r="L24">
        <f t="shared" si="1"/>
        <v>267</v>
      </c>
      <c r="M24">
        <v>34</v>
      </c>
      <c r="N24">
        <v>1</v>
      </c>
      <c r="O24">
        <f t="shared" si="2"/>
        <v>7.8529411764705879</v>
      </c>
      <c r="Q24">
        <v>465</v>
      </c>
      <c r="R24">
        <v>0</v>
      </c>
      <c r="T24">
        <v>0</v>
      </c>
      <c r="U24">
        <f t="shared" si="3"/>
        <v>465</v>
      </c>
      <c r="V24">
        <v>0</v>
      </c>
      <c r="W24">
        <f t="shared" si="4"/>
        <v>465</v>
      </c>
      <c r="X24">
        <v>7</v>
      </c>
      <c r="Y24">
        <v>2</v>
      </c>
      <c r="Z24">
        <f t="shared" si="5"/>
        <v>66.428571428571431</v>
      </c>
      <c r="AB24">
        <v>641</v>
      </c>
      <c r="AC24">
        <v>0</v>
      </c>
      <c r="AE24">
        <v>-11</v>
      </c>
      <c r="AF24">
        <f t="shared" si="6"/>
        <v>630</v>
      </c>
      <c r="AG24">
        <v>1200</v>
      </c>
      <c r="AH24">
        <f t="shared" si="7"/>
        <v>1830</v>
      </c>
      <c r="AI24">
        <v>28</v>
      </c>
      <c r="AJ24">
        <f t="shared" si="8"/>
        <v>6</v>
      </c>
      <c r="AK24">
        <f t="shared" si="9"/>
        <v>65.357142857142861</v>
      </c>
      <c r="AM24">
        <v>1395</v>
      </c>
      <c r="AN24">
        <v>1700</v>
      </c>
      <c r="AO24">
        <v>0</v>
      </c>
      <c r="AP24">
        <f t="shared" si="10"/>
        <v>3095</v>
      </c>
      <c r="AQ24">
        <v>0</v>
      </c>
      <c r="AR24">
        <f t="shared" si="11"/>
        <v>3095</v>
      </c>
      <c r="AS24">
        <v>35</v>
      </c>
      <c r="AT24">
        <f t="shared" si="12"/>
        <v>6</v>
      </c>
      <c r="AU24">
        <f t="shared" si="13"/>
        <v>88.428571428571431</v>
      </c>
      <c r="AW24">
        <v>671</v>
      </c>
      <c r="AX24">
        <v>0</v>
      </c>
      <c r="AY24">
        <v>-2</v>
      </c>
      <c r="AZ24">
        <f t="shared" si="14"/>
        <v>669</v>
      </c>
      <c r="BA24">
        <v>0</v>
      </c>
      <c r="BB24">
        <f t="shared" si="15"/>
        <v>669</v>
      </c>
      <c r="BC24">
        <v>17</v>
      </c>
      <c r="BD24">
        <f t="shared" si="16"/>
        <v>7</v>
      </c>
      <c r="BE24">
        <f t="shared" si="17"/>
        <v>39.352941176470587</v>
      </c>
      <c r="BG24">
        <v>1076</v>
      </c>
      <c r="BH24">
        <v>0</v>
      </c>
      <c r="BI24">
        <v>-20</v>
      </c>
      <c r="BJ24">
        <f t="shared" si="18"/>
        <v>1056</v>
      </c>
      <c r="BK24">
        <v>0</v>
      </c>
      <c r="BL24">
        <f t="shared" si="19"/>
        <v>1056</v>
      </c>
      <c r="BM24">
        <v>13</v>
      </c>
      <c r="BN24">
        <f t="shared" si="20"/>
        <v>5</v>
      </c>
      <c r="BO24">
        <f t="shared" si="21"/>
        <v>81.230769230769226</v>
      </c>
      <c r="BQ24">
        <v>1206</v>
      </c>
      <c r="BR24">
        <v>975</v>
      </c>
      <c r="BS24">
        <v>0</v>
      </c>
      <c r="BT24">
        <f t="shared" si="22"/>
        <v>2181</v>
      </c>
      <c r="BU24">
        <v>0</v>
      </c>
      <c r="BV24">
        <f t="shared" si="23"/>
        <v>2181</v>
      </c>
      <c r="BW24">
        <v>31</v>
      </c>
      <c r="BX24">
        <f t="shared" si="24"/>
        <v>5</v>
      </c>
      <c r="BY24">
        <f t="shared" si="25"/>
        <v>70.354838709677423</v>
      </c>
      <c r="BZ24">
        <f t="shared" si="26"/>
        <v>9563</v>
      </c>
      <c r="CA24">
        <v>4500</v>
      </c>
    </row>
    <row r="25" spans="1:79" ht="17.25" customHeight="1" x14ac:dyDescent="0.3">
      <c r="A25" s="2">
        <v>44567</v>
      </c>
      <c r="B25" t="s">
        <v>72</v>
      </c>
      <c r="C25" t="s">
        <v>73</v>
      </c>
      <c r="D25" t="s">
        <v>27</v>
      </c>
      <c r="F25">
        <v>5597</v>
      </c>
      <c r="G25">
        <v>2542</v>
      </c>
      <c r="H25">
        <v>-420</v>
      </c>
      <c r="J25">
        <f t="shared" si="0"/>
        <v>7719</v>
      </c>
      <c r="K25">
        <v>0</v>
      </c>
      <c r="L25">
        <f t="shared" si="1"/>
        <v>7719</v>
      </c>
      <c r="M25">
        <v>1008</v>
      </c>
      <c r="N25">
        <v>1</v>
      </c>
      <c r="O25">
        <f t="shared" si="2"/>
        <v>7.6577380952380949</v>
      </c>
      <c r="Q25">
        <v>1520</v>
      </c>
      <c r="R25">
        <v>1266</v>
      </c>
      <c r="T25">
        <v>-81</v>
      </c>
      <c r="U25">
        <f t="shared" si="3"/>
        <v>2705</v>
      </c>
      <c r="V25">
        <v>0</v>
      </c>
      <c r="W25">
        <f t="shared" si="4"/>
        <v>2705</v>
      </c>
      <c r="X25">
        <v>198</v>
      </c>
      <c r="Y25">
        <v>2</v>
      </c>
      <c r="Z25">
        <f>IFERROR(W25/X25,0)</f>
        <v>13.661616161616161</v>
      </c>
      <c r="AB25">
        <v>8230</v>
      </c>
      <c r="AC25">
        <v>0</v>
      </c>
      <c r="AE25">
        <v>-101</v>
      </c>
      <c r="AF25">
        <f t="shared" si="6"/>
        <v>8129</v>
      </c>
      <c r="AG25">
        <v>5100</v>
      </c>
      <c r="AH25">
        <f t="shared" si="7"/>
        <v>13229</v>
      </c>
      <c r="AI25">
        <v>294</v>
      </c>
      <c r="AJ25">
        <f t="shared" si="8"/>
        <v>6</v>
      </c>
      <c r="AK25">
        <f t="shared" si="9"/>
        <v>44.996598639455783</v>
      </c>
      <c r="AM25">
        <v>3518</v>
      </c>
      <c r="AN25">
        <v>1210</v>
      </c>
      <c r="AO25">
        <v>-155</v>
      </c>
      <c r="AP25">
        <f t="shared" si="10"/>
        <v>4573</v>
      </c>
      <c r="AQ25">
        <v>0</v>
      </c>
      <c r="AR25">
        <f t="shared" si="11"/>
        <v>4573</v>
      </c>
      <c r="AS25">
        <v>93</v>
      </c>
      <c r="AT25">
        <f t="shared" si="12"/>
        <v>6</v>
      </c>
      <c r="AU25">
        <f t="shared" si="13"/>
        <v>49.172043010752688</v>
      </c>
      <c r="AW25">
        <v>2183</v>
      </c>
      <c r="AX25">
        <v>440</v>
      </c>
      <c r="AY25">
        <v>-21</v>
      </c>
      <c r="AZ25">
        <f t="shared" si="14"/>
        <v>2602</v>
      </c>
      <c r="BA25">
        <v>900</v>
      </c>
      <c r="BB25">
        <f t="shared" si="15"/>
        <v>3502</v>
      </c>
      <c r="BC25">
        <v>98</v>
      </c>
      <c r="BD25">
        <f t="shared" si="16"/>
        <v>7</v>
      </c>
      <c r="BE25">
        <f t="shared" si="17"/>
        <v>35.734693877551024</v>
      </c>
      <c r="BG25">
        <v>340</v>
      </c>
      <c r="BH25">
        <v>2100</v>
      </c>
      <c r="BI25">
        <v>-66</v>
      </c>
      <c r="BJ25">
        <f t="shared" si="18"/>
        <v>2374</v>
      </c>
      <c r="BK25">
        <v>900</v>
      </c>
      <c r="BL25">
        <f t="shared" si="19"/>
        <v>3274</v>
      </c>
      <c r="BM25">
        <v>92</v>
      </c>
      <c r="BN25">
        <f t="shared" si="20"/>
        <v>5</v>
      </c>
      <c r="BO25">
        <f t="shared" si="21"/>
        <v>35.586956521739133</v>
      </c>
      <c r="BQ25">
        <v>4858</v>
      </c>
      <c r="BR25">
        <v>2008</v>
      </c>
      <c r="BS25">
        <v>-60</v>
      </c>
      <c r="BT25">
        <f t="shared" si="22"/>
        <v>6806</v>
      </c>
      <c r="BU25">
        <v>0</v>
      </c>
      <c r="BV25">
        <f t="shared" si="23"/>
        <v>6806</v>
      </c>
      <c r="BW25">
        <v>123</v>
      </c>
      <c r="BX25">
        <f t="shared" si="24"/>
        <v>5</v>
      </c>
      <c r="BY25">
        <f t="shared" si="25"/>
        <v>55.333333333333336</v>
      </c>
      <c r="BZ25">
        <f t="shared" si="26"/>
        <v>41808</v>
      </c>
      <c r="CA25">
        <v>1200</v>
      </c>
    </row>
    <row r="26" spans="1:79" ht="17.25" customHeight="1" x14ac:dyDescent="0.3">
      <c r="A26" s="2">
        <v>44567</v>
      </c>
      <c r="B26" t="s">
        <v>74</v>
      </c>
      <c r="C26" t="s">
        <v>75</v>
      </c>
      <c r="D26" t="s">
        <v>27</v>
      </c>
      <c r="F26">
        <v>800</v>
      </c>
      <c r="G26">
        <v>0</v>
      </c>
      <c r="H26">
        <v>-12</v>
      </c>
      <c r="J26">
        <f t="shared" si="0"/>
        <v>788</v>
      </c>
      <c r="K26">
        <v>0</v>
      </c>
      <c r="L26">
        <f t="shared" si="1"/>
        <v>788</v>
      </c>
      <c r="M26">
        <v>53</v>
      </c>
      <c r="N26">
        <v>1</v>
      </c>
      <c r="O26">
        <f t="shared" si="2"/>
        <v>14.867924528301886</v>
      </c>
      <c r="Q26">
        <v>557</v>
      </c>
      <c r="R26">
        <v>0</v>
      </c>
      <c r="T26">
        <v>0</v>
      </c>
      <c r="U26">
        <f t="shared" si="3"/>
        <v>557</v>
      </c>
      <c r="V26">
        <v>0</v>
      </c>
      <c r="W26">
        <f t="shared" si="4"/>
        <v>557</v>
      </c>
      <c r="X26">
        <v>11</v>
      </c>
      <c r="Y26">
        <v>2</v>
      </c>
      <c r="Z26">
        <f t="shared" si="5"/>
        <v>50.636363636363633</v>
      </c>
      <c r="AB26">
        <v>1484</v>
      </c>
      <c r="AC26">
        <v>0</v>
      </c>
      <c r="AE26">
        <v>0</v>
      </c>
      <c r="AF26">
        <f t="shared" si="6"/>
        <v>1484</v>
      </c>
      <c r="AG26">
        <v>0</v>
      </c>
      <c r="AH26">
        <f t="shared" si="7"/>
        <v>1484</v>
      </c>
      <c r="AI26">
        <v>43</v>
      </c>
      <c r="AJ26">
        <f t="shared" si="8"/>
        <v>6</v>
      </c>
      <c r="AK26">
        <f t="shared" si="9"/>
        <v>34.511627906976742</v>
      </c>
      <c r="AM26">
        <v>1121</v>
      </c>
      <c r="AN26">
        <v>0</v>
      </c>
      <c r="AO26">
        <v>0</v>
      </c>
      <c r="AP26">
        <f t="shared" si="10"/>
        <v>1121</v>
      </c>
      <c r="AQ26">
        <v>0</v>
      </c>
      <c r="AR26">
        <f t="shared" si="11"/>
        <v>1121</v>
      </c>
      <c r="AS26">
        <v>10</v>
      </c>
      <c r="AT26">
        <f t="shared" si="12"/>
        <v>6</v>
      </c>
      <c r="AU26">
        <f t="shared" si="13"/>
        <v>112.1</v>
      </c>
      <c r="AW26">
        <v>1194</v>
      </c>
      <c r="AX26">
        <v>0</v>
      </c>
      <c r="AY26">
        <v>-46</v>
      </c>
      <c r="AZ26">
        <f t="shared" si="14"/>
        <v>1148</v>
      </c>
      <c r="BA26">
        <v>0</v>
      </c>
      <c r="BB26">
        <f t="shared" si="15"/>
        <v>1148</v>
      </c>
      <c r="BC26">
        <v>33</v>
      </c>
      <c r="BD26">
        <f t="shared" si="16"/>
        <v>7</v>
      </c>
      <c r="BE26">
        <f t="shared" si="17"/>
        <v>34.787878787878789</v>
      </c>
      <c r="BG26">
        <v>375</v>
      </c>
      <c r="BH26">
        <v>0</v>
      </c>
      <c r="BI26">
        <v>-10</v>
      </c>
      <c r="BJ26">
        <f t="shared" si="18"/>
        <v>365</v>
      </c>
      <c r="BK26">
        <v>300</v>
      </c>
      <c r="BL26">
        <f t="shared" si="19"/>
        <v>665</v>
      </c>
      <c r="BM26">
        <v>11</v>
      </c>
      <c r="BN26">
        <f t="shared" si="20"/>
        <v>5</v>
      </c>
      <c r="BO26">
        <f t="shared" si="21"/>
        <v>60.454545454545453</v>
      </c>
      <c r="BQ26">
        <v>1366</v>
      </c>
      <c r="BR26">
        <v>0</v>
      </c>
      <c r="BS26">
        <v>0</v>
      </c>
      <c r="BT26">
        <f t="shared" si="22"/>
        <v>1366</v>
      </c>
      <c r="BU26">
        <v>0</v>
      </c>
      <c r="BV26">
        <f t="shared" si="23"/>
        <v>1366</v>
      </c>
      <c r="BW26">
        <v>16</v>
      </c>
      <c r="BX26">
        <f t="shared" si="24"/>
        <v>5</v>
      </c>
      <c r="BY26">
        <f t="shared" si="25"/>
        <v>85.375</v>
      </c>
      <c r="BZ26">
        <f t="shared" si="26"/>
        <v>7129</v>
      </c>
      <c r="CA26">
        <v>8700</v>
      </c>
    </row>
    <row r="27" spans="1:79" ht="17.25" customHeight="1" x14ac:dyDescent="0.3">
      <c r="A27" s="2">
        <v>44567</v>
      </c>
      <c r="B27" t="s">
        <v>76</v>
      </c>
      <c r="C27" t="s">
        <v>77</v>
      </c>
      <c r="D27" t="s">
        <v>27</v>
      </c>
      <c r="F27">
        <v>822</v>
      </c>
      <c r="G27">
        <v>0</v>
      </c>
      <c r="H27">
        <v>0</v>
      </c>
      <c r="J27">
        <f t="shared" si="0"/>
        <v>822</v>
      </c>
      <c r="K27">
        <v>0</v>
      </c>
      <c r="L27">
        <f t="shared" si="1"/>
        <v>822</v>
      </c>
      <c r="M27">
        <v>34</v>
      </c>
      <c r="N27">
        <v>1</v>
      </c>
      <c r="O27">
        <f t="shared" si="2"/>
        <v>24.176470588235293</v>
      </c>
      <c r="Q27">
        <v>437</v>
      </c>
      <c r="R27">
        <v>0</v>
      </c>
      <c r="T27">
        <v>0</v>
      </c>
      <c r="U27">
        <f t="shared" si="3"/>
        <v>437</v>
      </c>
      <c r="V27">
        <v>0</v>
      </c>
      <c r="W27">
        <f t="shared" si="4"/>
        <v>437</v>
      </c>
      <c r="X27">
        <v>5</v>
      </c>
      <c r="Y27">
        <v>2</v>
      </c>
      <c r="Z27">
        <f t="shared" si="5"/>
        <v>87.4</v>
      </c>
      <c r="AB27">
        <v>1116</v>
      </c>
      <c r="AC27">
        <v>0</v>
      </c>
      <c r="AE27">
        <v>0</v>
      </c>
      <c r="AF27">
        <f t="shared" si="6"/>
        <v>1116</v>
      </c>
      <c r="AG27">
        <v>1500</v>
      </c>
      <c r="AH27">
        <f t="shared" si="7"/>
        <v>2616</v>
      </c>
      <c r="AI27">
        <v>58</v>
      </c>
      <c r="AJ27">
        <f t="shared" si="8"/>
        <v>6</v>
      </c>
      <c r="AK27">
        <f t="shared" si="9"/>
        <v>45.103448275862071</v>
      </c>
      <c r="AM27">
        <v>1053</v>
      </c>
      <c r="AN27">
        <v>0</v>
      </c>
      <c r="AO27">
        <v>0</v>
      </c>
      <c r="AP27">
        <f t="shared" si="10"/>
        <v>1053</v>
      </c>
      <c r="AQ27">
        <v>0</v>
      </c>
      <c r="AR27">
        <f t="shared" si="11"/>
        <v>1053</v>
      </c>
      <c r="AS27">
        <v>10</v>
      </c>
      <c r="AT27">
        <f t="shared" si="12"/>
        <v>6</v>
      </c>
      <c r="AU27">
        <f t="shared" si="13"/>
        <v>105.3</v>
      </c>
      <c r="AW27">
        <v>1513</v>
      </c>
      <c r="AX27">
        <v>0</v>
      </c>
      <c r="AY27">
        <v>-30</v>
      </c>
      <c r="AZ27">
        <f t="shared" si="14"/>
        <v>1483</v>
      </c>
      <c r="BA27">
        <v>0</v>
      </c>
      <c r="BB27">
        <f t="shared" si="15"/>
        <v>1483</v>
      </c>
      <c r="BC27">
        <v>27</v>
      </c>
      <c r="BD27">
        <f t="shared" si="16"/>
        <v>7</v>
      </c>
      <c r="BE27">
        <f t="shared" si="17"/>
        <v>54.925925925925924</v>
      </c>
      <c r="BG27">
        <v>1008</v>
      </c>
      <c r="BH27">
        <v>0</v>
      </c>
      <c r="BI27">
        <v>-31</v>
      </c>
      <c r="BJ27">
        <f t="shared" si="18"/>
        <v>977</v>
      </c>
      <c r="BK27">
        <v>300</v>
      </c>
      <c r="BL27">
        <f t="shared" si="19"/>
        <v>1277</v>
      </c>
      <c r="BM27">
        <v>15</v>
      </c>
      <c r="BN27">
        <f t="shared" si="20"/>
        <v>5</v>
      </c>
      <c r="BO27">
        <f t="shared" si="21"/>
        <v>85.13333333333334</v>
      </c>
      <c r="BQ27">
        <v>1387</v>
      </c>
      <c r="BR27">
        <v>0</v>
      </c>
      <c r="BS27">
        <v>0</v>
      </c>
      <c r="BT27">
        <f t="shared" si="22"/>
        <v>1387</v>
      </c>
      <c r="BU27">
        <v>0</v>
      </c>
      <c r="BV27">
        <f t="shared" si="23"/>
        <v>1387</v>
      </c>
      <c r="BW27">
        <v>5</v>
      </c>
      <c r="BX27">
        <f t="shared" si="24"/>
        <v>5</v>
      </c>
      <c r="BY27">
        <f t="shared" si="25"/>
        <v>277.39999999999998</v>
      </c>
      <c r="BZ27">
        <f t="shared" si="26"/>
        <v>9075</v>
      </c>
      <c r="CA27">
        <v>14140</v>
      </c>
    </row>
    <row r="28" spans="1:79" ht="17.25" customHeight="1" x14ac:dyDescent="0.3">
      <c r="A28" s="2">
        <v>44567</v>
      </c>
      <c r="B28" t="s">
        <v>78</v>
      </c>
      <c r="C28" t="s">
        <v>79</v>
      </c>
      <c r="D28" t="s">
        <v>27</v>
      </c>
      <c r="F28">
        <v>959</v>
      </c>
      <c r="G28">
        <v>0</v>
      </c>
      <c r="H28">
        <v>-20</v>
      </c>
      <c r="J28">
        <f t="shared" si="0"/>
        <v>939</v>
      </c>
      <c r="K28">
        <v>0</v>
      </c>
      <c r="L28">
        <f t="shared" si="1"/>
        <v>939</v>
      </c>
      <c r="M28">
        <v>28</v>
      </c>
      <c r="N28">
        <v>1</v>
      </c>
      <c r="O28">
        <f t="shared" si="2"/>
        <v>33.535714285714285</v>
      </c>
      <c r="Q28">
        <v>196</v>
      </c>
      <c r="R28">
        <v>0</v>
      </c>
      <c r="T28">
        <v>0</v>
      </c>
      <c r="U28">
        <f t="shared" si="3"/>
        <v>196</v>
      </c>
      <c r="V28">
        <v>0</v>
      </c>
      <c r="W28">
        <f t="shared" si="4"/>
        <v>196</v>
      </c>
      <c r="X28">
        <v>9</v>
      </c>
      <c r="Y28">
        <v>2</v>
      </c>
      <c r="Z28">
        <f t="shared" si="5"/>
        <v>21.777777777777779</v>
      </c>
      <c r="AB28">
        <v>1026</v>
      </c>
      <c r="AC28">
        <v>0</v>
      </c>
      <c r="AE28">
        <v>-70</v>
      </c>
      <c r="AF28">
        <f t="shared" si="6"/>
        <v>956</v>
      </c>
      <c r="AG28">
        <v>0</v>
      </c>
      <c r="AH28">
        <f t="shared" si="7"/>
        <v>956</v>
      </c>
      <c r="AI28">
        <v>117</v>
      </c>
      <c r="AJ28">
        <f t="shared" si="8"/>
        <v>6</v>
      </c>
      <c r="AK28">
        <f t="shared" si="9"/>
        <v>8.1709401709401703</v>
      </c>
      <c r="AM28">
        <v>1191</v>
      </c>
      <c r="AN28">
        <v>70</v>
      </c>
      <c r="AO28">
        <v>-10</v>
      </c>
      <c r="AP28">
        <f t="shared" si="10"/>
        <v>1251</v>
      </c>
      <c r="AQ28">
        <v>0</v>
      </c>
      <c r="AR28">
        <f t="shared" si="11"/>
        <v>1251</v>
      </c>
      <c r="AS28">
        <v>35</v>
      </c>
      <c r="AT28">
        <f t="shared" si="12"/>
        <v>6</v>
      </c>
      <c r="AU28">
        <f t="shared" si="13"/>
        <v>35.74285714285714</v>
      </c>
      <c r="AW28">
        <v>2794</v>
      </c>
      <c r="AX28">
        <v>0</v>
      </c>
      <c r="AY28">
        <v>-60</v>
      </c>
      <c r="AZ28">
        <f t="shared" si="14"/>
        <v>2734</v>
      </c>
      <c r="BA28">
        <v>0</v>
      </c>
      <c r="BB28">
        <f t="shared" si="15"/>
        <v>2734</v>
      </c>
      <c r="BC28">
        <v>89</v>
      </c>
      <c r="BD28">
        <f t="shared" si="16"/>
        <v>7</v>
      </c>
      <c r="BE28">
        <f t="shared" si="17"/>
        <v>30.719101123595507</v>
      </c>
      <c r="BG28">
        <v>635</v>
      </c>
      <c r="BH28">
        <v>40</v>
      </c>
      <c r="BI28">
        <v>-21</v>
      </c>
      <c r="BJ28">
        <f t="shared" si="18"/>
        <v>654</v>
      </c>
      <c r="BK28">
        <v>0</v>
      </c>
      <c r="BL28">
        <f t="shared" si="19"/>
        <v>654</v>
      </c>
      <c r="BM28">
        <v>29</v>
      </c>
      <c r="BN28">
        <f t="shared" si="20"/>
        <v>5</v>
      </c>
      <c r="BO28">
        <f t="shared" si="21"/>
        <v>22.551724137931036</v>
      </c>
      <c r="BQ28">
        <v>1432</v>
      </c>
      <c r="BR28">
        <v>0</v>
      </c>
      <c r="BS28">
        <v>0</v>
      </c>
      <c r="BT28">
        <f t="shared" si="22"/>
        <v>1432</v>
      </c>
      <c r="BU28">
        <v>0</v>
      </c>
      <c r="BV28">
        <f t="shared" si="23"/>
        <v>1432</v>
      </c>
      <c r="BW28">
        <v>15</v>
      </c>
      <c r="BX28">
        <f t="shared" si="24"/>
        <v>5</v>
      </c>
      <c r="BY28">
        <f t="shared" si="25"/>
        <v>95.466666666666669</v>
      </c>
      <c r="BZ28">
        <f t="shared" si="26"/>
        <v>8162</v>
      </c>
      <c r="CA28">
        <v>0</v>
      </c>
    </row>
    <row r="29" spans="1:79" ht="17.25" customHeight="1" x14ac:dyDescent="0.3">
      <c r="A29" s="2">
        <v>44567</v>
      </c>
      <c r="B29" t="s">
        <v>80</v>
      </c>
      <c r="C29" t="s">
        <v>81</v>
      </c>
      <c r="D29" t="s">
        <v>27</v>
      </c>
      <c r="F29">
        <v>0</v>
      </c>
      <c r="G29">
        <v>0</v>
      </c>
      <c r="H29">
        <v>0</v>
      </c>
      <c r="J29">
        <f t="shared" si="0"/>
        <v>0</v>
      </c>
      <c r="K29">
        <v>0</v>
      </c>
      <c r="L29">
        <f t="shared" si="1"/>
        <v>0</v>
      </c>
      <c r="M29">
        <v>30</v>
      </c>
      <c r="N29">
        <v>1</v>
      </c>
      <c r="O29">
        <f t="shared" si="2"/>
        <v>0</v>
      </c>
      <c r="Q29">
        <v>63</v>
      </c>
      <c r="R29">
        <v>0</v>
      </c>
      <c r="T29">
        <v>0</v>
      </c>
      <c r="U29">
        <f t="shared" si="3"/>
        <v>63</v>
      </c>
      <c r="V29">
        <v>0</v>
      </c>
      <c r="W29">
        <f t="shared" si="4"/>
        <v>63</v>
      </c>
      <c r="X29">
        <v>2</v>
      </c>
      <c r="Y29">
        <v>2</v>
      </c>
      <c r="Z29">
        <f t="shared" si="5"/>
        <v>31.5</v>
      </c>
      <c r="AB29">
        <v>0</v>
      </c>
      <c r="AC29">
        <v>0</v>
      </c>
      <c r="AE29">
        <v>0</v>
      </c>
      <c r="AF29">
        <f t="shared" si="6"/>
        <v>0</v>
      </c>
      <c r="AG29">
        <v>0</v>
      </c>
      <c r="AH29">
        <f t="shared" si="7"/>
        <v>0</v>
      </c>
      <c r="AI29">
        <v>37</v>
      </c>
      <c r="AJ29">
        <f t="shared" si="8"/>
        <v>6</v>
      </c>
      <c r="AK29">
        <f t="shared" si="9"/>
        <v>0</v>
      </c>
      <c r="AM29">
        <v>0</v>
      </c>
      <c r="AN29">
        <v>0</v>
      </c>
      <c r="AO29">
        <v>0</v>
      </c>
      <c r="AP29">
        <f t="shared" si="10"/>
        <v>0</v>
      </c>
      <c r="AQ29">
        <v>0</v>
      </c>
      <c r="AR29">
        <f t="shared" si="11"/>
        <v>0</v>
      </c>
      <c r="AS29">
        <v>18</v>
      </c>
      <c r="AT29">
        <f t="shared" si="12"/>
        <v>6</v>
      </c>
      <c r="AU29">
        <f t="shared" si="13"/>
        <v>0</v>
      </c>
      <c r="AW29">
        <v>0</v>
      </c>
      <c r="AX29">
        <v>0</v>
      </c>
      <c r="AY29">
        <v>0</v>
      </c>
      <c r="AZ29">
        <f t="shared" si="14"/>
        <v>0</v>
      </c>
      <c r="BA29">
        <v>0</v>
      </c>
      <c r="BB29">
        <f t="shared" si="15"/>
        <v>0</v>
      </c>
      <c r="BC29">
        <v>25</v>
      </c>
      <c r="BD29">
        <f t="shared" si="16"/>
        <v>7</v>
      </c>
      <c r="BE29">
        <f t="shared" si="17"/>
        <v>0</v>
      </c>
      <c r="BG29">
        <v>0</v>
      </c>
      <c r="BH29">
        <v>0</v>
      </c>
      <c r="BI29">
        <v>0</v>
      </c>
      <c r="BJ29">
        <f t="shared" si="18"/>
        <v>0</v>
      </c>
      <c r="BK29">
        <v>0</v>
      </c>
      <c r="BL29">
        <f t="shared" si="19"/>
        <v>0</v>
      </c>
      <c r="BM29">
        <v>11</v>
      </c>
      <c r="BN29">
        <f t="shared" si="20"/>
        <v>5</v>
      </c>
      <c r="BO29">
        <f t="shared" si="21"/>
        <v>0</v>
      </c>
      <c r="BQ29">
        <v>93</v>
      </c>
      <c r="BR29">
        <v>0</v>
      </c>
      <c r="BS29">
        <v>0</v>
      </c>
      <c r="BT29">
        <f t="shared" si="22"/>
        <v>93</v>
      </c>
      <c r="BU29">
        <v>0</v>
      </c>
      <c r="BV29">
        <f t="shared" si="23"/>
        <v>93</v>
      </c>
      <c r="BW29">
        <v>6</v>
      </c>
      <c r="BX29">
        <f t="shared" si="24"/>
        <v>5</v>
      </c>
      <c r="BY29">
        <f t="shared" si="25"/>
        <v>15.5</v>
      </c>
      <c r="BZ29">
        <f t="shared" si="26"/>
        <v>156</v>
      </c>
      <c r="CA29">
        <v>0</v>
      </c>
    </row>
    <row r="30" spans="1:79" ht="17.25" customHeight="1" x14ac:dyDescent="0.3">
      <c r="A30" s="2">
        <v>44567</v>
      </c>
      <c r="B30" t="s">
        <v>82</v>
      </c>
      <c r="C30" t="s">
        <v>83</v>
      </c>
      <c r="D30" t="s">
        <v>27</v>
      </c>
      <c r="F30">
        <v>1495</v>
      </c>
      <c r="G30">
        <v>320</v>
      </c>
      <c r="H30">
        <v>-390</v>
      </c>
      <c r="J30">
        <f t="shared" si="0"/>
        <v>1425</v>
      </c>
      <c r="K30">
        <v>0</v>
      </c>
      <c r="L30">
        <f t="shared" si="1"/>
        <v>1425</v>
      </c>
      <c r="M30">
        <v>155</v>
      </c>
      <c r="N30">
        <v>1</v>
      </c>
      <c r="O30">
        <f t="shared" si="2"/>
        <v>9.193548387096774</v>
      </c>
      <c r="Q30">
        <v>1052</v>
      </c>
      <c r="R30">
        <v>0</v>
      </c>
      <c r="T30">
        <v>-20</v>
      </c>
      <c r="U30">
        <f t="shared" si="3"/>
        <v>1032</v>
      </c>
      <c r="V30">
        <v>0</v>
      </c>
      <c r="W30">
        <f t="shared" si="4"/>
        <v>1032</v>
      </c>
      <c r="X30">
        <v>30</v>
      </c>
      <c r="Y30">
        <v>2</v>
      </c>
      <c r="Z30">
        <f t="shared" si="5"/>
        <v>34.4</v>
      </c>
      <c r="AB30">
        <v>5351</v>
      </c>
      <c r="AC30">
        <v>0</v>
      </c>
      <c r="AE30">
        <v>-60</v>
      </c>
      <c r="AF30">
        <f t="shared" si="6"/>
        <v>5291</v>
      </c>
      <c r="AG30">
        <v>3000</v>
      </c>
      <c r="AH30">
        <f t="shared" si="7"/>
        <v>8291</v>
      </c>
      <c r="AI30">
        <v>315</v>
      </c>
      <c r="AJ30">
        <f t="shared" si="8"/>
        <v>6</v>
      </c>
      <c r="AK30">
        <f t="shared" si="9"/>
        <v>26.320634920634919</v>
      </c>
      <c r="AM30">
        <v>2508</v>
      </c>
      <c r="AN30">
        <v>0</v>
      </c>
      <c r="AO30">
        <v>-88</v>
      </c>
      <c r="AP30">
        <f t="shared" si="10"/>
        <v>2420</v>
      </c>
      <c r="AQ30">
        <v>0</v>
      </c>
      <c r="AR30">
        <f t="shared" si="11"/>
        <v>2420</v>
      </c>
      <c r="AS30">
        <v>58</v>
      </c>
      <c r="AT30">
        <f t="shared" si="12"/>
        <v>6</v>
      </c>
      <c r="AU30">
        <f t="shared" si="13"/>
        <v>41.724137931034484</v>
      </c>
      <c r="AW30">
        <v>1237</v>
      </c>
      <c r="AX30">
        <v>0</v>
      </c>
      <c r="AY30">
        <v>-50</v>
      </c>
      <c r="AZ30">
        <f t="shared" si="14"/>
        <v>1187</v>
      </c>
      <c r="BA30">
        <v>1500</v>
      </c>
      <c r="BB30">
        <f t="shared" si="15"/>
        <v>2687</v>
      </c>
      <c r="BC30">
        <v>92</v>
      </c>
      <c r="BD30">
        <f t="shared" si="16"/>
        <v>7</v>
      </c>
      <c r="BE30">
        <f t="shared" si="17"/>
        <v>29.206521739130434</v>
      </c>
      <c r="BG30">
        <v>455</v>
      </c>
      <c r="BH30">
        <v>0</v>
      </c>
      <c r="BI30">
        <v>-21</v>
      </c>
      <c r="BJ30">
        <f t="shared" si="18"/>
        <v>434</v>
      </c>
      <c r="BK30">
        <v>900</v>
      </c>
      <c r="BL30">
        <f t="shared" si="19"/>
        <v>1334</v>
      </c>
      <c r="BM30">
        <v>54</v>
      </c>
      <c r="BN30">
        <f t="shared" si="20"/>
        <v>5</v>
      </c>
      <c r="BO30">
        <f t="shared" si="21"/>
        <v>24.703703703703702</v>
      </c>
      <c r="BQ30">
        <v>1512</v>
      </c>
      <c r="BR30">
        <v>0</v>
      </c>
      <c r="BS30">
        <v>-130</v>
      </c>
      <c r="BT30">
        <f t="shared" si="22"/>
        <v>1382</v>
      </c>
      <c r="BU30">
        <v>0</v>
      </c>
      <c r="BV30">
        <f t="shared" si="23"/>
        <v>1382</v>
      </c>
      <c r="BW30">
        <v>40</v>
      </c>
      <c r="BX30">
        <f t="shared" si="24"/>
        <v>5</v>
      </c>
      <c r="BY30">
        <f t="shared" si="25"/>
        <v>34.549999999999997</v>
      </c>
      <c r="BZ30">
        <f t="shared" si="26"/>
        <v>18571</v>
      </c>
      <c r="CA30">
        <v>40346</v>
      </c>
    </row>
    <row r="31" spans="1:79" ht="17.25" customHeight="1" x14ac:dyDescent="0.3">
      <c r="A31" s="2">
        <v>44567</v>
      </c>
      <c r="B31" t="s">
        <v>84</v>
      </c>
      <c r="C31" t="s">
        <v>85</v>
      </c>
      <c r="D31" t="s">
        <v>27</v>
      </c>
      <c r="F31">
        <v>281</v>
      </c>
      <c r="G31">
        <v>3973</v>
      </c>
      <c r="H31">
        <v>0</v>
      </c>
      <c r="J31">
        <f t="shared" si="0"/>
        <v>4254</v>
      </c>
      <c r="K31">
        <v>0</v>
      </c>
      <c r="L31">
        <f t="shared" si="1"/>
        <v>4254</v>
      </c>
      <c r="M31">
        <v>189</v>
      </c>
      <c r="N31">
        <v>1</v>
      </c>
      <c r="O31">
        <f t="shared" si="2"/>
        <v>22.50793650793651</v>
      </c>
      <c r="Q31">
        <v>914</v>
      </c>
      <c r="R31">
        <v>1362</v>
      </c>
      <c r="T31">
        <v>-100</v>
      </c>
      <c r="U31">
        <f t="shared" si="3"/>
        <v>2176</v>
      </c>
      <c r="V31">
        <v>0</v>
      </c>
      <c r="W31">
        <f t="shared" si="4"/>
        <v>2176</v>
      </c>
      <c r="X31">
        <v>67</v>
      </c>
      <c r="Y31">
        <v>2</v>
      </c>
      <c r="Z31">
        <f t="shared" si="5"/>
        <v>32.477611940298509</v>
      </c>
      <c r="AB31">
        <v>11848</v>
      </c>
      <c r="AC31">
        <v>0</v>
      </c>
      <c r="AE31">
        <v>-600</v>
      </c>
      <c r="AF31">
        <f t="shared" si="6"/>
        <v>11248</v>
      </c>
      <c r="AG31">
        <v>0</v>
      </c>
      <c r="AH31">
        <f t="shared" si="7"/>
        <v>11248</v>
      </c>
      <c r="AI31">
        <v>677</v>
      </c>
      <c r="AJ31">
        <f t="shared" si="8"/>
        <v>6</v>
      </c>
      <c r="AK31">
        <f t="shared" si="9"/>
        <v>16.614475627769572</v>
      </c>
      <c r="AM31">
        <v>1546</v>
      </c>
      <c r="AN31">
        <v>805</v>
      </c>
      <c r="AO31">
        <v>-200</v>
      </c>
      <c r="AP31">
        <f t="shared" si="10"/>
        <v>2151</v>
      </c>
      <c r="AQ31">
        <v>0</v>
      </c>
      <c r="AR31">
        <f t="shared" si="11"/>
        <v>2151</v>
      </c>
      <c r="AS31">
        <v>48</v>
      </c>
      <c r="AT31">
        <f t="shared" si="12"/>
        <v>6</v>
      </c>
      <c r="AU31">
        <f t="shared" si="13"/>
        <v>44.8125</v>
      </c>
      <c r="AW31">
        <v>372</v>
      </c>
      <c r="AX31">
        <v>3160</v>
      </c>
      <c r="AY31">
        <v>-300</v>
      </c>
      <c r="AZ31">
        <f t="shared" si="14"/>
        <v>3232</v>
      </c>
      <c r="BA31">
        <v>0</v>
      </c>
      <c r="BB31">
        <f t="shared" si="15"/>
        <v>3232</v>
      </c>
      <c r="BC31">
        <v>60</v>
      </c>
      <c r="BD31">
        <f t="shared" si="16"/>
        <v>7</v>
      </c>
      <c r="BE31">
        <f t="shared" si="17"/>
        <v>53.866666666666667</v>
      </c>
      <c r="BG31">
        <v>294</v>
      </c>
      <c r="BH31">
        <v>1450</v>
      </c>
      <c r="BI31">
        <v>0</v>
      </c>
      <c r="BJ31">
        <f t="shared" si="18"/>
        <v>1744</v>
      </c>
      <c r="BK31">
        <v>0</v>
      </c>
      <c r="BL31">
        <f t="shared" si="19"/>
        <v>1744</v>
      </c>
      <c r="BM31">
        <v>36</v>
      </c>
      <c r="BN31">
        <f t="shared" si="20"/>
        <v>5</v>
      </c>
      <c r="BO31">
        <f t="shared" si="21"/>
        <v>48.444444444444443</v>
      </c>
      <c r="BQ31">
        <v>651</v>
      </c>
      <c r="BR31">
        <v>3648</v>
      </c>
      <c r="BS31">
        <v>0</v>
      </c>
      <c r="BT31">
        <f t="shared" si="22"/>
        <v>4299</v>
      </c>
      <c r="BU31">
        <v>0</v>
      </c>
      <c r="BV31">
        <f t="shared" si="23"/>
        <v>4299</v>
      </c>
      <c r="BW31">
        <v>118</v>
      </c>
      <c r="BX31">
        <f t="shared" si="24"/>
        <v>5</v>
      </c>
      <c r="BY31">
        <f t="shared" si="25"/>
        <v>36.432203389830505</v>
      </c>
      <c r="BZ31">
        <f t="shared" si="26"/>
        <v>29104</v>
      </c>
      <c r="CA31">
        <v>7187</v>
      </c>
    </row>
    <row r="32" spans="1:79" ht="17.25" customHeight="1" x14ac:dyDescent="0.3">
      <c r="A32" s="2">
        <v>44567</v>
      </c>
      <c r="B32" t="s">
        <v>86</v>
      </c>
      <c r="C32" t="s">
        <v>87</v>
      </c>
      <c r="D32" t="s">
        <v>27</v>
      </c>
      <c r="F32">
        <v>1147</v>
      </c>
      <c r="G32">
        <v>865</v>
      </c>
      <c r="H32">
        <v>-200</v>
      </c>
      <c r="J32">
        <f t="shared" si="0"/>
        <v>1812</v>
      </c>
      <c r="K32">
        <v>1200</v>
      </c>
      <c r="L32">
        <f t="shared" si="1"/>
        <v>3012</v>
      </c>
      <c r="M32">
        <v>167</v>
      </c>
      <c r="N32">
        <v>1</v>
      </c>
      <c r="O32">
        <f t="shared" si="2"/>
        <v>18.035928143712574</v>
      </c>
      <c r="Q32">
        <v>126</v>
      </c>
      <c r="R32">
        <v>100</v>
      </c>
      <c r="T32">
        <v>0</v>
      </c>
      <c r="U32">
        <f t="shared" si="3"/>
        <v>226</v>
      </c>
      <c r="V32">
        <v>0</v>
      </c>
      <c r="W32">
        <f t="shared" si="4"/>
        <v>226</v>
      </c>
      <c r="X32">
        <v>7</v>
      </c>
      <c r="Y32">
        <v>2</v>
      </c>
      <c r="Z32">
        <f t="shared" si="5"/>
        <v>32.285714285714285</v>
      </c>
      <c r="AB32">
        <v>2686</v>
      </c>
      <c r="AC32">
        <v>0</v>
      </c>
      <c r="AE32">
        <v>0</v>
      </c>
      <c r="AF32">
        <f t="shared" si="6"/>
        <v>2686</v>
      </c>
      <c r="AG32">
        <v>900</v>
      </c>
      <c r="AH32">
        <f t="shared" si="7"/>
        <v>3586</v>
      </c>
      <c r="AI32">
        <v>30</v>
      </c>
      <c r="AJ32">
        <f t="shared" si="8"/>
        <v>6</v>
      </c>
      <c r="AK32">
        <f t="shared" si="9"/>
        <v>119.53333333333333</v>
      </c>
      <c r="AM32">
        <v>600</v>
      </c>
      <c r="AN32">
        <v>447</v>
      </c>
      <c r="AO32">
        <v>-30</v>
      </c>
      <c r="AP32">
        <f t="shared" si="10"/>
        <v>1017</v>
      </c>
      <c r="AQ32">
        <v>0</v>
      </c>
      <c r="AR32">
        <f t="shared" si="11"/>
        <v>1017</v>
      </c>
      <c r="AS32">
        <v>26</v>
      </c>
      <c r="AT32">
        <f t="shared" si="12"/>
        <v>6</v>
      </c>
      <c r="AU32">
        <f t="shared" si="13"/>
        <v>39.115384615384613</v>
      </c>
      <c r="AW32">
        <v>104</v>
      </c>
      <c r="AX32">
        <v>180</v>
      </c>
      <c r="AY32">
        <v>0</v>
      </c>
      <c r="AZ32">
        <f t="shared" si="14"/>
        <v>284</v>
      </c>
      <c r="BA32">
        <v>0</v>
      </c>
      <c r="BB32">
        <f t="shared" si="15"/>
        <v>284</v>
      </c>
      <c r="BC32">
        <v>8</v>
      </c>
      <c r="BD32">
        <f t="shared" si="16"/>
        <v>7</v>
      </c>
      <c r="BE32">
        <f t="shared" si="17"/>
        <v>35.5</v>
      </c>
      <c r="BG32">
        <v>16</v>
      </c>
      <c r="BH32">
        <v>600</v>
      </c>
      <c r="BI32">
        <v>-200</v>
      </c>
      <c r="BJ32">
        <f t="shared" si="18"/>
        <v>416</v>
      </c>
      <c r="BK32">
        <v>1500</v>
      </c>
      <c r="BL32">
        <f t="shared" si="19"/>
        <v>1916</v>
      </c>
      <c r="BM32">
        <v>80</v>
      </c>
      <c r="BN32">
        <f t="shared" si="20"/>
        <v>5</v>
      </c>
      <c r="BO32">
        <f t="shared" si="21"/>
        <v>23.95</v>
      </c>
      <c r="BQ32">
        <v>185</v>
      </c>
      <c r="BR32">
        <v>46</v>
      </c>
      <c r="BS32">
        <v>-10</v>
      </c>
      <c r="BT32">
        <f t="shared" si="22"/>
        <v>221</v>
      </c>
      <c r="BU32">
        <v>1500</v>
      </c>
      <c r="BV32">
        <f t="shared" si="23"/>
        <v>1721</v>
      </c>
      <c r="BW32">
        <v>108</v>
      </c>
      <c r="BX32">
        <f t="shared" si="24"/>
        <v>5</v>
      </c>
      <c r="BY32">
        <f t="shared" si="25"/>
        <v>15.935185185185185</v>
      </c>
      <c r="BZ32">
        <f t="shared" si="26"/>
        <v>11762</v>
      </c>
      <c r="CA32">
        <v>726</v>
      </c>
    </row>
    <row r="33" spans="1:79" ht="17.25" customHeight="1" x14ac:dyDescent="0.3">
      <c r="A33" s="2">
        <v>44567</v>
      </c>
      <c r="B33" t="s">
        <v>88</v>
      </c>
      <c r="C33" t="s">
        <v>89</v>
      </c>
      <c r="D33" t="s">
        <v>27</v>
      </c>
      <c r="F33">
        <v>562</v>
      </c>
      <c r="G33">
        <v>98</v>
      </c>
      <c r="H33">
        <v>0</v>
      </c>
      <c r="J33">
        <f t="shared" ref="J33:J64" si="27">SUM(F33:H33)</f>
        <v>660</v>
      </c>
      <c r="K33">
        <v>0</v>
      </c>
      <c r="L33">
        <f t="shared" si="1"/>
        <v>660</v>
      </c>
      <c r="M33">
        <v>40</v>
      </c>
      <c r="N33">
        <v>1</v>
      </c>
      <c r="O33">
        <f t="shared" si="2"/>
        <v>16.5</v>
      </c>
      <c r="Q33">
        <v>504</v>
      </c>
      <c r="R33">
        <v>0</v>
      </c>
      <c r="T33">
        <v>0</v>
      </c>
      <c r="U33">
        <f t="shared" si="3"/>
        <v>504</v>
      </c>
      <c r="V33">
        <v>0</v>
      </c>
      <c r="W33">
        <f t="shared" si="4"/>
        <v>504</v>
      </c>
      <c r="X33">
        <v>18</v>
      </c>
      <c r="Y33">
        <v>2</v>
      </c>
      <c r="Z33">
        <f t="shared" si="5"/>
        <v>28</v>
      </c>
      <c r="AB33">
        <v>4742</v>
      </c>
      <c r="AC33">
        <v>0</v>
      </c>
      <c r="AE33">
        <v>-6</v>
      </c>
      <c r="AF33">
        <f t="shared" si="6"/>
        <v>4736</v>
      </c>
      <c r="AG33">
        <v>960</v>
      </c>
      <c r="AH33">
        <f t="shared" si="7"/>
        <v>5696</v>
      </c>
      <c r="AI33">
        <v>178</v>
      </c>
      <c r="AJ33">
        <f t="shared" si="8"/>
        <v>6</v>
      </c>
      <c r="AK33">
        <f t="shared" si="9"/>
        <v>32</v>
      </c>
      <c r="AM33">
        <v>5287</v>
      </c>
      <c r="AN33">
        <v>192</v>
      </c>
      <c r="AO33">
        <v>-61</v>
      </c>
      <c r="AP33">
        <f t="shared" si="10"/>
        <v>5418</v>
      </c>
      <c r="AQ33">
        <v>0</v>
      </c>
      <c r="AR33">
        <f t="shared" si="11"/>
        <v>5418</v>
      </c>
      <c r="AS33">
        <v>72</v>
      </c>
      <c r="AT33">
        <f t="shared" si="12"/>
        <v>6</v>
      </c>
      <c r="AU33">
        <f t="shared" si="13"/>
        <v>75.25</v>
      </c>
      <c r="AW33">
        <v>1153</v>
      </c>
      <c r="AX33">
        <v>0</v>
      </c>
      <c r="AY33">
        <v>-39</v>
      </c>
      <c r="AZ33">
        <f t="shared" si="14"/>
        <v>1114</v>
      </c>
      <c r="BA33">
        <v>1440</v>
      </c>
      <c r="BB33">
        <f t="shared" si="15"/>
        <v>2554</v>
      </c>
      <c r="BC33">
        <v>88</v>
      </c>
      <c r="BD33">
        <f t="shared" si="16"/>
        <v>7</v>
      </c>
      <c r="BE33">
        <f t="shared" si="17"/>
        <v>29.022727272727273</v>
      </c>
      <c r="BG33">
        <v>448</v>
      </c>
      <c r="BH33">
        <v>2</v>
      </c>
      <c r="BI33">
        <v>0</v>
      </c>
      <c r="BJ33">
        <f t="shared" si="18"/>
        <v>450</v>
      </c>
      <c r="BK33">
        <v>960</v>
      </c>
      <c r="BL33">
        <f t="shared" si="19"/>
        <v>1410</v>
      </c>
      <c r="BM33">
        <v>42</v>
      </c>
      <c r="BN33">
        <f t="shared" si="20"/>
        <v>5</v>
      </c>
      <c r="BO33">
        <f t="shared" si="21"/>
        <v>33.571428571428569</v>
      </c>
      <c r="BQ33">
        <v>2478</v>
      </c>
      <c r="BR33">
        <v>0</v>
      </c>
      <c r="BS33">
        <v>-26</v>
      </c>
      <c r="BT33">
        <f t="shared" si="22"/>
        <v>2452</v>
      </c>
      <c r="BU33">
        <v>0</v>
      </c>
      <c r="BV33">
        <f t="shared" si="23"/>
        <v>2452</v>
      </c>
      <c r="BW33">
        <v>50</v>
      </c>
      <c r="BX33">
        <f t="shared" si="24"/>
        <v>5</v>
      </c>
      <c r="BY33">
        <f t="shared" si="25"/>
        <v>49.04</v>
      </c>
      <c r="BZ33">
        <f t="shared" si="26"/>
        <v>18694</v>
      </c>
      <c r="CA33">
        <v>37458</v>
      </c>
    </row>
    <row r="34" spans="1:79" ht="17.25" customHeight="1" x14ac:dyDescent="0.3">
      <c r="A34" s="2">
        <v>44567</v>
      </c>
      <c r="B34" t="s">
        <v>90</v>
      </c>
      <c r="C34" t="s">
        <v>91</v>
      </c>
      <c r="D34" t="s">
        <v>27</v>
      </c>
      <c r="F34">
        <v>259</v>
      </c>
      <c r="G34">
        <v>98</v>
      </c>
      <c r="H34">
        <v>0</v>
      </c>
      <c r="J34">
        <f t="shared" si="27"/>
        <v>357</v>
      </c>
      <c r="K34">
        <v>0</v>
      </c>
      <c r="L34">
        <f t="shared" si="1"/>
        <v>357</v>
      </c>
      <c r="M34">
        <v>29</v>
      </c>
      <c r="N34">
        <v>1</v>
      </c>
      <c r="O34">
        <f t="shared" si="2"/>
        <v>12.310344827586206</v>
      </c>
      <c r="Q34">
        <v>299</v>
      </c>
      <c r="R34">
        <v>0</v>
      </c>
      <c r="T34">
        <v>0</v>
      </c>
      <c r="U34">
        <f t="shared" ref="U34:U65" si="28">SUM(Q34:T34)</f>
        <v>299</v>
      </c>
      <c r="V34">
        <v>0</v>
      </c>
      <c r="W34">
        <f t="shared" si="4"/>
        <v>299</v>
      </c>
      <c r="X34">
        <v>11</v>
      </c>
      <c r="Y34">
        <v>2</v>
      </c>
      <c r="Z34">
        <f t="shared" si="5"/>
        <v>27.181818181818183</v>
      </c>
      <c r="AB34">
        <v>4530</v>
      </c>
      <c r="AC34">
        <v>0</v>
      </c>
      <c r="AE34">
        <v>-6</v>
      </c>
      <c r="AF34">
        <f t="shared" ref="AF34:AF65" si="29">SUM(AB34:AE34)</f>
        <v>4524</v>
      </c>
      <c r="AG34">
        <v>0</v>
      </c>
      <c r="AH34">
        <f t="shared" si="7"/>
        <v>4524</v>
      </c>
      <c r="AI34">
        <v>146</v>
      </c>
      <c r="AJ34">
        <f t="shared" si="8"/>
        <v>6</v>
      </c>
      <c r="AK34">
        <f t="shared" si="9"/>
        <v>30.986301369863014</v>
      </c>
      <c r="AM34">
        <v>3928</v>
      </c>
      <c r="AN34">
        <v>221</v>
      </c>
      <c r="AO34">
        <v>-12</v>
      </c>
      <c r="AP34">
        <f t="shared" si="10"/>
        <v>4137</v>
      </c>
      <c r="AQ34">
        <v>0</v>
      </c>
      <c r="AR34">
        <f t="shared" si="11"/>
        <v>4137</v>
      </c>
      <c r="AS34">
        <v>47</v>
      </c>
      <c r="AT34">
        <f t="shared" si="12"/>
        <v>6</v>
      </c>
      <c r="AU34">
        <f t="shared" si="13"/>
        <v>88.021276595744681</v>
      </c>
      <c r="AW34">
        <v>1336</v>
      </c>
      <c r="AX34">
        <v>0</v>
      </c>
      <c r="AY34">
        <v>-55</v>
      </c>
      <c r="AZ34">
        <f t="shared" si="14"/>
        <v>1281</v>
      </c>
      <c r="BA34">
        <v>1440</v>
      </c>
      <c r="BB34">
        <f t="shared" si="15"/>
        <v>2721</v>
      </c>
      <c r="BC34">
        <v>78</v>
      </c>
      <c r="BD34">
        <f t="shared" si="16"/>
        <v>7</v>
      </c>
      <c r="BE34">
        <f t="shared" si="17"/>
        <v>34.884615384615387</v>
      </c>
      <c r="BG34">
        <v>1666</v>
      </c>
      <c r="BH34">
        <v>2</v>
      </c>
      <c r="BI34">
        <v>-6</v>
      </c>
      <c r="BJ34">
        <f t="shared" si="18"/>
        <v>1662</v>
      </c>
      <c r="BK34">
        <v>0</v>
      </c>
      <c r="BL34">
        <f t="shared" si="19"/>
        <v>1662</v>
      </c>
      <c r="BM34">
        <v>33</v>
      </c>
      <c r="BN34">
        <f t="shared" si="20"/>
        <v>5</v>
      </c>
      <c r="BO34">
        <f t="shared" si="21"/>
        <v>50.363636363636367</v>
      </c>
      <c r="BQ34">
        <v>1728</v>
      </c>
      <c r="BR34">
        <v>0</v>
      </c>
      <c r="BS34">
        <v>-18</v>
      </c>
      <c r="BT34">
        <f t="shared" si="22"/>
        <v>1710</v>
      </c>
      <c r="BU34">
        <v>0</v>
      </c>
      <c r="BV34">
        <f t="shared" si="23"/>
        <v>1710</v>
      </c>
      <c r="BW34">
        <v>32</v>
      </c>
      <c r="BX34">
        <f t="shared" si="24"/>
        <v>5</v>
      </c>
      <c r="BY34">
        <f t="shared" si="25"/>
        <v>53.4375</v>
      </c>
      <c r="BZ34">
        <f t="shared" ref="BZ34:BZ65" si="30">BV34+BL34+BB34+AR34+AH34+W34+L34</f>
        <v>15410</v>
      </c>
      <c r="CA34">
        <v>11707</v>
      </c>
    </row>
    <row r="35" spans="1:79" ht="17.25" customHeight="1" x14ac:dyDescent="0.3">
      <c r="A35" s="2">
        <v>44567</v>
      </c>
      <c r="B35" t="s">
        <v>92</v>
      </c>
      <c r="C35" t="s">
        <v>93</v>
      </c>
      <c r="D35" t="s">
        <v>27</v>
      </c>
      <c r="F35">
        <v>1186</v>
      </c>
      <c r="G35">
        <v>0</v>
      </c>
      <c r="H35">
        <v>-53</v>
      </c>
      <c r="J35">
        <f t="shared" si="27"/>
        <v>1133</v>
      </c>
      <c r="K35">
        <v>0</v>
      </c>
      <c r="L35">
        <f t="shared" si="1"/>
        <v>1133</v>
      </c>
      <c r="M35">
        <v>56</v>
      </c>
      <c r="N35">
        <v>1</v>
      </c>
      <c r="O35">
        <f t="shared" si="2"/>
        <v>20.232142857142858</v>
      </c>
      <c r="Q35">
        <v>1501</v>
      </c>
      <c r="R35">
        <v>0</v>
      </c>
      <c r="T35">
        <v>-20</v>
      </c>
      <c r="U35">
        <f t="shared" si="28"/>
        <v>1481</v>
      </c>
      <c r="V35">
        <v>0</v>
      </c>
      <c r="W35">
        <f t="shared" si="4"/>
        <v>1481</v>
      </c>
      <c r="X35">
        <v>36</v>
      </c>
      <c r="Y35">
        <v>2</v>
      </c>
      <c r="Z35">
        <f t="shared" si="5"/>
        <v>41.138888888888886</v>
      </c>
      <c r="AB35">
        <v>1832</v>
      </c>
      <c r="AC35">
        <v>0</v>
      </c>
      <c r="AE35">
        <v>-10</v>
      </c>
      <c r="AF35">
        <f t="shared" si="29"/>
        <v>1822</v>
      </c>
      <c r="AG35">
        <v>3000</v>
      </c>
      <c r="AH35">
        <f t="shared" si="7"/>
        <v>4822</v>
      </c>
      <c r="AI35">
        <v>98</v>
      </c>
      <c r="AJ35">
        <f t="shared" si="8"/>
        <v>6</v>
      </c>
      <c r="AK35">
        <f t="shared" si="9"/>
        <v>49.204081632653065</v>
      </c>
      <c r="AM35">
        <v>3226</v>
      </c>
      <c r="AN35">
        <v>0</v>
      </c>
      <c r="AO35">
        <v>0</v>
      </c>
      <c r="AP35">
        <f t="shared" si="10"/>
        <v>3226</v>
      </c>
      <c r="AQ35">
        <v>0</v>
      </c>
      <c r="AR35">
        <f t="shared" si="11"/>
        <v>3226</v>
      </c>
      <c r="AS35">
        <v>31</v>
      </c>
      <c r="AT35">
        <f t="shared" si="12"/>
        <v>6</v>
      </c>
      <c r="AU35">
        <f t="shared" si="13"/>
        <v>104.06451612903226</v>
      </c>
      <c r="AW35">
        <v>1209</v>
      </c>
      <c r="AX35">
        <v>0</v>
      </c>
      <c r="AY35">
        <v>-25</v>
      </c>
      <c r="AZ35">
        <f t="shared" si="14"/>
        <v>1184</v>
      </c>
      <c r="BA35">
        <v>900</v>
      </c>
      <c r="BB35">
        <f t="shared" si="15"/>
        <v>2084</v>
      </c>
      <c r="BC35">
        <v>62</v>
      </c>
      <c r="BD35">
        <f t="shared" si="16"/>
        <v>7</v>
      </c>
      <c r="BE35">
        <f t="shared" si="17"/>
        <v>33.612903225806448</v>
      </c>
      <c r="BG35">
        <v>1468</v>
      </c>
      <c r="BH35">
        <v>0</v>
      </c>
      <c r="BI35">
        <v>-21</v>
      </c>
      <c r="BJ35">
        <f t="shared" si="18"/>
        <v>1447</v>
      </c>
      <c r="BK35">
        <v>1500</v>
      </c>
      <c r="BL35">
        <f t="shared" si="19"/>
        <v>2947</v>
      </c>
      <c r="BM35">
        <v>31</v>
      </c>
      <c r="BN35">
        <f t="shared" si="20"/>
        <v>5</v>
      </c>
      <c r="BO35">
        <f t="shared" si="21"/>
        <v>95.064516129032256</v>
      </c>
      <c r="BQ35">
        <v>3222</v>
      </c>
      <c r="BR35">
        <v>0</v>
      </c>
      <c r="BS35">
        <v>0</v>
      </c>
      <c r="BT35">
        <f t="shared" si="22"/>
        <v>3222</v>
      </c>
      <c r="BU35">
        <v>0</v>
      </c>
      <c r="BV35">
        <f t="shared" si="23"/>
        <v>3222</v>
      </c>
      <c r="BW35">
        <v>35</v>
      </c>
      <c r="BX35">
        <f t="shared" si="24"/>
        <v>5</v>
      </c>
      <c r="BY35">
        <f t="shared" si="25"/>
        <v>92.057142857142864</v>
      </c>
      <c r="BZ35">
        <f t="shared" si="30"/>
        <v>18915</v>
      </c>
      <c r="CA35">
        <v>14134</v>
      </c>
    </row>
    <row r="36" spans="1:79" ht="17.25" customHeight="1" x14ac:dyDescent="0.3">
      <c r="A36" s="2">
        <v>44567</v>
      </c>
      <c r="B36" t="s">
        <v>94</v>
      </c>
      <c r="C36" t="s">
        <v>95</v>
      </c>
      <c r="D36" t="s">
        <v>27</v>
      </c>
      <c r="F36">
        <v>14662</v>
      </c>
      <c r="G36">
        <v>500</v>
      </c>
      <c r="H36">
        <v>-3385</v>
      </c>
      <c r="J36">
        <f t="shared" si="27"/>
        <v>11777</v>
      </c>
      <c r="K36">
        <v>0</v>
      </c>
      <c r="L36">
        <f t="shared" si="1"/>
        <v>11777</v>
      </c>
      <c r="M36">
        <v>2541</v>
      </c>
      <c r="N36">
        <v>1</v>
      </c>
      <c r="O36">
        <f t="shared" si="2"/>
        <v>4.6347894529712708</v>
      </c>
      <c r="Q36">
        <v>3203</v>
      </c>
      <c r="R36">
        <v>0</v>
      </c>
      <c r="T36">
        <v>-142</v>
      </c>
      <c r="U36">
        <f t="shared" si="28"/>
        <v>3061</v>
      </c>
      <c r="V36">
        <v>0</v>
      </c>
      <c r="W36">
        <f t="shared" si="4"/>
        <v>3061</v>
      </c>
      <c r="X36">
        <v>540</v>
      </c>
      <c r="Y36">
        <v>2</v>
      </c>
      <c r="Z36">
        <f t="shared" si="5"/>
        <v>5.6685185185185185</v>
      </c>
      <c r="AB36">
        <v>45137</v>
      </c>
      <c r="AC36">
        <v>0</v>
      </c>
      <c r="AE36">
        <v>-7758</v>
      </c>
      <c r="AF36">
        <f t="shared" si="29"/>
        <v>37379</v>
      </c>
      <c r="AG36">
        <v>9000</v>
      </c>
      <c r="AH36">
        <f t="shared" si="7"/>
        <v>46379</v>
      </c>
      <c r="AI36">
        <v>2664</v>
      </c>
      <c r="AJ36">
        <f t="shared" si="8"/>
        <v>6</v>
      </c>
      <c r="AK36">
        <f t="shared" si="9"/>
        <v>17.409534534534533</v>
      </c>
      <c r="AM36">
        <v>4403</v>
      </c>
      <c r="AN36">
        <v>18943</v>
      </c>
      <c r="AO36">
        <v>-569</v>
      </c>
      <c r="AP36">
        <f t="shared" si="10"/>
        <v>22777</v>
      </c>
      <c r="AQ36">
        <v>4000</v>
      </c>
      <c r="AR36">
        <f t="shared" si="11"/>
        <v>26777</v>
      </c>
      <c r="AS36">
        <v>1220</v>
      </c>
      <c r="AT36">
        <f t="shared" si="12"/>
        <v>6</v>
      </c>
      <c r="AU36">
        <f t="shared" si="13"/>
        <v>21.948360655737705</v>
      </c>
      <c r="AW36">
        <v>10613</v>
      </c>
      <c r="AX36">
        <v>0</v>
      </c>
      <c r="AY36">
        <v>-770</v>
      </c>
      <c r="AZ36">
        <f t="shared" si="14"/>
        <v>9843</v>
      </c>
      <c r="BA36">
        <v>10000</v>
      </c>
      <c r="BB36">
        <f t="shared" si="15"/>
        <v>19843</v>
      </c>
      <c r="BC36">
        <v>774</v>
      </c>
      <c r="BD36">
        <f t="shared" si="16"/>
        <v>7</v>
      </c>
      <c r="BE36">
        <f t="shared" si="17"/>
        <v>25.636950904392766</v>
      </c>
      <c r="BG36">
        <v>2</v>
      </c>
      <c r="BH36">
        <v>0</v>
      </c>
      <c r="BI36">
        <v>0</v>
      </c>
      <c r="BJ36">
        <f t="shared" si="18"/>
        <v>2</v>
      </c>
      <c r="BK36">
        <v>10000</v>
      </c>
      <c r="BL36">
        <f t="shared" si="19"/>
        <v>10002</v>
      </c>
      <c r="BM36">
        <v>504</v>
      </c>
      <c r="BN36">
        <f t="shared" si="20"/>
        <v>5</v>
      </c>
      <c r="BO36">
        <f t="shared" si="21"/>
        <v>19.845238095238095</v>
      </c>
      <c r="BQ36">
        <v>566</v>
      </c>
      <c r="BR36">
        <v>0</v>
      </c>
      <c r="BS36">
        <v>-188</v>
      </c>
      <c r="BT36">
        <f t="shared" si="22"/>
        <v>378</v>
      </c>
      <c r="BU36">
        <v>7000</v>
      </c>
      <c r="BV36">
        <f t="shared" si="23"/>
        <v>7378</v>
      </c>
      <c r="BW36">
        <v>693</v>
      </c>
      <c r="BX36">
        <f t="shared" si="24"/>
        <v>5</v>
      </c>
      <c r="BY36">
        <f t="shared" si="25"/>
        <v>10.646464646464647</v>
      </c>
      <c r="BZ36">
        <f t="shared" si="30"/>
        <v>125217</v>
      </c>
      <c r="CA36">
        <v>1800</v>
      </c>
    </row>
    <row r="37" spans="1:79" ht="17.25" customHeight="1" x14ac:dyDescent="0.3">
      <c r="A37" s="2">
        <v>44567</v>
      </c>
      <c r="B37" t="s">
        <v>96</v>
      </c>
      <c r="C37" t="s">
        <v>97</v>
      </c>
      <c r="D37" t="s">
        <v>27</v>
      </c>
      <c r="F37">
        <v>1</v>
      </c>
      <c r="G37">
        <v>0</v>
      </c>
      <c r="H37">
        <v>0</v>
      </c>
      <c r="J37">
        <f t="shared" si="27"/>
        <v>1</v>
      </c>
      <c r="K37">
        <v>0</v>
      </c>
      <c r="L37">
        <f t="shared" si="1"/>
        <v>1</v>
      </c>
      <c r="M37">
        <v>130</v>
      </c>
      <c r="N37">
        <v>1</v>
      </c>
      <c r="O37">
        <f t="shared" si="2"/>
        <v>7.6923076923076927E-3</v>
      </c>
      <c r="Q37">
        <v>73</v>
      </c>
      <c r="R37">
        <v>0</v>
      </c>
      <c r="T37">
        <v>0</v>
      </c>
      <c r="U37">
        <f t="shared" si="28"/>
        <v>73</v>
      </c>
      <c r="V37">
        <v>0</v>
      </c>
      <c r="W37">
        <f t="shared" si="4"/>
        <v>73</v>
      </c>
      <c r="X37">
        <v>25</v>
      </c>
      <c r="Y37">
        <v>2</v>
      </c>
      <c r="Z37">
        <f t="shared" si="5"/>
        <v>2.92</v>
      </c>
      <c r="AB37">
        <v>1288</v>
      </c>
      <c r="AC37">
        <v>0</v>
      </c>
      <c r="AE37">
        <v>0</v>
      </c>
      <c r="AF37">
        <f t="shared" si="29"/>
        <v>1288</v>
      </c>
      <c r="AG37">
        <v>0</v>
      </c>
      <c r="AH37">
        <f t="shared" si="7"/>
        <v>1288</v>
      </c>
      <c r="AI37">
        <v>1546</v>
      </c>
      <c r="AJ37">
        <f t="shared" si="8"/>
        <v>6</v>
      </c>
      <c r="AK37">
        <f t="shared" si="9"/>
        <v>0.83311772315653299</v>
      </c>
      <c r="AM37">
        <v>4</v>
      </c>
      <c r="AN37">
        <v>0</v>
      </c>
      <c r="AO37">
        <v>0</v>
      </c>
      <c r="AP37">
        <f t="shared" si="10"/>
        <v>4</v>
      </c>
      <c r="AQ37">
        <v>0</v>
      </c>
      <c r="AR37">
        <f t="shared" si="11"/>
        <v>4</v>
      </c>
      <c r="AS37">
        <v>711</v>
      </c>
      <c r="AT37">
        <f t="shared" si="12"/>
        <v>6</v>
      </c>
      <c r="AU37">
        <f t="shared" si="13"/>
        <v>5.6258790436005627E-3</v>
      </c>
      <c r="AW37">
        <v>547</v>
      </c>
      <c r="AX37">
        <v>0</v>
      </c>
      <c r="AY37">
        <v>-251</v>
      </c>
      <c r="AZ37">
        <f t="shared" si="14"/>
        <v>296</v>
      </c>
      <c r="BA37">
        <v>0</v>
      </c>
      <c r="BB37">
        <f t="shared" si="15"/>
        <v>296</v>
      </c>
      <c r="BC37">
        <v>802</v>
      </c>
      <c r="BD37">
        <f t="shared" si="16"/>
        <v>7</v>
      </c>
      <c r="BE37">
        <f t="shared" si="17"/>
        <v>0.36907730673316708</v>
      </c>
      <c r="BG37">
        <v>0</v>
      </c>
      <c r="BH37">
        <v>0</v>
      </c>
      <c r="BI37">
        <v>0</v>
      </c>
      <c r="BJ37">
        <f t="shared" si="18"/>
        <v>0</v>
      </c>
      <c r="BK37">
        <v>0</v>
      </c>
      <c r="BL37">
        <f t="shared" si="19"/>
        <v>0</v>
      </c>
      <c r="BM37">
        <v>138</v>
      </c>
      <c r="BN37">
        <f t="shared" si="20"/>
        <v>5</v>
      </c>
      <c r="BO37">
        <f t="shared" si="21"/>
        <v>0</v>
      </c>
      <c r="BQ37">
        <v>0</v>
      </c>
      <c r="BR37">
        <v>0</v>
      </c>
      <c r="BS37">
        <v>0</v>
      </c>
      <c r="BT37">
        <f t="shared" si="22"/>
        <v>0</v>
      </c>
      <c r="BU37">
        <v>0</v>
      </c>
      <c r="BV37">
        <f t="shared" si="23"/>
        <v>0</v>
      </c>
      <c r="BW37">
        <v>88</v>
      </c>
      <c r="BX37">
        <f t="shared" si="24"/>
        <v>5</v>
      </c>
      <c r="BY37">
        <f t="shared" si="25"/>
        <v>0</v>
      </c>
      <c r="BZ37">
        <f t="shared" si="30"/>
        <v>1662</v>
      </c>
      <c r="CA37">
        <v>0</v>
      </c>
    </row>
    <row r="38" spans="1:79" ht="17.25" customHeight="1" x14ac:dyDescent="0.3">
      <c r="A38" s="2">
        <v>44567</v>
      </c>
      <c r="B38" t="s">
        <v>98</v>
      </c>
      <c r="C38" t="s">
        <v>99</v>
      </c>
      <c r="D38" t="s">
        <v>27</v>
      </c>
      <c r="F38">
        <v>14175</v>
      </c>
      <c r="G38">
        <v>500</v>
      </c>
      <c r="H38">
        <v>-7398</v>
      </c>
      <c r="J38">
        <f t="shared" si="27"/>
        <v>7277</v>
      </c>
      <c r="K38">
        <v>0</v>
      </c>
      <c r="L38">
        <f t="shared" si="1"/>
        <v>7277</v>
      </c>
      <c r="M38">
        <v>3005</v>
      </c>
      <c r="N38">
        <v>1</v>
      </c>
      <c r="O38">
        <f t="shared" si="2"/>
        <v>2.4216306156405989</v>
      </c>
      <c r="Q38">
        <v>6921</v>
      </c>
      <c r="R38">
        <v>0</v>
      </c>
      <c r="T38">
        <v>-20</v>
      </c>
      <c r="U38">
        <f t="shared" si="28"/>
        <v>6901</v>
      </c>
      <c r="V38">
        <v>0</v>
      </c>
      <c r="W38">
        <f t="shared" si="4"/>
        <v>6901</v>
      </c>
      <c r="X38">
        <v>373</v>
      </c>
      <c r="Y38">
        <v>2</v>
      </c>
      <c r="Z38">
        <f t="shared" si="5"/>
        <v>18.501340482573728</v>
      </c>
      <c r="AB38">
        <v>53660</v>
      </c>
      <c r="AC38">
        <v>0</v>
      </c>
      <c r="AE38">
        <v>-29114</v>
      </c>
      <c r="AF38">
        <f t="shared" si="29"/>
        <v>24546</v>
      </c>
      <c r="AG38">
        <v>6000</v>
      </c>
      <c r="AH38">
        <f t="shared" si="7"/>
        <v>30546</v>
      </c>
      <c r="AI38">
        <v>8773</v>
      </c>
      <c r="AJ38">
        <f t="shared" si="8"/>
        <v>6</v>
      </c>
      <c r="AK38">
        <f t="shared" si="9"/>
        <v>3.4818192180553971</v>
      </c>
      <c r="AM38">
        <v>14460</v>
      </c>
      <c r="AN38">
        <v>4000</v>
      </c>
      <c r="AO38">
        <v>-1435</v>
      </c>
      <c r="AP38">
        <f t="shared" si="10"/>
        <v>17025</v>
      </c>
      <c r="AQ38">
        <v>0</v>
      </c>
      <c r="AR38">
        <f t="shared" si="11"/>
        <v>17025</v>
      </c>
      <c r="AS38">
        <v>3950</v>
      </c>
      <c r="AT38">
        <f t="shared" si="12"/>
        <v>6</v>
      </c>
      <c r="AU38">
        <f t="shared" si="13"/>
        <v>4.3101265822784809</v>
      </c>
      <c r="AW38">
        <v>17579</v>
      </c>
      <c r="AX38">
        <v>0</v>
      </c>
      <c r="AY38">
        <v>-6931</v>
      </c>
      <c r="AZ38">
        <f t="shared" si="14"/>
        <v>10648</v>
      </c>
      <c r="BA38">
        <v>5600</v>
      </c>
      <c r="BB38">
        <f t="shared" si="15"/>
        <v>16248</v>
      </c>
      <c r="BC38">
        <v>3240</v>
      </c>
      <c r="BD38">
        <f t="shared" si="16"/>
        <v>7</v>
      </c>
      <c r="BE38">
        <f t="shared" si="17"/>
        <v>5.0148148148148151</v>
      </c>
      <c r="BG38">
        <v>4926</v>
      </c>
      <c r="BH38">
        <v>0</v>
      </c>
      <c r="BI38">
        <v>-431</v>
      </c>
      <c r="BJ38">
        <f t="shared" si="18"/>
        <v>4495</v>
      </c>
      <c r="BK38">
        <v>5000</v>
      </c>
      <c r="BL38">
        <f t="shared" si="19"/>
        <v>9495</v>
      </c>
      <c r="BM38">
        <v>1256</v>
      </c>
      <c r="BN38">
        <f t="shared" si="20"/>
        <v>5</v>
      </c>
      <c r="BO38">
        <f t="shared" si="21"/>
        <v>7.5597133757961785</v>
      </c>
      <c r="BQ38">
        <v>4584</v>
      </c>
      <c r="BR38">
        <v>0</v>
      </c>
      <c r="BS38">
        <v>-465</v>
      </c>
      <c r="BT38">
        <f t="shared" si="22"/>
        <v>4119</v>
      </c>
      <c r="BU38">
        <v>0</v>
      </c>
      <c r="BV38">
        <f t="shared" si="23"/>
        <v>4119</v>
      </c>
      <c r="BW38">
        <v>1133</v>
      </c>
      <c r="BX38">
        <f t="shared" si="24"/>
        <v>5</v>
      </c>
      <c r="BY38">
        <f t="shared" si="25"/>
        <v>3.6354810238305384</v>
      </c>
      <c r="BZ38">
        <f t="shared" si="30"/>
        <v>91611</v>
      </c>
      <c r="CA38">
        <v>4100</v>
      </c>
    </row>
    <row r="39" spans="1:79" ht="17.25" customHeight="1" x14ac:dyDescent="0.3">
      <c r="A39" s="2">
        <v>44567</v>
      </c>
      <c r="B39" t="s">
        <v>100</v>
      </c>
      <c r="C39" t="s">
        <v>101</v>
      </c>
      <c r="D39" t="s">
        <v>27</v>
      </c>
      <c r="F39">
        <v>77</v>
      </c>
      <c r="G39">
        <v>0</v>
      </c>
      <c r="H39">
        <v>0</v>
      </c>
      <c r="J39">
        <f t="shared" si="27"/>
        <v>77</v>
      </c>
      <c r="K39">
        <v>300</v>
      </c>
      <c r="L39">
        <f t="shared" si="1"/>
        <v>377</v>
      </c>
      <c r="M39">
        <v>243</v>
      </c>
      <c r="N39">
        <v>1</v>
      </c>
      <c r="O39">
        <f t="shared" si="2"/>
        <v>1.5514403292181069</v>
      </c>
      <c r="Q39">
        <v>0</v>
      </c>
      <c r="R39">
        <v>0</v>
      </c>
      <c r="T39">
        <v>0</v>
      </c>
      <c r="U39">
        <f t="shared" si="28"/>
        <v>0</v>
      </c>
      <c r="V39">
        <v>0</v>
      </c>
      <c r="W39">
        <f t="shared" si="4"/>
        <v>0</v>
      </c>
      <c r="X39">
        <v>53</v>
      </c>
      <c r="Y39">
        <v>2</v>
      </c>
      <c r="Z39">
        <f t="shared" si="5"/>
        <v>0</v>
      </c>
      <c r="AB39">
        <v>652</v>
      </c>
      <c r="AC39">
        <v>0</v>
      </c>
      <c r="AE39">
        <v>-274</v>
      </c>
      <c r="AF39">
        <f t="shared" si="29"/>
        <v>378</v>
      </c>
      <c r="AG39">
        <v>0</v>
      </c>
      <c r="AH39">
        <f t="shared" si="7"/>
        <v>378</v>
      </c>
      <c r="AI39">
        <v>305</v>
      </c>
      <c r="AJ39">
        <f t="shared" si="8"/>
        <v>6</v>
      </c>
      <c r="AK39">
        <f t="shared" si="9"/>
        <v>1.2393442622950819</v>
      </c>
      <c r="AM39">
        <v>15</v>
      </c>
      <c r="AN39">
        <v>70</v>
      </c>
      <c r="AO39">
        <v>0</v>
      </c>
      <c r="AP39">
        <f t="shared" si="10"/>
        <v>85</v>
      </c>
      <c r="AQ39">
        <v>0</v>
      </c>
      <c r="AR39">
        <f t="shared" si="11"/>
        <v>85</v>
      </c>
      <c r="AS39">
        <v>71</v>
      </c>
      <c r="AT39">
        <f t="shared" si="12"/>
        <v>6</v>
      </c>
      <c r="AU39">
        <f t="shared" si="13"/>
        <v>1.1971830985915493</v>
      </c>
      <c r="AW39">
        <v>944</v>
      </c>
      <c r="AX39">
        <v>0</v>
      </c>
      <c r="AY39">
        <v>-36</v>
      </c>
      <c r="AZ39">
        <f t="shared" si="14"/>
        <v>908</v>
      </c>
      <c r="BA39">
        <v>0</v>
      </c>
      <c r="BB39">
        <f t="shared" si="15"/>
        <v>908</v>
      </c>
      <c r="BC39">
        <v>141</v>
      </c>
      <c r="BD39">
        <f t="shared" si="16"/>
        <v>7</v>
      </c>
      <c r="BE39">
        <f t="shared" si="17"/>
        <v>6.4397163120567376</v>
      </c>
      <c r="BG39">
        <v>45</v>
      </c>
      <c r="BH39">
        <v>0</v>
      </c>
      <c r="BI39">
        <v>-34</v>
      </c>
      <c r="BJ39">
        <f t="shared" si="18"/>
        <v>11</v>
      </c>
      <c r="BK39">
        <v>0</v>
      </c>
      <c r="BL39">
        <f t="shared" si="19"/>
        <v>11</v>
      </c>
      <c r="BM39">
        <v>29</v>
      </c>
      <c r="BN39">
        <f t="shared" si="20"/>
        <v>5</v>
      </c>
      <c r="BO39">
        <f t="shared" si="21"/>
        <v>0.37931034482758619</v>
      </c>
      <c r="BQ39">
        <v>0</v>
      </c>
      <c r="BR39">
        <v>0</v>
      </c>
      <c r="BS39">
        <v>0</v>
      </c>
      <c r="BT39">
        <f t="shared" si="22"/>
        <v>0</v>
      </c>
      <c r="BU39">
        <v>0</v>
      </c>
      <c r="BV39">
        <f t="shared" si="23"/>
        <v>0</v>
      </c>
      <c r="BW39">
        <v>45</v>
      </c>
      <c r="BX39">
        <f t="shared" si="24"/>
        <v>5</v>
      </c>
      <c r="BY39">
        <f t="shared" si="25"/>
        <v>0</v>
      </c>
      <c r="BZ39">
        <f t="shared" si="30"/>
        <v>1759</v>
      </c>
      <c r="CA39">
        <v>0</v>
      </c>
    </row>
    <row r="40" spans="1:79" ht="17.25" customHeight="1" x14ac:dyDescent="0.3">
      <c r="A40" s="2">
        <v>44567</v>
      </c>
      <c r="B40" t="s">
        <v>102</v>
      </c>
      <c r="C40" t="s">
        <v>103</v>
      </c>
      <c r="D40" t="s">
        <v>27</v>
      </c>
      <c r="F40">
        <v>1687</v>
      </c>
      <c r="G40">
        <v>0</v>
      </c>
      <c r="H40">
        <v>-90</v>
      </c>
      <c r="J40">
        <f t="shared" si="27"/>
        <v>1597</v>
      </c>
      <c r="K40">
        <v>0</v>
      </c>
      <c r="L40">
        <f t="shared" si="1"/>
        <v>1597</v>
      </c>
      <c r="M40">
        <v>93</v>
      </c>
      <c r="N40">
        <v>1</v>
      </c>
      <c r="O40">
        <f t="shared" si="2"/>
        <v>17.172043010752688</v>
      </c>
      <c r="Q40">
        <v>981</v>
      </c>
      <c r="R40">
        <v>0</v>
      </c>
      <c r="T40">
        <v>-31</v>
      </c>
      <c r="U40">
        <f t="shared" si="28"/>
        <v>950</v>
      </c>
      <c r="V40">
        <v>0</v>
      </c>
      <c r="W40">
        <f t="shared" si="4"/>
        <v>950</v>
      </c>
      <c r="X40">
        <v>28</v>
      </c>
      <c r="Y40">
        <v>2</v>
      </c>
      <c r="Z40">
        <f t="shared" si="5"/>
        <v>33.928571428571431</v>
      </c>
      <c r="AB40">
        <v>2938</v>
      </c>
      <c r="AC40">
        <v>0</v>
      </c>
      <c r="AE40">
        <v>-5</v>
      </c>
      <c r="AF40">
        <f t="shared" si="29"/>
        <v>2933</v>
      </c>
      <c r="AG40">
        <v>0</v>
      </c>
      <c r="AH40">
        <f t="shared" si="7"/>
        <v>2933</v>
      </c>
      <c r="AI40">
        <v>49</v>
      </c>
      <c r="AJ40">
        <f t="shared" si="8"/>
        <v>6</v>
      </c>
      <c r="AK40">
        <f t="shared" si="9"/>
        <v>59.857142857142854</v>
      </c>
      <c r="AM40">
        <v>1628</v>
      </c>
      <c r="AN40">
        <v>0</v>
      </c>
      <c r="AO40">
        <v>-46</v>
      </c>
      <c r="AP40">
        <f t="shared" si="10"/>
        <v>1582</v>
      </c>
      <c r="AQ40">
        <v>0</v>
      </c>
      <c r="AR40">
        <f t="shared" si="11"/>
        <v>1582</v>
      </c>
      <c r="AS40">
        <v>41</v>
      </c>
      <c r="AT40">
        <f t="shared" si="12"/>
        <v>6</v>
      </c>
      <c r="AU40">
        <f t="shared" si="13"/>
        <v>38.585365853658537</v>
      </c>
      <c r="AW40">
        <v>2854</v>
      </c>
      <c r="AX40">
        <v>0</v>
      </c>
      <c r="AY40">
        <v>0</v>
      </c>
      <c r="AZ40">
        <f t="shared" si="14"/>
        <v>2854</v>
      </c>
      <c r="BA40">
        <v>0</v>
      </c>
      <c r="BB40">
        <f t="shared" si="15"/>
        <v>2854</v>
      </c>
      <c r="BC40">
        <v>17</v>
      </c>
      <c r="BD40">
        <f t="shared" si="16"/>
        <v>7</v>
      </c>
      <c r="BE40">
        <f t="shared" si="17"/>
        <v>167.88235294117646</v>
      </c>
      <c r="BG40">
        <v>1258</v>
      </c>
      <c r="BH40">
        <v>0</v>
      </c>
      <c r="BI40">
        <v>0</v>
      </c>
      <c r="BJ40">
        <f t="shared" si="18"/>
        <v>1258</v>
      </c>
      <c r="BK40">
        <v>0</v>
      </c>
      <c r="BL40">
        <f t="shared" si="19"/>
        <v>1258</v>
      </c>
      <c r="BM40">
        <v>11</v>
      </c>
      <c r="BN40">
        <f t="shared" si="20"/>
        <v>5</v>
      </c>
      <c r="BO40">
        <f t="shared" si="21"/>
        <v>114.36363636363636</v>
      </c>
      <c r="BQ40">
        <v>947</v>
      </c>
      <c r="BR40">
        <v>0</v>
      </c>
      <c r="BS40">
        <v>0</v>
      </c>
      <c r="BT40">
        <f t="shared" si="22"/>
        <v>947</v>
      </c>
      <c r="BU40">
        <v>0</v>
      </c>
      <c r="BV40">
        <f t="shared" si="23"/>
        <v>947</v>
      </c>
      <c r="BW40">
        <v>27</v>
      </c>
      <c r="BX40">
        <f t="shared" si="24"/>
        <v>5</v>
      </c>
      <c r="BY40">
        <f t="shared" si="25"/>
        <v>35.074074074074076</v>
      </c>
      <c r="BZ40">
        <f t="shared" si="30"/>
        <v>12121</v>
      </c>
      <c r="CA40">
        <v>600</v>
      </c>
    </row>
    <row r="41" spans="1:79" ht="17.25" customHeight="1" x14ac:dyDescent="0.3">
      <c r="A41" s="2">
        <v>44567</v>
      </c>
      <c r="B41" t="s">
        <v>104</v>
      </c>
      <c r="C41" t="s">
        <v>105</v>
      </c>
      <c r="D41" t="s">
        <v>27</v>
      </c>
      <c r="F41">
        <v>312</v>
      </c>
      <c r="G41">
        <v>0</v>
      </c>
      <c r="H41">
        <v>-40</v>
      </c>
      <c r="J41">
        <f t="shared" si="27"/>
        <v>272</v>
      </c>
      <c r="K41">
        <v>0</v>
      </c>
      <c r="L41">
        <f t="shared" si="1"/>
        <v>272</v>
      </c>
      <c r="M41">
        <v>83</v>
      </c>
      <c r="N41">
        <v>1</v>
      </c>
      <c r="O41">
        <f t="shared" si="2"/>
        <v>3.2771084337349397</v>
      </c>
      <c r="Q41">
        <v>104</v>
      </c>
      <c r="R41">
        <v>0</v>
      </c>
      <c r="T41">
        <v>-102</v>
      </c>
      <c r="U41">
        <f t="shared" si="28"/>
        <v>2</v>
      </c>
      <c r="V41">
        <v>0</v>
      </c>
      <c r="W41">
        <f t="shared" si="4"/>
        <v>2</v>
      </c>
      <c r="X41">
        <v>24</v>
      </c>
      <c r="Y41">
        <v>2</v>
      </c>
      <c r="Z41">
        <f t="shared" si="5"/>
        <v>8.3333333333333329E-2</v>
      </c>
      <c r="AB41">
        <v>379</v>
      </c>
      <c r="AC41">
        <v>0</v>
      </c>
      <c r="AE41">
        <v>0</v>
      </c>
      <c r="AF41">
        <f t="shared" si="29"/>
        <v>379</v>
      </c>
      <c r="AG41">
        <v>0</v>
      </c>
      <c r="AH41">
        <f t="shared" si="7"/>
        <v>379</v>
      </c>
      <c r="AI41">
        <v>18</v>
      </c>
      <c r="AJ41">
        <f t="shared" si="8"/>
        <v>6</v>
      </c>
      <c r="AK41">
        <f t="shared" si="9"/>
        <v>21.055555555555557</v>
      </c>
      <c r="AM41">
        <v>494</v>
      </c>
      <c r="AN41">
        <v>0</v>
      </c>
      <c r="AO41">
        <v>0</v>
      </c>
      <c r="AP41">
        <f t="shared" si="10"/>
        <v>494</v>
      </c>
      <c r="AQ41">
        <v>0</v>
      </c>
      <c r="AR41">
        <f t="shared" si="11"/>
        <v>494</v>
      </c>
      <c r="AS41">
        <v>11</v>
      </c>
      <c r="AT41">
        <f t="shared" si="12"/>
        <v>6</v>
      </c>
      <c r="AU41">
        <f t="shared" si="13"/>
        <v>44.909090909090907</v>
      </c>
      <c r="AW41">
        <v>174</v>
      </c>
      <c r="AX41">
        <v>0</v>
      </c>
      <c r="AY41">
        <v>0</v>
      </c>
      <c r="AZ41">
        <f t="shared" si="14"/>
        <v>174</v>
      </c>
      <c r="BA41">
        <v>0</v>
      </c>
      <c r="BB41">
        <f t="shared" si="15"/>
        <v>174</v>
      </c>
      <c r="BC41">
        <v>2</v>
      </c>
      <c r="BD41">
        <f t="shared" si="16"/>
        <v>7</v>
      </c>
      <c r="BE41">
        <f t="shared" si="17"/>
        <v>87</v>
      </c>
      <c r="BG41">
        <v>292</v>
      </c>
      <c r="BH41">
        <v>0</v>
      </c>
      <c r="BI41">
        <v>0</v>
      </c>
      <c r="BJ41">
        <f t="shared" si="18"/>
        <v>292</v>
      </c>
      <c r="BK41">
        <v>0</v>
      </c>
      <c r="BL41">
        <f t="shared" si="19"/>
        <v>292</v>
      </c>
      <c r="BM41">
        <v>12</v>
      </c>
      <c r="BN41">
        <f t="shared" si="20"/>
        <v>5</v>
      </c>
      <c r="BO41">
        <f t="shared" si="21"/>
        <v>24.333333333333332</v>
      </c>
      <c r="BQ41">
        <v>487</v>
      </c>
      <c r="BR41">
        <v>0</v>
      </c>
      <c r="BS41">
        <v>0</v>
      </c>
      <c r="BT41">
        <f t="shared" si="22"/>
        <v>487</v>
      </c>
      <c r="BU41">
        <v>0</v>
      </c>
      <c r="BV41">
        <f t="shared" si="23"/>
        <v>487</v>
      </c>
      <c r="BW41">
        <v>24</v>
      </c>
      <c r="BX41">
        <f t="shared" si="24"/>
        <v>5</v>
      </c>
      <c r="BY41">
        <f t="shared" si="25"/>
        <v>20.291666666666668</v>
      </c>
      <c r="BZ41">
        <f t="shared" si="30"/>
        <v>2100</v>
      </c>
      <c r="CA41">
        <v>0</v>
      </c>
    </row>
    <row r="42" spans="1:79" ht="17.25" customHeight="1" x14ac:dyDescent="0.3">
      <c r="A42" s="2">
        <v>44567</v>
      </c>
      <c r="B42" t="s">
        <v>106</v>
      </c>
      <c r="C42" t="s">
        <v>107</v>
      </c>
      <c r="D42" t="s">
        <v>27</v>
      </c>
      <c r="F42">
        <v>461</v>
      </c>
      <c r="G42">
        <v>0</v>
      </c>
      <c r="H42">
        <v>-5</v>
      </c>
      <c r="J42">
        <f t="shared" si="27"/>
        <v>456</v>
      </c>
      <c r="K42">
        <v>0</v>
      </c>
      <c r="L42">
        <f t="shared" si="1"/>
        <v>456</v>
      </c>
      <c r="M42">
        <v>10</v>
      </c>
      <c r="N42">
        <v>1</v>
      </c>
      <c r="O42">
        <f t="shared" si="2"/>
        <v>45.6</v>
      </c>
      <c r="Q42">
        <v>20</v>
      </c>
      <c r="R42">
        <v>0</v>
      </c>
      <c r="T42">
        <v>-11</v>
      </c>
      <c r="U42">
        <f t="shared" si="28"/>
        <v>9</v>
      </c>
      <c r="V42">
        <v>0</v>
      </c>
      <c r="W42">
        <f t="shared" si="4"/>
        <v>9</v>
      </c>
      <c r="X42">
        <v>2</v>
      </c>
      <c r="Y42">
        <v>2</v>
      </c>
      <c r="Z42">
        <f t="shared" si="5"/>
        <v>4.5</v>
      </c>
      <c r="AB42">
        <v>2482</v>
      </c>
      <c r="AC42">
        <v>0</v>
      </c>
      <c r="AE42">
        <v>-17</v>
      </c>
      <c r="AF42">
        <f t="shared" si="29"/>
        <v>2465</v>
      </c>
      <c r="AG42">
        <v>0</v>
      </c>
      <c r="AH42">
        <f t="shared" si="7"/>
        <v>2465</v>
      </c>
      <c r="AI42">
        <v>15</v>
      </c>
      <c r="AJ42">
        <f t="shared" si="8"/>
        <v>6</v>
      </c>
      <c r="AK42">
        <f>IFERROR(AH42/AI42,0)</f>
        <v>164.33333333333334</v>
      </c>
      <c r="AM42">
        <v>224</v>
      </c>
      <c r="AN42">
        <v>0</v>
      </c>
      <c r="AO42">
        <v>-2</v>
      </c>
      <c r="AP42">
        <f t="shared" si="10"/>
        <v>222</v>
      </c>
      <c r="AQ42">
        <v>0</v>
      </c>
      <c r="AR42">
        <f t="shared" si="11"/>
        <v>222</v>
      </c>
      <c r="AS42">
        <v>7</v>
      </c>
      <c r="AT42">
        <f t="shared" si="12"/>
        <v>6</v>
      </c>
      <c r="AU42">
        <f t="shared" si="13"/>
        <v>31.714285714285715</v>
      </c>
      <c r="AW42">
        <v>534</v>
      </c>
      <c r="AX42">
        <v>0</v>
      </c>
      <c r="AY42">
        <v>0</v>
      </c>
      <c r="AZ42">
        <f t="shared" si="14"/>
        <v>534</v>
      </c>
      <c r="BA42">
        <v>0</v>
      </c>
      <c r="BB42">
        <f t="shared" si="15"/>
        <v>534</v>
      </c>
      <c r="BC42">
        <v>8</v>
      </c>
      <c r="BD42">
        <f t="shared" si="16"/>
        <v>7</v>
      </c>
      <c r="BE42">
        <f t="shared" si="17"/>
        <v>66.75</v>
      </c>
      <c r="BG42">
        <v>140</v>
      </c>
      <c r="BH42">
        <v>0</v>
      </c>
      <c r="BI42">
        <v>-20</v>
      </c>
      <c r="BJ42">
        <f t="shared" si="18"/>
        <v>120</v>
      </c>
      <c r="BK42">
        <v>0</v>
      </c>
      <c r="BL42">
        <f t="shared" si="19"/>
        <v>120</v>
      </c>
      <c r="BM42">
        <v>1</v>
      </c>
      <c r="BN42">
        <f t="shared" si="20"/>
        <v>5</v>
      </c>
      <c r="BO42">
        <f t="shared" si="21"/>
        <v>120</v>
      </c>
      <c r="BQ42">
        <v>689</v>
      </c>
      <c r="BR42">
        <v>0</v>
      </c>
      <c r="BS42">
        <v>0</v>
      </c>
      <c r="BT42">
        <f t="shared" si="22"/>
        <v>689</v>
      </c>
      <c r="BU42">
        <v>0</v>
      </c>
      <c r="BV42">
        <f t="shared" si="23"/>
        <v>689</v>
      </c>
      <c r="BW42">
        <v>6</v>
      </c>
      <c r="BX42">
        <f t="shared" si="24"/>
        <v>5</v>
      </c>
      <c r="BY42">
        <f t="shared" si="25"/>
        <v>114.83333333333333</v>
      </c>
      <c r="BZ42">
        <f t="shared" si="30"/>
        <v>4495</v>
      </c>
      <c r="CA42">
        <v>0</v>
      </c>
    </row>
    <row r="43" spans="1:79" ht="17.25" customHeight="1" x14ac:dyDescent="0.3">
      <c r="A43" s="2">
        <v>44567</v>
      </c>
      <c r="B43" t="s">
        <v>108</v>
      </c>
      <c r="C43" t="s">
        <v>109</v>
      </c>
      <c r="D43" t="s">
        <v>27</v>
      </c>
      <c r="F43">
        <v>2672</v>
      </c>
      <c r="G43">
        <v>1392</v>
      </c>
      <c r="H43">
        <v>-31</v>
      </c>
      <c r="J43">
        <f t="shared" si="27"/>
        <v>4033</v>
      </c>
      <c r="K43">
        <v>0</v>
      </c>
      <c r="L43">
        <f t="shared" si="1"/>
        <v>4033</v>
      </c>
      <c r="M43">
        <v>374</v>
      </c>
      <c r="N43">
        <v>1</v>
      </c>
      <c r="O43">
        <f t="shared" si="2"/>
        <v>10.783422459893048</v>
      </c>
      <c r="Q43">
        <v>1600</v>
      </c>
      <c r="R43">
        <v>575</v>
      </c>
      <c r="T43">
        <v>-104</v>
      </c>
      <c r="U43">
        <f t="shared" si="28"/>
        <v>2071</v>
      </c>
      <c r="V43">
        <v>0</v>
      </c>
      <c r="W43">
        <f t="shared" si="4"/>
        <v>2071</v>
      </c>
      <c r="X43">
        <v>64</v>
      </c>
      <c r="Y43">
        <v>2</v>
      </c>
      <c r="Z43">
        <f t="shared" si="5"/>
        <v>32.359375</v>
      </c>
      <c r="AB43">
        <v>16483</v>
      </c>
      <c r="AC43">
        <v>0</v>
      </c>
      <c r="AE43">
        <v>-11</v>
      </c>
      <c r="AF43">
        <f t="shared" si="29"/>
        <v>16472</v>
      </c>
      <c r="AG43">
        <v>3000</v>
      </c>
      <c r="AH43">
        <f t="shared" si="7"/>
        <v>19472</v>
      </c>
      <c r="AI43">
        <v>749</v>
      </c>
      <c r="AJ43">
        <f t="shared" si="8"/>
        <v>6</v>
      </c>
      <c r="AK43">
        <f t="shared" si="9"/>
        <v>25.997329773030707</v>
      </c>
      <c r="AM43">
        <v>5874</v>
      </c>
      <c r="AN43">
        <v>3624</v>
      </c>
      <c r="AO43">
        <v>-306</v>
      </c>
      <c r="AP43">
        <f t="shared" si="10"/>
        <v>9192</v>
      </c>
      <c r="AQ43">
        <v>0</v>
      </c>
      <c r="AR43">
        <f t="shared" si="11"/>
        <v>9192</v>
      </c>
      <c r="AS43">
        <v>167</v>
      </c>
      <c r="AT43">
        <f t="shared" si="12"/>
        <v>6</v>
      </c>
      <c r="AU43">
        <f t="shared" si="13"/>
        <v>55.041916167664674</v>
      </c>
      <c r="AW43">
        <v>2828</v>
      </c>
      <c r="AX43">
        <v>720</v>
      </c>
      <c r="AY43">
        <v>-582</v>
      </c>
      <c r="AZ43">
        <f t="shared" si="14"/>
        <v>2966</v>
      </c>
      <c r="BA43">
        <v>2000</v>
      </c>
      <c r="BB43">
        <f t="shared" si="15"/>
        <v>4966</v>
      </c>
      <c r="BC43">
        <v>240</v>
      </c>
      <c r="BD43">
        <f t="shared" si="16"/>
        <v>7</v>
      </c>
      <c r="BE43">
        <f t="shared" si="17"/>
        <v>20.691666666666666</v>
      </c>
      <c r="BG43">
        <v>318</v>
      </c>
      <c r="BH43">
        <v>520</v>
      </c>
      <c r="BI43">
        <v>-77</v>
      </c>
      <c r="BJ43">
        <f t="shared" si="18"/>
        <v>761</v>
      </c>
      <c r="BK43">
        <v>3000</v>
      </c>
      <c r="BL43">
        <f t="shared" si="19"/>
        <v>3761</v>
      </c>
      <c r="BM43">
        <v>249</v>
      </c>
      <c r="BN43">
        <f t="shared" si="20"/>
        <v>5</v>
      </c>
      <c r="BO43">
        <f t="shared" si="21"/>
        <v>15.10441767068273</v>
      </c>
      <c r="BQ43">
        <v>4043</v>
      </c>
      <c r="BR43">
        <v>1203</v>
      </c>
      <c r="BS43">
        <v>-22</v>
      </c>
      <c r="BT43">
        <f t="shared" si="22"/>
        <v>5224</v>
      </c>
      <c r="BU43">
        <v>0</v>
      </c>
      <c r="BV43">
        <f t="shared" si="23"/>
        <v>5224</v>
      </c>
      <c r="BW43">
        <v>207</v>
      </c>
      <c r="BX43">
        <f t="shared" si="24"/>
        <v>5</v>
      </c>
      <c r="BY43">
        <f t="shared" si="25"/>
        <v>25.236714975845409</v>
      </c>
      <c r="BZ43">
        <f t="shared" si="30"/>
        <v>48719</v>
      </c>
      <c r="CA43">
        <v>13800</v>
      </c>
    </row>
    <row r="44" spans="1:79" ht="17.25" customHeight="1" x14ac:dyDescent="0.3">
      <c r="A44" s="2">
        <v>44567</v>
      </c>
      <c r="B44" t="s">
        <v>110</v>
      </c>
      <c r="C44" t="s">
        <v>111</v>
      </c>
      <c r="D44" t="s">
        <v>27</v>
      </c>
      <c r="F44">
        <v>2404</v>
      </c>
      <c r="G44">
        <v>799</v>
      </c>
      <c r="H44">
        <v>-12</v>
      </c>
      <c r="J44">
        <f t="shared" si="27"/>
        <v>3191</v>
      </c>
      <c r="K44">
        <v>0</v>
      </c>
      <c r="L44">
        <f t="shared" si="1"/>
        <v>3191</v>
      </c>
      <c r="M44">
        <v>205</v>
      </c>
      <c r="N44">
        <v>1</v>
      </c>
      <c r="O44">
        <f t="shared" si="2"/>
        <v>15.565853658536586</v>
      </c>
      <c r="Q44">
        <v>1011</v>
      </c>
      <c r="R44">
        <v>1370</v>
      </c>
      <c r="T44">
        <v>-28</v>
      </c>
      <c r="U44">
        <f t="shared" si="28"/>
        <v>2353</v>
      </c>
      <c r="V44">
        <v>0</v>
      </c>
      <c r="W44">
        <f t="shared" si="4"/>
        <v>2353</v>
      </c>
      <c r="X44">
        <v>99</v>
      </c>
      <c r="Y44">
        <v>2</v>
      </c>
      <c r="Z44">
        <f t="shared" si="5"/>
        <v>23.767676767676768</v>
      </c>
      <c r="AB44">
        <v>5608</v>
      </c>
      <c r="AC44">
        <v>0</v>
      </c>
      <c r="AE44">
        <v>-248</v>
      </c>
      <c r="AF44">
        <f t="shared" si="29"/>
        <v>5360</v>
      </c>
      <c r="AG44">
        <v>9000</v>
      </c>
      <c r="AH44">
        <f t="shared" si="7"/>
        <v>14360</v>
      </c>
      <c r="AI44">
        <v>552</v>
      </c>
      <c r="AJ44">
        <f t="shared" si="8"/>
        <v>6</v>
      </c>
      <c r="AK44">
        <f t="shared" si="9"/>
        <v>26.014492753623188</v>
      </c>
      <c r="AM44">
        <v>4862</v>
      </c>
      <c r="AN44">
        <v>3580</v>
      </c>
      <c r="AO44">
        <v>-50</v>
      </c>
      <c r="AP44">
        <f t="shared" si="10"/>
        <v>8392</v>
      </c>
      <c r="AQ44">
        <v>0</v>
      </c>
      <c r="AR44">
        <f t="shared" si="11"/>
        <v>8392</v>
      </c>
      <c r="AS44">
        <v>189</v>
      </c>
      <c r="AT44">
        <f t="shared" si="12"/>
        <v>6</v>
      </c>
      <c r="AU44">
        <f t="shared" si="13"/>
        <v>44.402116402116405</v>
      </c>
      <c r="AW44">
        <v>4714</v>
      </c>
      <c r="AX44">
        <v>1830</v>
      </c>
      <c r="AY44">
        <v>-653</v>
      </c>
      <c r="AZ44">
        <f t="shared" si="14"/>
        <v>5891</v>
      </c>
      <c r="BA44">
        <v>0</v>
      </c>
      <c r="BB44">
        <f t="shared" si="15"/>
        <v>5891</v>
      </c>
      <c r="BC44">
        <v>200</v>
      </c>
      <c r="BD44">
        <f t="shared" si="16"/>
        <v>7</v>
      </c>
      <c r="BE44">
        <f t="shared" si="17"/>
        <v>29.454999999999998</v>
      </c>
      <c r="BG44">
        <v>435</v>
      </c>
      <c r="BH44">
        <v>1990</v>
      </c>
      <c r="BI44">
        <v>-312</v>
      </c>
      <c r="BJ44">
        <f t="shared" si="18"/>
        <v>2113</v>
      </c>
      <c r="BK44">
        <v>2000</v>
      </c>
      <c r="BL44">
        <f t="shared" si="19"/>
        <v>4113</v>
      </c>
      <c r="BM44">
        <v>107</v>
      </c>
      <c r="BN44">
        <f t="shared" si="20"/>
        <v>5</v>
      </c>
      <c r="BO44">
        <f t="shared" si="21"/>
        <v>38.439252336448597</v>
      </c>
      <c r="BQ44">
        <v>3862</v>
      </c>
      <c r="BR44">
        <v>2025</v>
      </c>
      <c r="BS44">
        <v>0</v>
      </c>
      <c r="BT44">
        <f t="shared" si="22"/>
        <v>5887</v>
      </c>
      <c r="BU44">
        <v>0</v>
      </c>
      <c r="BV44">
        <f t="shared" si="23"/>
        <v>5887</v>
      </c>
      <c r="BW44">
        <v>90</v>
      </c>
      <c r="BX44">
        <f t="shared" si="24"/>
        <v>5</v>
      </c>
      <c r="BY44">
        <f t="shared" si="25"/>
        <v>65.411111111111111</v>
      </c>
      <c r="BZ44">
        <f t="shared" si="30"/>
        <v>44187</v>
      </c>
      <c r="CA44">
        <v>45509</v>
      </c>
    </row>
    <row r="45" spans="1:79" ht="17.25" customHeight="1" x14ac:dyDescent="0.3">
      <c r="A45" s="2">
        <v>44567</v>
      </c>
      <c r="B45" t="s">
        <v>112</v>
      </c>
      <c r="C45" t="s">
        <v>113</v>
      </c>
      <c r="D45" t="s">
        <v>27</v>
      </c>
      <c r="F45">
        <v>263</v>
      </c>
      <c r="G45">
        <v>634</v>
      </c>
      <c r="H45">
        <v>-6</v>
      </c>
      <c r="J45">
        <f t="shared" si="27"/>
        <v>891</v>
      </c>
      <c r="K45">
        <v>0</v>
      </c>
      <c r="L45">
        <f t="shared" si="1"/>
        <v>891</v>
      </c>
      <c r="M45">
        <v>73</v>
      </c>
      <c r="N45">
        <v>1</v>
      </c>
      <c r="O45">
        <f t="shared" si="2"/>
        <v>12.205479452054794</v>
      </c>
      <c r="Q45">
        <v>329</v>
      </c>
      <c r="R45">
        <v>760</v>
      </c>
      <c r="T45">
        <v>0</v>
      </c>
      <c r="U45">
        <f t="shared" si="28"/>
        <v>1089</v>
      </c>
      <c r="V45">
        <v>0</v>
      </c>
      <c r="W45">
        <f t="shared" si="4"/>
        <v>1089</v>
      </c>
      <c r="X45">
        <v>72</v>
      </c>
      <c r="Y45">
        <v>2</v>
      </c>
      <c r="Z45">
        <f t="shared" si="5"/>
        <v>15.125</v>
      </c>
      <c r="AB45">
        <v>578</v>
      </c>
      <c r="AC45">
        <v>0</v>
      </c>
      <c r="AE45">
        <v>-32</v>
      </c>
      <c r="AF45">
        <f t="shared" si="29"/>
        <v>546</v>
      </c>
      <c r="AG45">
        <v>600</v>
      </c>
      <c r="AH45">
        <f t="shared" si="7"/>
        <v>1146</v>
      </c>
      <c r="AI45">
        <v>31</v>
      </c>
      <c r="AJ45">
        <f t="shared" si="8"/>
        <v>6</v>
      </c>
      <c r="AK45">
        <f t="shared" si="9"/>
        <v>36.967741935483872</v>
      </c>
      <c r="AM45">
        <v>1165</v>
      </c>
      <c r="AN45">
        <v>350</v>
      </c>
      <c r="AO45">
        <v>0</v>
      </c>
      <c r="AP45">
        <f t="shared" si="10"/>
        <v>1515</v>
      </c>
      <c r="AQ45">
        <v>0</v>
      </c>
      <c r="AR45">
        <f t="shared" si="11"/>
        <v>1515</v>
      </c>
      <c r="AS45">
        <v>21</v>
      </c>
      <c r="AT45">
        <f t="shared" si="12"/>
        <v>6</v>
      </c>
      <c r="AU45">
        <f t="shared" si="13"/>
        <v>72.142857142857139</v>
      </c>
      <c r="AW45">
        <v>55</v>
      </c>
      <c r="AX45">
        <v>150</v>
      </c>
      <c r="AY45">
        <v>-45</v>
      </c>
      <c r="AZ45">
        <f t="shared" si="14"/>
        <v>160</v>
      </c>
      <c r="BA45">
        <v>0</v>
      </c>
      <c r="BB45">
        <f t="shared" si="15"/>
        <v>160</v>
      </c>
      <c r="BC45">
        <v>27</v>
      </c>
      <c r="BD45">
        <f t="shared" si="16"/>
        <v>7</v>
      </c>
      <c r="BE45">
        <f t="shared" si="17"/>
        <v>5.9259259259259256</v>
      </c>
      <c r="BG45">
        <v>312</v>
      </c>
      <c r="BH45">
        <v>1800</v>
      </c>
      <c r="BI45">
        <v>-26</v>
      </c>
      <c r="BJ45">
        <f t="shared" si="18"/>
        <v>2086</v>
      </c>
      <c r="BK45">
        <v>0</v>
      </c>
      <c r="BL45">
        <f t="shared" si="19"/>
        <v>2086</v>
      </c>
      <c r="BM45">
        <v>11</v>
      </c>
      <c r="BN45">
        <f t="shared" si="20"/>
        <v>5</v>
      </c>
      <c r="BO45">
        <f t="shared" si="21"/>
        <v>189.63636363636363</v>
      </c>
      <c r="BQ45">
        <v>624</v>
      </c>
      <c r="BR45">
        <v>149</v>
      </c>
      <c r="BS45">
        <v>-22</v>
      </c>
      <c r="BT45">
        <f t="shared" si="22"/>
        <v>751</v>
      </c>
      <c r="BU45">
        <v>0</v>
      </c>
      <c r="BV45">
        <f t="shared" si="23"/>
        <v>751</v>
      </c>
      <c r="BW45">
        <v>19</v>
      </c>
      <c r="BX45">
        <f t="shared" si="24"/>
        <v>5</v>
      </c>
      <c r="BY45">
        <f t="shared" si="25"/>
        <v>39.526315789473685</v>
      </c>
      <c r="BZ45">
        <f t="shared" si="30"/>
        <v>7638</v>
      </c>
      <c r="CA45">
        <v>6200</v>
      </c>
    </row>
    <row r="46" spans="1:79" ht="17.25" customHeight="1" x14ac:dyDescent="0.3">
      <c r="A46" s="2">
        <v>44567</v>
      </c>
      <c r="B46" t="s">
        <v>114</v>
      </c>
      <c r="C46" t="s">
        <v>115</v>
      </c>
      <c r="D46" t="s">
        <v>27</v>
      </c>
      <c r="F46">
        <v>1593</v>
      </c>
      <c r="G46">
        <v>217</v>
      </c>
      <c r="H46">
        <v>-144</v>
      </c>
      <c r="J46">
        <f t="shared" si="27"/>
        <v>1666</v>
      </c>
      <c r="K46">
        <v>0</v>
      </c>
      <c r="L46">
        <f t="shared" si="1"/>
        <v>1666</v>
      </c>
      <c r="M46">
        <v>284</v>
      </c>
      <c r="N46">
        <v>1</v>
      </c>
      <c r="O46">
        <f t="shared" si="2"/>
        <v>5.8661971830985919</v>
      </c>
      <c r="Q46">
        <v>531</v>
      </c>
      <c r="R46">
        <v>0</v>
      </c>
      <c r="T46">
        <v>-5</v>
      </c>
      <c r="U46">
        <f t="shared" si="28"/>
        <v>526</v>
      </c>
      <c r="V46">
        <v>0</v>
      </c>
      <c r="W46">
        <f t="shared" si="4"/>
        <v>526</v>
      </c>
      <c r="X46">
        <v>46</v>
      </c>
      <c r="Y46">
        <v>2</v>
      </c>
      <c r="Z46">
        <f t="shared" si="5"/>
        <v>11.434782608695652</v>
      </c>
      <c r="AB46">
        <v>19411</v>
      </c>
      <c r="AC46">
        <v>0</v>
      </c>
      <c r="AE46">
        <v>-12629</v>
      </c>
      <c r="AF46">
        <f t="shared" si="29"/>
        <v>6782</v>
      </c>
      <c r="AG46">
        <v>11500</v>
      </c>
      <c r="AH46">
        <f t="shared" si="7"/>
        <v>18282</v>
      </c>
      <c r="AI46">
        <v>1521</v>
      </c>
      <c r="AJ46">
        <f t="shared" si="8"/>
        <v>6</v>
      </c>
      <c r="AK46">
        <f t="shared" si="9"/>
        <v>12.019723865877712</v>
      </c>
      <c r="AM46">
        <v>2757</v>
      </c>
      <c r="AN46">
        <v>1381</v>
      </c>
      <c r="AO46">
        <v>-114</v>
      </c>
      <c r="AP46">
        <f t="shared" si="10"/>
        <v>4024</v>
      </c>
      <c r="AQ46">
        <v>0</v>
      </c>
      <c r="AR46">
        <f t="shared" si="11"/>
        <v>4024</v>
      </c>
      <c r="AS46">
        <v>310</v>
      </c>
      <c r="AT46">
        <f t="shared" si="12"/>
        <v>6</v>
      </c>
      <c r="AU46">
        <f t="shared" si="13"/>
        <v>12.980645161290322</v>
      </c>
      <c r="AW46">
        <v>4502</v>
      </c>
      <c r="AX46">
        <v>0</v>
      </c>
      <c r="AY46">
        <v>-212</v>
      </c>
      <c r="AZ46">
        <f t="shared" si="14"/>
        <v>4290</v>
      </c>
      <c r="BA46">
        <v>0</v>
      </c>
      <c r="BB46">
        <f t="shared" si="15"/>
        <v>4290</v>
      </c>
      <c r="BC46">
        <v>322</v>
      </c>
      <c r="BD46">
        <f t="shared" si="16"/>
        <v>7</v>
      </c>
      <c r="BE46">
        <f t="shared" si="17"/>
        <v>13.322981366459627</v>
      </c>
      <c r="BG46">
        <v>2337</v>
      </c>
      <c r="BH46">
        <v>10</v>
      </c>
      <c r="BI46">
        <v>-14</v>
      </c>
      <c r="BJ46">
        <f t="shared" si="18"/>
        <v>2333</v>
      </c>
      <c r="BK46">
        <v>0</v>
      </c>
      <c r="BL46">
        <f t="shared" si="19"/>
        <v>2333</v>
      </c>
      <c r="BM46">
        <v>104</v>
      </c>
      <c r="BN46">
        <f t="shared" si="20"/>
        <v>5</v>
      </c>
      <c r="BO46">
        <f t="shared" si="21"/>
        <v>22.432692307692307</v>
      </c>
      <c r="BQ46">
        <v>414</v>
      </c>
      <c r="BR46">
        <v>108</v>
      </c>
      <c r="BS46">
        <v>-330</v>
      </c>
      <c r="BT46">
        <f t="shared" si="22"/>
        <v>192</v>
      </c>
      <c r="BU46">
        <v>0</v>
      </c>
      <c r="BV46">
        <f t="shared" si="23"/>
        <v>192</v>
      </c>
      <c r="BW46">
        <v>188</v>
      </c>
      <c r="BX46">
        <f t="shared" si="24"/>
        <v>5</v>
      </c>
      <c r="BY46">
        <f t="shared" si="25"/>
        <v>1.0212765957446808</v>
      </c>
      <c r="BZ46">
        <f t="shared" si="30"/>
        <v>31313</v>
      </c>
      <c r="CA46">
        <v>23317</v>
      </c>
    </row>
    <row r="47" spans="1:79" ht="17.25" customHeight="1" x14ac:dyDescent="0.3">
      <c r="A47" s="2">
        <v>44567</v>
      </c>
      <c r="B47" t="s">
        <v>116</v>
      </c>
      <c r="C47" t="s">
        <v>117</v>
      </c>
      <c r="D47" t="s">
        <v>27</v>
      </c>
      <c r="F47">
        <v>8</v>
      </c>
      <c r="G47">
        <v>0</v>
      </c>
      <c r="H47">
        <v>0</v>
      </c>
      <c r="J47">
        <f t="shared" si="27"/>
        <v>8</v>
      </c>
      <c r="K47">
        <v>240</v>
      </c>
      <c r="L47">
        <f t="shared" si="1"/>
        <v>248</v>
      </c>
      <c r="M47">
        <v>13</v>
      </c>
      <c r="N47">
        <v>1</v>
      </c>
      <c r="O47">
        <f t="shared" si="2"/>
        <v>19.076923076923077</v>
      </c>
      <c r="Q47">
        <v>0</v>
      </c>
      <c r="R47">
        <v>0</v>
      </c>
      <c r="T47">
        <v>0</v>
      </c>
      <c r="U47">
        <f t="shared" si="28"/>
        <v>0</v>
      </c>
      <c r="V47">
        <v>0</v>
      </c>
      <c r="W47">
        <f t="shared" si="4"/>
        <v>0</v>
      </c>
      <c r="X47">
        <v>3</v>
      </c>
      <c r="Y47">
        <v>2</v>
      </c>
      <c r="Z47">
        <f t="shared" si="5"/>
        <v>0</v>
      </c>
      <c r="AB47">
        <v>697</v>
      </c>
      <c r="AC47">
        <v>0</v>
      </c>
      <c r="AE47">
        <v>0</v>
      </c>
      <c r="AF47">
        <f t="shared" si="29"/>
        <v>697</v>
      </c>
      <c r="AG47">
        <v>0</v>
      </c>
      <c r="AH47">
        <f t="shared" si="7"/>
        <v>697</v>
      </c>
      <c r="AI47">
        <v>17</v>
      </c>
      <c r="AJ47">
        <f t="shared" si="8"/>
        <v>6</v>
      </c>
      <c r="AK47">
        <f t="shared" si="9"/>
        <v>41</v>
      </c>
      <c r="AM47">
        <v>2</v>
      </c>
      <c r="AN47">
        <v>0</v>
      </c>
      <c r="AO47">
        <v>0</v>
      </c>
      <c r="AP47">
        <f t="shared" si="10"/>
        <v>2</v>
      </c>
      <c r="AQ47">
        <v>560</v>
      </c>
      <c r="AR47">
        <f t="shared" si="11"/>
        <v>562</v>
      </c>
      <c r="AS47">
        <v>27</v>
      </c>
      <c r="AT47">
        <f t="shared" si="12"/>
        <v>6</v>
      </c>
      <c r="AU47">
        <f t="shared" si="13"/>
        <v>20.814814814814813</v>
      </c>
      <c r="AW47">
        <v>0</v>
      </c>
      <c r="AX47">
        <v>0</v>
      </c>
      <c r="AY47">
        <v>0</v>
      </c>
      <c r="AZ47">
        <f t="shared" si="14"/>
        <v>0</v>
      </c>
      <c r="BA47">
        <v>160</v>
      </c>
      <c r="BB47">
        <f t="shared" si="15"/>
        <v>160</v>
      </c>
      <c r="BC47">
        <v>21</v>
      </c>
      <c r="BD47">
        <f t="shared" si="16"/>
        <v>7</v>
      </c>
      <c r="BE47">
        <f t="shared" si="17"/>
        <v>7.6190476190476186</v>
      </c>
      <c r="BG47">
        <v>0</v>
      </c>
      <c r="BH47">
        <v>0</v>
      </c>
      <c r="BI47">
        <v>0</v>
      </c>
      <c r="BJ47">
        <f t="shared" si="18"/>
        <v>0</v>
      </c>
      <c r="BK47">
        <v>0</v>
      </c>
      <c r="BL47">
        <f t="shared" si="19"/>
        <v>0</v>
      </c>
      <c r="BM47">
        <v>6</v>
      </c>
      <c r="BN47">
        <f t="shared" si="20"/>
        <v>5</v>
      </c>
      <c r="BO47">
        <f t="shared" si="21"/>
        <v>0</v>
      </c>
      <c r="BQ47">
        <v>166</v>
      </c>
      <c r="BR47">
        <v>0</v>
      </c>
      <c r="BS47">
        <v>0</v>
      </c>
      <c r="BT47">
        <f t="shared" si="22"/>
        <v>166</v>
      </c>
      <c r="BU47">
        <v>0</v>
      </c>
      <c r="BV47">
        <f t="shared" si="23"/>
        <v>166</v>
      </c>
      <c r="BW47">
        <v>10</v>
      </c>
      <c r="BX47">
        <f t="shared" si="24"/>
        <v>5</v>
      </c>
      <c r="BY47">
        <f t="shared" si="25"/>
        <v>16.600000000000001</v>
      </c>
      <c r="BZ47">
        <f t="shared" si="30"/>
        <v>1833</v>
      </c>
      <c r="CA47">
        <v>0</v>
      </c>
    </row>
    <row r="48" spans="1:79" ht="17.25" customHeight="1" x14ac:dyDescent="0.3">
      <c r="A48" s="2">
        <v>44567</v>
      </c>
      <c r="B48" t="s">
        <v>118</v>
      </c>
      <c r="C48" t="s">
        <v>119</v>
      </c>
      <c r="D48" t="s">
        <v>27</v>
      </c>
      <c r="F48">
        <v>619</v>
      </c>
      <c r="G48">
        <v>150</v>
      </c>
      <c r="H48">
        <v>0</v>
      </c>
      <c r="J48">
        <f t="shared" si="27"/>
        <v>769</v>
      </c>
      <c r="K48">
        <v>0</v>
      </c>
      <c r="L48">
        <f t="shared" si="1"/>
        <v>769</v>
      </c>
      <c r="M48">
        <v>56</v>
      </c>
      <c r="N48">
        <v>1</v>
      </c>
      <c r="O48">
        <f t="shared" si="2"/>
        <v>13.732142857142858</v>
      </c>
      <c r="Q48">
        <v>602</v>
      </c>
      <c r="R48">
        <v>0</v>
      </c>
      <c r="T48">
        <v>0</v>
      </c>
      <c r="U48">
        <f t="shared" si="28"/>
        <v>602</v>
      </c>
      <c r="V48">
        <v>0</v>
      </c>
      <c r="W48">
        <f t="shared" si="4"/>
        <v>602</v>
      </c>
      <c r="X48">
        <v>8</v>
      </c>
      <c r="Y48">
        <v>2</v>
      </c>
      <c r="Z48">
        <f t="shared" si="5"/>
        <v>75.25</v>
      </c>
      <c r="AB48">
        <v>1649</v>
      </c>
      <c r="AC48">
        <v>0</v>
      </c>
      <c r="AE48">
        <v>-13</v>
      </c>
      <c r="AF48">
        <f t="shared" si="29"/>
        <v>1636</v>
      </c>
      <c r="AG48">
        <v>2000</v>
      </c>
      <c r="AH48">
        <f t="shared" si="7"/>
        <v>3636</v>
      </c>
      <c r="AI48">
        <v>66</v>
      </c>
      <c r="AJ48">
        <f t="shared" si="8"/>
        <v>6</v>
      </c>
      <c r="AK48">
        <f t="shared" si="9"/>
        <v>55.090909090909093</v>
      </c>
      <c r="AM48">
        <v>2738</v>
      </c>
      <c r="AN48">
        <v>0</v>
      </c>
      <c r="AO48">
        <v>-100</v>
      </c>
      <c r="AP48">
        <f t="shared" si="10"/>
        <v>2638</v>
      </c>
      <c r="AQ48">
        <v>0</v>
      </c>
      <c r="AR48">
        <f t="shared" si="11"/>
        <v>2638</v>
      </c>
      <c r="AS48">
        <v>51</v>
      </c>
      <c r="AT48">
        <f t="shared" si="12"/>
        <v>6</v>
      </c>
      <c r="AU48">
        <f t="shared" si="13"/>
        <v>51.725490196078432</v>
      </c>
      <c r="AW48">
        <v>876</v>
      </c>
      <c r="AX48">
        <v>0</v>
      </c>
      <c r="AY48">
        <v>-30</v>
      </c>
      <c r="AZ48">
        <f t="shared" si="14"/>
        <v>846</v>
      </c>
      <c r="BA48">
        <v>800</v>
      </c>
      <c r="BB48">
        <f t="shared" si="15"/>
        <v>1646</v>
      </c>
      <c r="BC48">
        <v>39</v>
      </c>
      <c r="BD48">
        <f t="shared" si="16"/>
        <v>7</v>
      </c>
      <c r="BE48">
        <f t="shared" si="17"/>
        <v>42.205128205128204</v>
      </c>
      <c r="BG48">
        <v>601</v>
      </c>
      <c r="BH48">
        <v>0</v>
      </c>
      <c r="BI48">
        <v>0</v>
      </c>
      <c r="BJ48">
        <f t="shared" si="18"/>
        <v>601</v>
      </c>
      <c r="BK48">
        <v>400</v>
      </c>
      <c r="BL48">
        <f t="shared" si="19"/>
        <v>1001</v>
      </c>
      <c r="BM48">
        <v>28</v>
      </c>
      <c r="BN48">
        <f t="shared" si="20"/>
        <v>5</v>
      </c>
      <c r="BO48">
        <f t="shared" si="21"/>
        <v>35.75</v>
      </c>
      <c r="BQ48">
        <v>1717</v>
      </c>
      <c r="BR48">
        <v>0</v>
      </c>
      <c r="BS48">
        <v>-10</v>
      </c>
      <c r="BT48">
        <f t="shared" si="22"/>
        <v>1707</v>
      </c>
      <c r="BU48">
        <v>0</v>
      </c>
      <c r="BV48">
        <f t="shared" si="23"/>
        <v>1707</v>
      </c>
      <c r="BW48">
        <v>26</v>
      </c>
      <c r="BX48">
        <f t="shared" si="24"/>
        <v>5</v>
      </c>
      <c r="BY48">
        <f t="shared" si="25"/>
        <v>65.65384615384616</v>
      </c>
      <c r="BZ48">
        <f t="shared" si="30"/>
        <v>11999</v>
      </c>
      <c r="CA48">
        <v>1200</v>
      </c>
    </row>
    <row r="49" spans="1:79" ht="17.25" customHeight="1" x14ac:dyDescent="0.3">
      <c r="A49" s="2">
        <v>44567</v>
      </c>
      <c r="B49" t="s">
        <v>120</v>
      </c>
      <c r="C49" t="s">
        <v>121</v>
      </c>
      <c r="D49" t="s">
        <v>27</v>
      </c>
      <c r="F49">
        <v>901</v>
      </c>
      <c r="G49">
        <v>0</v>
      </c>
      <c r="H49">
        <v>-119</v>
      </c>
      <c r="J49">
        <f t="shared" si="27"/>
        <v>782</v>
      </c>
      <c r="K49">
        <v>0</v>
      </c>
      <c r="L49">
        <f t="shared" si="1"/>
        <v>782</v>
      </c>
      <c r="M49">
        <v>42</v>
      </c>
      <c r="N49">
        <v>1</v>
      </c>
      <c r="O49">
        <f t="shared" si="2"/>
        <v>18.61904761904762</v>
      </c>
      <c r="Q49">
        <v>536</v>
      </c>
      <c r="R49">
        <v>0</v>
      </c>
      <c r="T49">
        <v>0</v>
      </c>
      <c r="U49">
        <f t="shared" si="28"/>
        <v>536</v>
      </c>
      <c r="V49">
        <v>0</v>
      </c>
      <c r="W49">
        <f t="shared" si="4"/>
        <v>536</v>
      </c>
      <c r="X49">
        <v>9</v>
      </c>
      <c r="Y49">
        <v>2</v>
      </c>
      <c r="Z49">
        <f t="shared" si="5"/>
        <v>59.555555555555557</v>
      </c>
      <c r="AB49">
        <v>2440</v>
      </c>
      <c r="AC49">
        <v>0</v>
      </c>
      <c r="AE49">
        <v>-51</v>
      </c>
      <c r="AF49">
        <f t="shared" si="29"/>
        <v>2389</v>
      </c>
      <c r="AG49">
        <v>2000</v>
      </c>
      <c r="AH49">
        <f t="shared" si="7"/>
        <v>4389</v>
      </c>
      <c r="AI49">
        <v>112</v>
      </c>
      <c r="AJ49">
        <f t="shared" si="8"/>
        <v>6</v>
      </c>
      <c r="AK49">
        <f t="shared" si="9"/>
        <v>39.1875</v>
      </c>
      <c r="AM49">
        <v>2290</v>
      </c>
      <c r="AN49">
        <v>0</v>
      </c>
      <c r="AO49">
        <v>-68</v>
      </c>
      <c r="AP49">
        <f t="shared" si="10"/>
        <v>2222</v>
      </c>
      <c r="AQ49">
        <v>0</v>
      </c>
      <c r="AR49">
        <f t="shared" si="11"/>
        <v>2222</v>
      </c>
      <c r="AS49">
        <v>40</v>
      </c>
      <c r="AT49">
        <f t="shared" si="12"/>
        <v>6</v>
      </c>
      <c r="AU49">
        <f t="shared" si="13"/>
        <v>55.55</v>
      </c>
      <c r="AW49">
        <v>2288</v>
      </c>
      <c r="AX49">
        <v>0</v>
      </c>
      <c r="AY49">
        <v>-34</v>
      </c>
      <c r="AZ49">
        <f t="shared" si="14"/>
        <v>2254</v>
      </c>
      <c r="BA49">
        <v>0</v>
      </c>
      <c r="BB49">
        <f t="shared" si="15"/>
        <v>2254</v>
      </c>
      <c r="BC49">
        <v>71</v>
      </c>
      <c r="BD49">
        <f t="shared" si="16"/>
        <v>7</v>
      </c>
      <c r="BE49">
        <f t="shared" si="17"/>
        <v>31.746478873239436</v>
      </c>
      <c r="BG49">
        <v>734</v>
      </c>
      <c r="BH49">
        <v>0</v>
      </c>
      <c r="BI49">
        <v>0</v>
      </c>
      <c r="BJ49">
        <f t="shared" si="18"/>
        <v>734</v>
      </c>
      <c r="BK49">
        <v>500</v>
      </c>
      <c r="BL49">
        <f t="shared" si="19"/>
        <v>1234</v>
      </c>
      <c r="BM49">
        <v>30</v>
      </c>
      <c r="BN49">
        <f t="shared" si="20"/>
        <v>5</v>
      </c>
      <c r="BO49">
        <f t="shared" si="21"/>
        <v>41.133333333333333</v>
      </c>
      <c r="BQ49">
        <v>2714</v>
      </c>
      <c r="BR49">
        <v>0</v>
      </c>
      <c r="BS49">
        <v>-51</v>
      </c>
      <c r="BT49">
        <f t="shared" si="22"/>
        <v>2663</v>
      </c>
      <c r="BU49">
        <v>0</v>
      </c>
      <c r="BV49">
        <f t="shared" si="23"/>
        <v>2663</v>
      </c>
      <c r="BW49">
        <v>34</v>
      </c>
      <c r="BX49">
        <f t="shared" si="24"/>
        <v>5</v>
      </c>
      <c r="BY49">
        <f t="shared" si="25"/>
        <v>78.32352941176471</v>
      </c>
      <c r="BZ49">
        <f t="shared" si="30"/>
        <v>14080</v>
      </c>
      <c r="CA49">
        <v>7000</v>
      </c>
    </row>
    <row r="50" spans="1:79" ht="17.25" customHeight="1" x14ac:dyDescent="0.3">
      <c r="A50" s="2">
        <v>44567</v>
      </c>
      <c r="B50" t="s">
        <v>122</v>
      </c>
      <c r="C50" t="s">
        <v>123</v>
      </c>
      <c r="D50" t="s">
        <v>27</v>
      </c>
      <c r="F50">
        <v>7</v>
      </c>
      <c r="G50">
        <v>0</v>
      </c>
      <c r="H50">
        <v>0</v>
      </c>
      <c r="J50">
        <f t="shared" si="27"/>
        <v>7</v>
      </c>
      <c r="K50">
        <v>0</v>
      </c>
      <c r="L50">
        <f t="shared" si="1"/>
        <v>7</v>
      </c>
      <c r="M50">
        <v>0</v>
      </c>
      <c r="N50">
        <v>1</v>
      </c>
      <c r="O50">
        <f t="shared" si="2"/>
        <v>0</v>
      </c>
      <c r="Q50">
        <v>0</v>
      </c>
      <c r="R50">
        <v>0</v>
      </c>
      <c r="T50">
        <v>0</v>
      </c>
      <c r="U50">
        <f t="shared" si="28"/>
        <v>0</v>
      </c>
      <c r="V50">
        <v>0</v>
      </c>
      <c r="W50">
        <f t="shared" si="4"/>
        <v>0</v>
      </c>
      <c r="X50">
        <v>0</v>
      </c>
      <c r="Y50">
        <v>2</v>
      </c>
      <c r="Z50">
        <f t="shared" si="5"/>
        <v>0</v>
      </c>
      <c r="AB50">
        <v>0</v>
      </c>
      <c r="AC50">
        <v>0</v>
      </c>
      <c r="AE50">
        <v>0</v>
      </c>
      <c r="AF50">
        <f t="shared" si="29"/>
        <v>0</v>
      </c>
      <c r="AG50">
        <v>0</v>
      </c>
      <c r="AH50">
        <f t="shared" si="7"/>
        <v>0</v>
      </c>
      <c r="AI50">
        <v>0</v>
      </c>
      <c r="AJ50">
        <f t="shared" si="8"/>
        <v>6</v>
      </c>
      <c r="AK50">
        <f t="shared" si="9"/>
        <v>0</v>
      </c>
      <c r="AM50">
        <v>0</v>
      </c>
      <c r="AN50">
        <v>0</v>
      </c>
      <c r="AO50">
        <v>0</v>
      </c>
      <c r="AP50">
        <f t="shared" si="10"/>
        <v>0</v>
      </c>
      <c r="AQ50">
        <v>0</v>
      </c>
      <c r="AR50">
        <f t="shared" si="11"/>
        <v>0</v>
      </c>
      <c r="AS50">
        <v>0</v>
      </c>
      <c r="AT50">
        <f t="shared" si="12"/>
        <v>6</v>
      </c>
      <c r="AU50">
        <f t="shared" si="13"/>
        <v>0</v>
      </c>
      <c r="AW50">
        <v>0</v>
      </c>
      <c r="AX50">
        <v>0</v>
      </c>
      <c r="AY50">
        <v>0</v>
      </c>
      <c r="AZ50">
        <f t="shared" si="14"/>
        <v>0</v>
      </c>
      <c r="BA50">
        <v>0</v>
      </c>
      <c r="BB50">
        <f t="shared" si="15"/>
        <v>0</v>
      </c>
      <c r="BC50">
        <v>0</v>
      </c>
      <c r="BD50">
        <f t="shared" si="16"/>
        <v>7</v>
      </c>
      <c r="BE50">
        <f t="shared" si="17"/>
        <v>0</v>
      </c>
      <c r="BG50">
        <v>0</v>
      </c>
      <c r="BH50">
        <v>0</v>
      </c>
      <c r="BI50">
        <v>0</v>
      </c>
      <c r="BJ50">
        <f t="shared" si="18"/>
        <v>0</v>
      </c>
      <c r="BK50">
        <v>0</v>
      </c>
      <c r="BL50">
        <f t="shared" si="19"/>
        <v>0</v>
      </c>
      <c r="BM50">
        <v>0</v>
      </c>
      <c r="BN50">
        <f t="shared" si="20"/>
        <v>5</v>
      </c>
      <c r="BO50">
        <f t="shared" si="21"/>
        <v>0</v>
      </c>
      <c r="BQ50">
        <v>0</v>
      </c>
      <c r="BR50">
        <v>0</v>
      </c>
      <c r="BS50">
        <v>0</v>
      </c>
      <c r="BT50">
        <f t="shared" si="22"/>
        <v>0</v>
      </c>
      <c r="BU50">
        <v>0</v>
      </c>
      <c r="BV50">
        <f t="shared" si="23"/>
        <v>0</v>
      </c>
      <c r="BW50">
        <v>0</v>
      </c>
      <c r="BX50">
        <f t="shared" si="24"/>
        <v>5</v>
      </c>
      <c r="BY50">
        <f t="shared" si="25"/>
        <v>0</v>
      </c>
      <c r="BZ50">
        <f t="shared" si="30"/>
        <v>7</v>
      </c>
      <c r="CA50">
        <v>0</v>
      </c>
    </row>
    <row r="51" spans="1:79" ht="17.25" customHeight="1" x14ac:dyDescent="0.3">
      <c r="A51" s="2">
        <v>44567</v>
      </c>
      <c r="B51" t="s">
        <v>124</v>
      </c>
      <c r="C51" t="s">
        <v>125</v>
      </c>
      <c r="D51" t="s">
        <v>27</v>
      </c>
      <c r="F51">
        <v>1830</v>
      </c>
      <c r="G51">
        <v>979</v>
      </c>
      <c r="H51">
        <v>0</v>
      </c>
      <c r="J51">
        <f t="shared" si="27"/>
        <v>2809</v>
      </c>
      <c r="K51">
        <v>0</v>
      </c>
      <c r="L51">
        <f t="shared" si="1"/>
        <v>2809</v>
      </c>
      <c r="M51">
        <v>127</v>
      </c>
      <c r="N51">
        <v>1</v>
      </c>
      <c r="O51">
        <f t="shared" si="2"/>
        <v>22.118110236220474</v>
      </c>
      <c r="Q51">
        <v>475</v>
      </c>
      <c r="R51">
        <v>1320</v>
      </c>
      <c r="T51">
        <v>0</v>
      </c>
      <c r="U51">
        <f t="shared" si="28"/>
        <v>1795</v>
      </c>
      <c r="V51">
        <v>0</v>
      </c>
      <c r="W51">
        <f t="shared" si="4"/>
        <v>1795</v>
      </c>
      <c r="X51">
        <v>22</v>
      </c>
      <c r="Y51">
        <v>2</v>
      </c>
      <c r="Z51">
        <f t="shared" si="5"/>
        <v>81.590909090909093</v>
      </c>
      <c r="AB51">
        <v>1647</v>
      </c>
      <c r="AC51">
        <v>0</v>
      </c>
      <c r="AE51">
        <v>-5</v>
      </c>
      <c r="AF51">
        <f t="shared" si="29"/>
        <v>1642</v>
      </c>
      <c r="AG51">
        <v>1200</v>
      </c>
      <c r="AH51">
        <f t="shared" si="7"/>
        <v>2842</v>
      </c>
      <c r="AI51">
        <v>64</v>
      </c>
      <c r="AJ51">
        <f t="shared" si="8"/>
        <v>6</v>
      </c>
      <c r="AK51">
        <f t="shared" si="9"/>
        <v>44.40625</v>
      </c>
      <c r="AM51">
        <v>2078</v>
      </c>
      <c r="AN51">
        <v>340</v>
      </c>
      <c r="AO51">
        <v>0</v>
      </c>
      <c r="AP51">
        <f t="shared" si="10"/>
        <v>2418</v>
      </c>
      <c r="AQ51">
        <v>0</v>
      </c>
      <c r="AR51">
        <f t="shared" si="11"/>
        <v>2418</v>
      </c>
      <c r="AS51">
        <v>24</v>
      </c>
      <c r="AT51">
        <f t="shared" si="12"/>
        <v>6</v>
      </c>
      <c r="AU51">
        <f t="shared" si="13"/>
        <v>100.75</v>
      </c>
      <c r="AW51">
        <v>125</v>
      </c>
      <c r="AX51">
        <v>128</v>
      </c>
      <c r="AY51">
        <v>-5</v>
      </c>
      <c r="AZ51">
        <f t="shared" si="14"/>
        <v>248</v>
      </c>
      <c r="BA51">
        <v>800</v>
      </c>
      <c r="BB51">
        <f t="shared" si="15"/>
        <v>1048</v>
      </c>
      <c r="BC51">
        <v>24</v>
      </c>
      <c r="BD51">
        <f t="shared" si="16"/>
        <v>7</v>
      </c>
      <c r="BE51">
        <f t="shared" si="17"/>
        <v>43.666666666666664</v>
      </c>
      <c r="BG51">
        <v>55</v>
      </c>
      <c r="BH51">
        <v>550</v>
      </c>
      <c r="BI51">
        <v>0</v>
      </c>
      <c r="BJ51">
        <f t="shared" si="18"/>
        <v>605</v>
      </c>
      <c r="BK51">
        <v>0</v>
      </c>
      <c r="BL51">
        <f t="shared" si="19"/>
        <v>605</v>
      </c>
      <c r="BM51">
        <v>11</v>
      </c>
      <c r="BN51">
        <f t="shared" si="20"/>
        <v>5</v>
      </c>
      <c r="BO51">
        <f t="shared" si="21"/>
        <v>55</v>
      </c>
      <c r="BQ51">
        <v>2050</v>
      </c>
      <c r="BR51">
        <v>700</v>
      </c>
      <c r="BS51">
        <v>0</v>
      </c>
      <c r="BT51">
        <f t="shared" si="22"/>
        <v>2750</v>
      </c>
      <c r="BU51">
        <v>0</v>
      </c>
      <c r="BV51">
        <f t="shared" si="23"/>
        <v>2750</v>
      </c>
      <c r="BW51">
        <v>43</v>
      </c>
      <c r="BX51">
        <f t="shared" si="24"/>
        <v>5</v>
      </c>
      <c r="BY51">
        <f t="shared" si="25"/>
        <v>63.953488372093027</v>
      </c>
      <c r="BZ51">
        <f t="shared" si="30"/>
        <v>14267</v>
      </c>
      <c r="CA51">
        <v>800</v>
      </c>
    </row>
    <row r="52" spans="1:79" ht="17.25" customHeight="1" x14ac:dyDescent="0.3">
      <c r="A52" s="2">
        <v>44567</v>
      </c>
      <c r="B52" t="s">
        <v>126</v>
      </c>
      <c r="C52" t="s">
        <v>127</v>
      </c>
      <c r="D52" t="s">
        <v>27</v>
      </c>
      <c r="F52">
        <v>49</v>
      </c>
      <c r="G52">
        <v>0</v>
      </c>
      <c r="H52">
        <v>0</v>
      </c>
      <c r="J52">
        <f t="shared" si="27"/>
        <v>49</v>
      </c>
      <c r="K52">
        <v>0</v>
      </c>
      <c r="L52">
        <f t="shared" si="1"/>
        <v>49</v>
      </c>
      <c r="M52">
        <v>3</v>
      </c>
      <c r="N52">
        <v>1</v>
      </c>
      <c r="O52">
        <f t="shared" si="2"/>
        <v>16.333333333333332</v>
      </c>
      <c r="Q52">
        <v>24</v>
      </c>
      <c r="R52">
        <v>0</v>
      </c>
      <c r="T52">
        <v>0</v>
      </c>
      <c r="U52">
        <f t="shared" si="28"/>
        <v>24</v>
      </c>
      <c r="V52">
        <v>0</v>
      </c>
      <c r="W52">
        <f t="shared" si="4"/>
        <v>24</v>
      </c>
      <c r="X52">
        <v>1</v>
      </c>
      <c r="Y52">
        <v>2</v>
      </c>
      <c r="Z52">
        <f t="shared" si="5"/>
        <v>24</v>
      </c>
      <c r="AB52">
        <v>412</v>
      </c>
      <c r="AC52">
        <v>0</v>
      </c>
      <c r="AE52">
        <v>0</v>
      </c>
      <c r="AF52">
        <f t="shared" si="29"/>
        <v>412</v>
      </c>
      <c r="AG52">
        <v>0</v>
      </c>
      <c r="AH52">
        <f t="shared" si="7"/>
        <v>412</v>
      </c>
      <c r="AI52">
        <v>17</v>
      </c>
      <c r="AJ52">
        <f t="shared" si="8"/>
        <v>6</v>
      </c>
      <c r="AK52">
        <f t="shared" si="9"/>
        <v>24.235294117647058</v>
      </c>
      <c r="AM52">
        <v>281</v>
      </c>
      <c r="AN52">
        <v>90</v>
      </c>
      <c r="AO52">
        <v>0</v>
      </c>
      <c r="AP52">
        <f t="shared" si="10"/>
        <v>371</v>
      </c>
      <c r="AQ52">
        <v>0</v>
      </c>
      <c r="AR52">
        <f t="shared" si="11"/>
        <v>371</v>
      </c>
      <c r="AS52">
        <v>10</v>
      </c>
      <c r="AT52">
        <f t="shared" si="12"/>
        <v>6</v>
      </c>
      <c r="AU52">
        <f t="shared" si="13"/>
        <v>37.1</v>
      </c>
      <c r="AW52">
        <v>235</v>
      </c>
      <c r="AX52">
        <v>0</v>
      </c>
      <c r="AY52">
        <v>0</v>
      </c>
      <c r="AZ52">
        <f t="shared" si="14"/>
        <v>235</v>
      </c>
      <c r="BA52">
        <v>0</v>
      </c>
      <c r="BB52">
        <f t="shared" si="15"/>
        <v>235</v>
      </c>
      <c r="BC52">
        <v>4</v>
      </c>
      <c r="BD52">
        <f t="shared" si="16"/>
        <v>7</v>
      </c>
      <c r="BE52">
        <f t="shared" si="17"/>
        <v>58.75</v>
      </c>
      <c r="BG52">
        <v>64</v>
      </c>
      <c r="BH52">
        <v>120</v>
      </c>
      <c r="BI52">
        <v>0</v>
      </c>
      <c r="BJ52">
        <f t="shared" si="18"/>
        <v>184</v>
      </c>
      <c r="BK52">
        <v>0</v>
      </c>
      <c r="BL52">
        <f t="shared" si="19"/>
        <v>184</v>
      </c>
      <c r="BM52">
        <v>8</v>
      </c>
      <c r="BN52">
        <f t="shared" si="20"/>
        <v>5</v>
      </c>
      <c r="BO52">
        <f t="shared" si="21"/>
        <v>23</v>
      </c>
      <c r="BQ52">
        <v>143</v>
      </c>
      <c r="BR52">
        <v>142</v>
      </c>
      <c r="BS52">
        <v>0</v>
      </c>
      <c r="BT52">
        <f t="shared" si="22"/>
        <v>285</v>
      </c>
      <c r="BU52">
        <v>0</v>
      </c>
      <c r="BV52">
        <f t="shared" si="23"/>
        <v>285</v>
      </c>
      <c r="BW52">
        <v>9</v>
      </c>
      <c r="BX52">
        <f t="shared" si="24"/>
        <v>5</v>
      </c>
      <c r="BY52">
        <f t="shared" si="25"/>
        <v>31.666666666666668</v>
      </c>
      <c r="BZ52">
        <f t="shared" si="30"/>
        <v>1560</v>
      </c>
      <c r="CA52">
        <v>-1153</v>
      </c>
    </row>
    <row r="53" spans="1:79" ht="17.25" customHeight="1" x14ac:dyDescent="0.3">
      <c r="A53" s="2">
        <v>44567</v>
      </c>
      <c r="B53" t="s">
        <v>128</v>
      </c>
      <c r="C53" t="s">
        <v>129</v>
      </c>
      <c r="D53" t="s">
        <v>27</v>
      </c>
      <c r="F53">
        <v>241</v>
      </c>
      <c r="G53">
        <v>0</v>
      </c>
      <c r="H53">
        <v>0</v>
      </c>
      <c r="J53">
        <f t="shared" si="27"/>
        <v>241</v>
      </c>
      <c r="K53">
        <v>0</v>
      </c>
      <c r="L53">
        <f t="shared" si="1"/>
        <v>241</v>
      </c>
      <c r="M53">
        <v>27</v>
      </c>
      <c r="N53">
        <v>1</v>
      </c>
      <c r="O53">
        <f t="shared" si="2"/>
        <v>8.9259259259259256</v>
      </c>
      <c r="Q53">
        <v>728</v>
      </c>
      <c r="R53">
        <v>0</v>
      </c>
      <c r="T53">
        <v>0</v>
      </c>
      <c r="U53">
        <f t="shared" si="28"/>
        <v>728</v>
      </c>
      <c r="V53">
        <v>0</v>
      </c>
      <c r="W53">
        <f t="shared" si="4"/>
        <v>728</v>
      </c>
      <c r="X53">
        <v>13</v>
      </c>
      <c r="Y53">
        <v>2</v>
      </c>
      <c r="Z53">
        <f t="shared" si="5"/>
        <v>56</v>
      </c>
      <c r="AB53">
        <v>1540</v>
      </c>
      <c r="AC53">
        <v>0</v>
      </c>
      <c r="AE53">
        <v>0</v>
      </c>
      <c r="AF53">
        <f t="shared" si="29"/>
        <v>1540</v>
      </c>
      <c r="AG53">
        <v>2520</v>
      </c>
      <c r="AH53">
        <f t="shared" si="7"/>
        <v>4060</v>
      </c>
      <c r="AI53">
        <v>87</v>
      </c>
      <c r="AJ53">
        <f t="shared" si="8"/>
        <v>6</v>
      </c>
      <c r="AK53">
        <f t="shared" si="9"/>
        <v>46.666666666666664</v>
      </c>
      <c r="AM53">
        <v>2971</v>
      </c>
      <c r="AN53">
        <v>0</v>
      </c>
      <c r="AO53">
        <v>-10</v>
      </c>
      <c r="AP53">
        <f t="shared" si="10"/>
        <v>2961</v>
      </c>
      <c r="AQ53">
        <v>0</v>
      </c>
      <c r="AR53">
        <f t="shared" si="11"/>
        <v>2961</v>
      </c>
      <c r="AS53">
        <v>37</v>
      </c>
      <c r="AT53">
        <f t="shared" si="12"/>
        <v>6</v>
      </c>
      <c r="AU53">
        <f t="shared" si="13"/>
        <v>80.027027027027032</v>
      </c>
      <c r="AW53">
        <v>105</v>
      </c>
      <c r="AX53">
        <v>0</v>
      </c>
      <c r="AY53">
        <v>0</v>
      </c>
      <c r="AZ53">
        <f t="shared" si="14"/>
        <v>105</v>
      </c>
      <c r="BA53">
        <v>540</v>
      </c>
      <c r="BB53">
        <f t="shared" si="15"/>
        <v>645</v>
      </c>
      <c r="BC53">
        <v>19</v>
      </c>
      <c r="BD53">
        <f t="shared" si="16"/>
        <v>7</v>
      </c>
      <c r="BE53">
        <f t="shared" si="17"/>
        <v>33.94736842105263</v>
      </c>
      <c r="BG53">
        <v>390</v>
      </c>
      <c r="BH53">
        <v>0</v>
      </c>
      <c r="BI53">
        <v>0</v>
      </c>
      <c r="BJ53">
        <f t="shared" si="18"/>
        <v>390</v>
      </c>
      <c r="BK53">
        <v>360</v>
      </c>
      <c r="BL53">
        <f t="shared" si="19"/>
        <v>750</v>
      </c>
      <c r="BM53">
        <v>20</v>
      </c>
      <c r="BN53">
        <f t="shared" si="20"/>
        <v>5</v>
      </c>
      <c r="BO53">
        <f t="shared" si="21"/>
        <v>37.5</v>
      </c>
      <c r="BQ53">
        <v>2937</v>
      </c>
      <c r="BR53">
        <v>0</v>
      </c>
      <c r="BS53">
        <v>0</v>
      </c>
      <c r="BT53">
        <f t="shared" si="22"/>
        <v>2937</v>
      </c>
      <c r="BU53">
        <v>0</v>
      </c>
      <c r="BV53">
        <f t="shared" si="23"/>
        <v>2937</v>
      </c>
      <c r="BW53">
        <v>52</v>
      </c>
      <c r="BX53">
        <f t="shared" si="24"/>
        <v>5</v>
      </c>
      <c r="BY53">
        <f t="shared" si="25"/>
        <v>56.480769230769234</v>
      </c>
      <c r="BZ53">
        <f t="shared" si="30"/>
        <v>12322</v>
      </c>
      <c r="CA53">
        <v>4200</v>
      </c>
    </row>
    <row r="54" spans="1:79" ht="17.25" customHeight="1" x14ac:dyDescent="0.3">
      <c r="A54" s="2">
        <v>44567</v>
      </c>
      <c r="B54" t="s">
        <v>130</v>
      </c>
      <c r="C54" t="s">
        <v>131</v>
      </c>
      <c r="D54" t="s">
        <v>27</v>
      </c>
      <c r="F54">
        <v>1019</v>
      </c>
      <c r="G54">
        <v>902</v>
      </c>
      <c r="H54">
        <v>-34</v>
      </c>
      <c r="J54">
        <f t="shared" si="27"/>
        <v>1887</v>
      </c>
      <c r="K54">
        <v>0</v>
      </c>
      <c r="L54">
        <f t="shared" si="1"/>
        <v>1887</v>
      </c>
      <c r="M54">
        <v>121</v>
      </c>
      <c r="N54">
        <v>1</v>
      </c>
      <c r="O54">
        <f t="shared" si="2"/>
        <v>15.595041322314049</v>
      </c>
      <c r="Q54">
        <v>529</v>
      </c>
      <c r="R54">
        <v>3155</v>
      </c>
      <c r="T54">
        <v>-128</v>
      </c>
      <c r="U54">
        <f t="shared" si="28"/>
        <v>3556</v>
      </c>
      <c r="V54">
        <v>0</v>
      </c>
      <c r="W54">
        <f t="shared" si="4"/>
        <v>3556</v>
      </c>
      <c r="X54">
        <v>121</v>
      </c>
      <c r="Y54">
        <v>2</v>
      </c>
      <c r="Z54">
        <f t="shared" si="5"/>
        <v>29.388429752066116</v>
      </c>
      <c r="AB54">
        <v>2379</v>
      </c>
      <c r="AC54">
        <v>1000</v>
      </c>
      <c r="AE54">
        <v>-98</v>
      </c>
      <c r="AF54">
        <f t="shared" si="29"/>
        <v>3281</v>
      </c>
      <c r="AG54">
        <v>10500</v>
      </c>
      <c r="AH54">
        <f t="shared" si="7"/>
        <v>13781</v>
      </c>
      <c r="AI54">
        <v>611</v>
      </c>
      <c r="AJ54">
        <f t="shared" si="8"/>
        <v>6</v>
      </c>
      <c r="AK54">
        <f t="shared" si="9"/>
        <v>22.554828150572831</v>
      </c>
      <c r="AM54">
        <v>8747</v>
      </c>
      <c r="AN54">
        <v>3368</v>
      </c>
      <c r="AO54">
        <v>-108</v>
      </c>
      <c r="AP54">
        <f t="shared" si="10"/>
        <v>12007</v>
      </c>
      <c r="AQ54">
        <v>0</v>
      </c>
      <c r="AR54">
        <f t="shared" si="11"/>
        <v>12007</v>
      </c>
      <c r="AS54">
        <v>332</v>
      </c>
      <c r="AT54">
        <f t="shared" si="12"/>
        <v>6</v>
      </c>
      <c r="AU54">
        <f t="shared" si="13"/>
        <v>36.165662650602407</v>
      </c>
      <c r="AW54">
        <v>6197</v>
      </c>
      <c r="AX54">
        <v>9734</v>
      </c>
      <c r="AY54">
        <v>-55</v>
      </c>
      <c r="AZ54">
        <f t="shared" si="14"/>
        <v>15876</v>
      </c>
      <c r="BA54">
        <v>0</v>
      </c>
      <c r="BB54">
        <f t="shared" si="15"/>
        <v>15876</v>
      </c>
      <c r="BC54">
        <v>347</v>
      </c>
      <c r="BD54">
        <f t="shared" si="16"/>
        <v>7</v>
      </c>
      <c r="BE54">
        <f t="shared" si="17"/>
        <v>45.752161383285305</v>
      </c>
      <c r="BG54">
        <v>269</v>
      </c>
      <c r="BH54">
        <v>8018</v>
      </c>
      <c r="BI54">
        <v>-500</v>
      </c>
      <c r="BJ54">
        <f t="shared" si="18"/>
        <v>7787</v>
      </c>
      <c r="BK54">
        <v>0</v>
      </c>
      <c r="BL54">
        <f t="shared" si="19"/>
        <v>7787</v>
      </c>
      <c r="BM54">
        <v>231</v>
      </c>
      <c r="BN54">
        <f t="shared" si="20"/>
        <v>5</v>
      </c>
      <c r="BO54">
        <f t="shared" si="21"/>
        <v>33.709956709956707</v>
      </c>
      <c r="BQ54">
        <v>390</v>
      </c>
      <c r="BR54">
        <v>1450</v>
      </c>
      <c r="BS54">
        <v>-22</v>
      </c>
      <c r="BT54">
        <f t="shared" si="22"/>
        <v>1818</v>
      </c>
      <c r="BU54">
        <v>6250</v>
      </c>
      <c r="BV54">
        <f t="shared" si="23"/>
        <v>8068</v>
      </c>
      <c r="BW54">
        <v>325</v>
      </c>
      <c r="BX54">
        <f t="shared" si="24"/>
        <v>5</v>
      </c>
      <c r="BY54">
        <f t="shared" si="25"/>
        <v>24.824615384615385</v>
      </c>
      <c r="BZ54">
        <f t="shared" si="30"/>
        <v>62962</v>
      </c>
      <c r="CA54">
        <v>26844</v>
      </c>
    </row>
    <row r="55" spans="1:79" ht="17.25" customHeight="1" x14ac:dyDescent="0.3">
      <c r="A55" s="2">
        <v>44567</v>
      </c>
      <c r="B55" t="s">
        <v>132</v>
      </c>
      <c r="C55" t="s">
        <v>133</v>
      </c>
      <c r="D55" t="s">
        <v>27</v>
      </c>
      <c r="F55">
        <v>1199</v>
      </c>
      <c r="G55">
        <v>200</v>
      </c>
      <c r="H55">
        <v>-17</v>
      </c>
      <c r="J55">
        <f t="shared" si="27"/>
        <v>1382</v>
      </c>
      <c r="K55">
        <v>0</v>
      </c>
      <c r="L55">
        <f t="shared" si="1"/>
        <v>1382</v>
      </c>
      <c r="M55">
        <v>129</v>
      </c>
      <c r="N55">
        <v>1</v>
      </c>
      <c r="O55">
        <f t="shared" si="2"/>
        <v>10.713178294573643</v>
      </c>
      <c r="Q55">
        <v>1228</v>
      </c>
      <c r="R55">
        <v>0</v>
      </c>
      <c r="T55">
        <v>-30</v>
      </c>
      <c r="U55">
        <f t="shared" si="28"/>
        <v>1198</v>
      </c>
      <c r="V55">
        <v>0</v>
      </c>
      <c r="W55">
        <f t="shared" si="4"/>
        <v>1198</v>
      </c>
      <c r="X55">
        <v>50</v>
      </c>
      <c r="Y55">
        <v>2</v>
      </c>
      <c r="Z55">
        <f t="shared" si="5"/>
        <v>23.96</v>
      </c>
      <c r="AB55">
        <v>1141</v>
      </c>
      <c r="AC55">
        <v>0</v>
      </c>
      <c r="AE55">
        <v>-33</v>
      </c>
      <c r="AF55">
        <f t="shared" si="29"/>
        <v>1108</v>
      </c>
      <c r="AG55">
        <v>1200</v>
      </c>
      <c r="AH55">
        <f t="shared" si="7"/>
        <v>2308</v>
      </c>
      <c r="AI55">
        <v>63</v>
      </c>
      <c r="AJ55">
        <f t="shared" si="8"/>
        <v>6</v>
      </c>
      <c r="AK55">
        <f t="shared" si="9"/>
        <v>36.634920634920633</v>
      </c>
      <c r="AM55">
        <v>1619</v>
      </c>
      <c r="AN55">
        <v>0</v>
      </c>
      <c r="AO55">
        <v>-17</v>
      </c>
      <c r="AP55">
        <f t="shared" si="10"/>
        <v>1602</v>
      </c>
      <c r="AQ55">
        <v>0</v>
      </c>
      <c r="AR55">
        <f t="shared" si="11"/>
        <v>1602</v>
      </c>
      <c r="AS55">
        <v>23</v>
      </c>
      <c r="AT55">
        <f t="shared" si="12"/>
        <v>6</v>
      </c>
      <c r="AU55">
        <f t="shared" si="13"/>
        <v>69.652173913043484</v>
      </c>
      <c r="AW55">
        <v>541</v>
      </c>
      <c r="AX55">
        <v>50</v>
      </c>
      <c r="AY55">
        <v>-8</v>
      </c>
      <c r="AZ55">
        <f t="shared" si="14"/>
        <v>583</v>
      </c>
      <c r="BA55">
        <v>0</v>
      </c>
      <c r="BB55">
        <f t="shared" si="15"/>
        <v>583</v>
      </c>
      <c r="BC55">
        <v>22</v>
      </c>
      <c r="BD55">
        <f t="shared" si="16"/>
        <v>7</v>
      </c>
      <c r="BE55">
        <f t="shared" si="17"/>
        <v>26.5</v>
      </c>
      <c r="BG55">
        <v>368</v>
      </c>
      <c r="BH55">
        <v>100</v>
      </c>
      <c r="BI55">
        <v>-20</v>
      </c>
      <c r="BJ55">
        <f t="shared" si="18"/>
        <v>448</v>
      </c>
      <c r="BK55">
        <v>0</v>
      </c>
      <c r="BL55">
        <f t="shared" si="19"/>
        <v>448</v>
      </c>
      <c r="BM55">
        <v>18</v>
      </c>
      <c r="BN55">
        <f t="shared" si="20"/>
        <v>5</v>
      </c>
      <c r="BO55">
        <f t="shared" si="21"/>
        <v>24.888888888888889</v>
      </c>
      <c r="BQ55">
        <v>1931</v>
      </c>
      <c r="BR55">
        <v>970</v>
      </c>
      <c r="BS55">
        <v>0</v>
      </c>
      <c r="BT55">
        <f t="shared" si="22"/>
        <v>2901</v>
      </c>
      <c r="BU55">
        <v>0</v>
      </c>
      <c r="BV55">
        <f t="shared" si="23"/>
        <v>2901</v>
      </c>
      <c r="BW55">
        <v>48</v>
      </c>
      <c r="BX55">
        <f t="shared" si="24"/>
        <v>5</v>
      </c>
      <c r="BY55">
        <f t="shared" si="25"/>
        <v>60.4375</v>
      </c>
      <c r="BZ55">
        <f t="shared" si="30"/>
        <v>10422</v>
      </c>
      <c r="CA55">
        <v>17526</v>
      </c>
    </row>
    <row r="56" spans="1:79" ht="17.25" customHeight="1" x14ac:dyDescent="0.3">
      <c r="A56" s="2">
        <v>44567</v>
      </c>
      <c r="B56" t="s">
        <v>134</v>
      </c>
      <c r="C56" t="s">
        <v>135</v>
      </c>
      <c r="D56" t="s">
        <v>27</v>
      </c>
      <c r="F56">
        <v>465</v>
      </c>
      <c r="G56">
        <v>0</v>
      </c>
      <c r="H56">
        <v>0</v>
      </c>
      <c r="J56">
        <f t="shared" si="27"/>
        <v>465</v>
      </c>
      <c r="K56">
        <v>0</v>
      </c>
      <c r="L56">
        <f t="shared" si="1"/>
        <v>465</v>
      </c>
      <c r="M56">
        <v>10</v>
      </c>
      <c r="N56">
        <v>1</v>
      </c>
      <c r="O56">
        <f t="shared" si="2"/>
        <v>46.5</v>
      </c>
      <c r="Q56">
        <v>237</v>
      </c>
      <c r="R56">
        <v>0</v>
      </c>
      <c r="T56">
        <v>0</v>
      </c>
      <c r="U56">
        <f t="shared" si="28"/>
        <v>237</v>
      </c>
      <c r="V56">
        <v>0</v>
      </c>
      <c r="W56">
        <f t="shared" si="4"/>
        <v>237</v>
      </c>
      <c r="X56">
        <v>16</v>
      </c>
      <c r="Y56">
        <v>2</v>
      </c>
      <c r="Z56">
        <f t="shared" si="5"/>
        <v>14.8125</v>
      </c>
      <c r="AB56">
        <v>2733</v>
      </c>
      <c r="AC56">
        <v>0</v>
      </c>
      <c r="AE56">
        <v>-21</v>
      </c>
      <c r="AF56">
        <f t="shared" si="29"/>
        <v>2712</v>
      </c>
      <c r="AG56">
        <v>0</v>
      </c>
      <c r="AH56">
        <f t="shared" si="7"/>
        <v>2712</v>
      </c>
      <c r="AI56">
        <v>17</v>
      </c>
      <c r="AJ56">
        <f t="shared" si="8"/>
        <v>6</v>
      </c>
      <c r="AK56">
        <f t="shared" si="9"/>
        <v>159.52941176470588</v>
      </c>
      <c r="AM56">
        <v>920</v>
      </c>
      <c r="AN56">
        <v>0</v>
      </c>
      <c r="AO56">
        <v>-5</v>
      </c>
      <c r="AP56">
        <f t="shared" si="10"/>
        <v>915</v>
      </c>
      <c r="AQ56">
        <v>0</v>
      </c>
      <c r="AR56">
        <f t="shared" si="11"/>
        <v>915</v>
      </c>
      <c r="AS56">
        <v>7</v>
      </c>
      <c r="AT56">
        <f t="shared" si="12"/>
        <v>6</v>
      </c>
      <c r="AU56">
        <f t="shared" si="13"/>
        <v>130.71428571428572</v>
      </c>
      <c r="AW56">
        <v>374</v>
      </c>
      <c r="AX56">
        <v>0</v>
      </c>
      <c r="AY56">
        <v>-11</v>
      </c>
      <c r="AZ56">
        <f t="shared" si="14"/>
        <v>363</v>
      </c>
      <c r="BA56">
        <v>0</v>
      </c>
      <c r="BB56">
        <f t="shared" si="15"/>
        <v>363</v>
      </c>
      <c r="BC56">
        <v>6</v>
      </c>
      <c r="BD56">
        <f t="shared" si="16"/>
        <v>7</v>
      </c>
      <c r="BE56">
        <f t="shared" si="17"/>
        <v>60.5</v>
      </c>
      <c r="BG56">
        <v>367</v>
      </c>
      <c r="BH56">
        <v>0</v>
      </c>
      <c r="BI56">
        <v>0</v>
      </c>
      <c r="BJ56">
        <f t="shared" si="18"/>
        <v>367</v>
      </c>
      <c r="BK56">
        <v>0</v>
      </c>
      <c r="BL56">
        <f t="shared" si="19"/>
        <v>367</v>
      </c>
      <c r="BM56">
        <v>5</v>
      </c>
      <c r="BN56">
        <f t="shared" si="20"/>
        <v>5</v>
      </c>
      <c r="BO56">
        <f t="shared" si="21"/>
        <v>73.400000000000006</v>
      </c>
      <c r="BQ56">
        <v>76</v>
      </c>
      <c r="BR56">
        <v>0</v>
      </c>
      <c r="BS56">
        <v>0</v>
      </c>
      <c r="BT56">
        <f t="shared" si="22"/>
        <v>76</v>
      </c>
      <c r="BU56">
        <v>0</v>
      </c>
      <c r="BV56">
        <f t="shared" si="23"/>
        <v>76</v>
      </c>
      <c r="BW56">
        <v>21</v>
      </c>
      <c r="BX56">
        <f t="shared" si="24"/>
        <v>5</v>
      </c>
      <c r="BY56">
        <f t="shared" si="25"/>
        <v>3.6190476190476191</v>
      </c>
      <c r="BZ56">
        <f t="shared" si="30"/>
        <v>5135</v>
      </c>
      <c r="CA56">
        <v>25206</v>
      </c>
    </row>
    <row r="57" spans="1:79" ht="17.25" customHeight="1" x14ac:dyDescent="0.3">
      <c r="A57" s="2">
        <v>44567</v>
      </c>
      <c r="B57" t="s">
        <v>136</v>
      </c>
      <c r="C57" t="s">
        <v>137</v>
      </c>
      <c r="D57" t="s">
        <v>27</v>
      </c>
      <c r="F57">
        <v>2616</v>
      </c>
      <c r="G57">
        <v>0</v>
      </c>
      <c r="H57">
        <v>-55</v>
      </c>
      <c r="J57">
        <f t="shared" si="27"/>
        <v>2561</v>
      </c>
      <c r="K57">
        <v>0</v>
      </c>
      <c r="L57">
        <f t="shared" si="1"/>
        <v>2561</v>
      </c>
      <c r="M57">
        <v>245</v>
      </c>
      <c r="N57">
        <v>1</v>
      </c>
      <c r="O57">
        <f t="shared" si="2"/>
        <v>10.453061224489796</v>
      </c>
      <c r="Q57">
        <v>836</v>
      </c>
      <c r="R57">
        <v>0</v>
      </c>
      <c r="T57">
        <v>-5</v>
      </c>
      <c r="U57">
        <f t="shared" si="28"/>
        <v>831</v>
      </c>
      <c r="V57">
        <v>0</v>
      </c>
      <c r="W57">
        <f t="shared" si="4"/>
        <v>831</v>
      </c>
      <c r="X57">
        <v>51</v>
      </c>
      <c r="Y57">
        <v>2</v>
      </c>
      <c r="Z57">
        <f t="shared" si="5"/>
        <v>16.294117647058822</v>
      </c>
      <c r="AB57">
        <v>11678</v>
      </c>
      <c r="AC57">
        <v>4002</v>
      </c>
      <c r="AE57">
        <v>-108</v>
      </c>
      <c r="AF57">
        <f t="shared" si="29"/>
        <v>15572</v>
      </c>
      <c r="AG57">
        <v>0</v>
      </c>
      <c r="AH57">
        <f t="shared" si="7"/>
        <v>15572</v>
      </c>
      <c r="AI57">
        <v>482</v>
      </c>
      <c r="AJ57">
        <f t="shared" si="8"/>
        <v>6</v>
      </c>
      <c r="AK57">
        <f t="shared" si="9"/>
        <v>32.307053941908713</v>
      </c>
      <c r="AM57">
        <v>3476</v>
      </c>
      <c r="AN57">
        <v>0</v>
      </c>
      <c r="AO57">
        <v>-12</v>
      </c>
      <c r="AP57">
        <f t="shared" si="10"/>
        <v>3464</v>
      </c>
      <c r="AQ57">
        <v>0</v>
      </c>
      <c r="AR57">
        <f t="shared" si="11"/>
        <v>3464</v>
      </c>
      <c r="AS57">
        <v>65</v>
      </c>
      <c r="AT57">
        <f t="shared" si="12"/>
        <v>6</v>
      </c>
      <c r="AU57">
        <f t="shared" si="13"/>
        <v>53.292307692307695</v>
      </c>
      <c r="AW57">
        <v>303</v>
      </c>
      <c r="AX57">
        <v>0</v>
      </c>
      <c r="AY57">
        <v>-14</v>
      </c>
      <c r="AZ57">
        <f t="shared" si="14"/>
        <v>289</v>
      </c>
      <c r="BA57">
        <v>800</v>
      </c>
      <c r="BB57">
        <f t="shared" si="15"/>
        <v>1089</v>
      </c>
      <c r="BC57">
        <v>85</v>
      </c>
      <c r="BD57">
        <f t="shared" si="16"/>
        <v>7</v>
      </c>
      <c r="BE57">
        <f t="shared" si="17"/>
        <v>12.811764705882354</v>
      </c>
      <c r="BG57">
        <v>0</v>
      </c>
      <c r="BH57">
        <v>0</v>
      </c>
      <c r="BI57">
        <v>0</v>
      </c>
      <c r="BJ57">
        <f t="shared" si="18"/>
        <v>0</v>
      </c>
      <c r="BK57">
        <v>2000</v>
      </c>
      <c r="BL57">
        <f t="shared" si="19"/>
        <v>2000</v>
      </c>
      <c r="BM57">
        <v>110</v>
      </c>
      <c r="BN57">
        <f t="shared" si="20"/>
        <v>5</v>
      </c>
      <c r="BO57">
        <f t="shared" si="21"/>
        <v>18.181818181818183</v>
      </c>
      <c r="BQ57">
        <v>2298</v>
      </c>
      <c r="BR57">
        <v>0</v>
      </c>
      <c r="BS57">
        <v>-44</v>
      </c>
      <c r="BT57">
        <f t="shared" si="22"/>
        <v>2254</v>
      </c>
      <c r="BU57">
        <v>0</v>
      </c>
      <c r="BV57">
        <f t="shared" si="23"/>
        <v>2254</v>
      </c>
      <c r="BW57">
        <v>85</v>
      </c>
      <c r="BX57">
        <f t="shared" si="24"/>
        <v>5</v>
      </c>
      <c r="BY57">
        <f t="shared" si="25"/>
        <v>26.517647058823531</v>
      </c>
      <c r="BZ57">
        <f t="shared" si="30"/>
        <v>27771</v>
      </c>
      <c r="CA57">
        <v>8291</v>
      </c>
    </row>
    <row r="58" spans="1:79" ht="17.25" customHeight="1" x14ac:dyDescent="0.3">
      <c r="A58" s="2">
        <v>44567</v>
      </c>
      <c r="B58" t="s">
        <v>138</v>
      </c>
      <c r="C58" t="s">
        <v>139</v>
      </c>
      <c r="D58" t="s">
        <v>27</v>
      </c>
      <c r="F58">
        <v>343</v>
      </c>
      <c r="G58">
        <v>0</v>
      </c>
      <c r="H58">
        <v>0</v>
      </c>
      <c r="J58">
        <f t="shared" si="27"/>
        <v>343</v>
      </c>
      <c r="K58">
        <v>0</v>
      </c>
      <c r="L58">
        <f t="shared" si="1"/>
        <v>343</v>
      </c>
      <c r="M58">
        <v>2</v>
      </c>
      <c r="N58">
        <v>1</v>
      </c>
      <c r="O58">
        <f t="shared" si="2"/>
        <v>171.5</v>
      </c>
      <c r="Q58">
        <v>175</v>
      </c>
      <c r="R58">
        <v>0</v>
      </c>
      <c r="T58">
        <v>0</v>
      </c>
      <c r="U58">
        <f t="shared" si="28"/>
        <v>175</v>
      </c>
      <c r="V58">
        <v>0</v>
      </c>
      <c r="W58">
        <f t="shared" si="4"/>
        <v>175</v>
      </c>
      <c r="X58">
        <v>1</v>
      </c>
      <c r="Y58">
        <v>2</v>
      </c>
      <c r="Z58">
        <f t="shared" si="5"/>
        <v>175</v>
      </c>
      <c r="AB58">
        <v>581</v>
      </c>
      <c r="AC58">
        <v>0</v>
      </c>
      <c r="AE58">
        <v>0</v>
      </c>
      <c r="AF58">
        <f t="shared" si="29"/>
        <v>581</v>
      </c>
      <c r="AG58">
        <v>0</v>
      </c>
      <c r="AH58">
        <f t="shared" si="7"/>
        <v>581</v>
      </c>
      <c r="AI58">
        <v>15</v>
      </c>
      <c r="AJ58">
        <f t="shared" si="8"/>
        <v>6</v>
      </c>
      <c r="AK58">
        <f t="shared" si="9"/>
        <v>38.733333333333334</v>
      </c>
      <c r="AM58">
        <v>938</v>
      </c>
      <c r="AN58">
        <v>340</v>
      </c>
      <c r="AO58">
        <v>0</v>
      </c>
      <c r="AP58">
        <f t="shared" si="10"/>
        <v>1278</v>
      </c>
      <c r="AQ58">
        <v>0</v>
      </c>
      <c r="AR58">
        <f t="shared" si="11"/>
        <v>1278</v>
      </c>
      <c r="AS58">
        <v>16</v>
      </c>
      <c r="AT58">
        <f t="shared" si="12"/>
        <v>6</v>
      </c>
      <c r="AU58">
        <f t="shared" si="13"/>
        <v>79.875</v>
      </c>
      <c r="AW58">
        <v>17</v>
      </c>
      <c r="AX58">
        <v>0</v>
      </c>
      <c r="AY58">
        <v>0</v>
      </c>
      <c r="AZ58">
        <f t="shared" si="14"/>
        <v>17</v>
      </c>
      <c r="BA58">
        <v>0</v>
      </c>
      <c r="BB58">
        <f t="shared" si="15"/>
        <v>17</v>
      </c>
      <c r="BC58">
        <v>3</v>
      </c>
      <c r="BD58">
        <f t="shared" si="16"/>
        <v>7</v>
      </c>
      <c r="BE58">
        <f t="shared" si="17"/>
        <v>5.666666666666667</v>
      </c>
      <c r="BG58">
        <v>132</v>
      </c>
      <c r="BH58">
        <v>20</v>
      </c>
      <c r="BI58">
        <v>0</v>
      </c>
      <c r="BJ58">
        <f t="shared" si="18"/>
        <v>152</v>
      </c>
      <c r="BK58">
        <v>0</v>
      </c>
      <c r="BL58">
        <f t="shared" si="19"/>
        <v>152</v>
      </c>
      <c r="BM58">
        <v>5</v>
      </c>
      <c r="BN58">
        <f t="shared" si="20"/>
        <v>5</v>
      </c>
      <c r="BO58">
        <f t="shared" si="21"/>
        <v>30.4</v>
      </c>
      <c r="BQ58">
        <v>595</v>
      </c>
      <c r="BR58">
        <v>0</v>
      </c>
      <c r="BS58">
        <v>0</v>
      </c>
      <c r="BT58">
        <f t="shared" si="22"/>
        <v>595</v>
      </c>
      <c r="BU58">
        <v>0</v>
      </c>
      <c r="BV58">
        <f t="shared" si="23"/>
        <v>595</v>
      </c>
      <c r="BW58">
        <v>21</v>
      </c>
      <c r="BX58">
        <f t="shared" si="24"/>
        <v>5</v>
      </c>
      <c r="BY58">
        <f t="shared" si="25"/>
        <v>28.333333333333332</v>
      </c>
      <c r="BZ58">
        <f t="shared" si="30"/>
        <v>3141</v>
      </c>
      <c r="CA58">
        <v>1440</v>
      </c>
    </row>
    <row r="59" spans="1:79" ht="17.25" customHeight="1" x14ac:dyDescent="0.3">
      <c r="A59" s="2">
        <v>44567</v>
      </c>
      <c r="B59" t="s">
        <v>140</v>
      </c>
      <c r="C59" t="s">
        <v>141</v>
      </c>
      <c r="D59" t="s">
        <v>27</v>
      </c>
      <c r="F59">
        <v>461</v>
      </c>
      <c r="G59">
        <v>50</v>
      </c>
      <c r="H59">
        <v>0</v>
      </c>
      <c r="J59">
        <f t="shared" si="27"/>
        <v>511</v>
      </c>
      <c r="K59">
        <v>0</v>
      </c>
      <c r="L59">
        <f t="shared" si="1"/>
        <v>511</v>
      </c>
      <c r="M59">
        <v>27</v>
      </c>
      <c r="N59">
        <v>1</v>
      </c>
      <c r="O59">
        <f t="shared" si="2"/>
        <v>18.925925925925927</v>
      </c>
      <c r="Q59">
        <v>4</v>
      </c>
      <c r="R59">
        <v>417</v>
      </c>
      <c r="T59">
        <v>0</v>
      </c>
      <c r="U59">
        <f t="shared" si="28"/>
        <v>421</v>
      </c>
      <c r="V59">
        <v>1262</v>
      </c>
      <c r="W59">
        <f t="shared" si="4"/>
        <v>1683</v>
      </c>
      <c r="X59">
        <v>11</v>
      </c>
      <c r="Y59">
        <v>2</v>
      </c>
      <c r="Z59">
        <f t="shared" si="5"/>
        <v>153</v>
      </c>
      <c r="AB59">
        <v>866</v>
      </c>
      <c r="AC59">
        <v>0</v>
      </c>
      <c r="AE59">
        <v>0</v>
      </c>
      <c r="AF59">
        <f t="shared" si="29"/>
        <v>866</v>
      </c>
      <c r="AG59">
        <v>0</v>
      </c>
      <c r="AH59">
        <f t="shared" si="7"/>
        <v>866</v>
      </c>
      <c r="AI59">
        <v>16</v>
      </c>
      <c r="AJ59">
        <f t="shared" si="8"/>
        <v>6</v>
      </c>
      <c r="AK59">
        <f t="shared" si="9"/>
        <v>54.125</v>
      </c>
      <c r="AM59">
        <v>805</v>
      </c>
      <c r="AN59">
        <v>0</v>
      </c>
      <c r="AO59">
        <v>-4</v>
      </c>
      <c r="AP59">
        <f t="shared" si="10"/>
        <v>801</v>
      </c>
      <c r="AQ59">
        <v>0</v>
      </c>
      <c r="AR59">
        <f t="shared" si="11"/>
        <v>801</v>
      </c>
      <c r="AS59">
        <v>7</v>
      </c>
      <c r="AT59">
        <f t="shared" si="12"/>
        <v>6</v>
      </c>
      <c r="AU59">
        <f t="shared" si="13"/>
        <v>114.42857142857143</v>
      </c>
      <c r="AW59">
        <v>189</v>
      </c>
      <c r="AX59">
        <v>45</v>
      </c>
      <c r="AY59">
        <v>-5</v>
      </c>
      <c r="AZ59">
        <f t="shared" si="14"/>
        <v>229</v>
      </c>
      <c r="BA59">
        <v>0</v>
      </c>
      <c r="BB59">
        <f t="shared" si="15"/>
        <v>229</v>
      </c>
      <c r="BC59">
        <v>2</v>
      </c>
      <c r="BD59">
        <f t="shared" si="16"/>
        <v>7</v>
      </c>
      <c r="BE59">
        <f t="shared" si="17"/>
        <v>114.5</v>
      </c>
      <c r="BG59">
        <v>83</v>
      </c>
      <c r="BH59">
        <v>312</v>
      </c>
      <c r="BI59">
        <v>-60</v>
      </c>
      <c r="BJ59">
        <f t="shared" si="18"/>
        <v>335</v>
      </c>
      <c r="BK59">
        <v>0</v>
      </c>
      <c r="BL59">
        <f t="shared" si="19"/>
        <v>335</v>
      </c>
      <c r="BM59">
        <v>6</v>
      </c>
      <c r="BN59">
        <f t="shared" si="20"/>
        <v>5</v>
      </c>
      <c r="BO59">
        <f t="shared" si="21"/>
        <v>55.833333333333336</v>
      </c>
      <c r="BQ59">
        <v>882</v>
      </c>
      <c r="BR59">
        <v>500</v>
      </c>
      <c r="BS59">
        <v>0</v>
      </c>
      <c r="BT59">
        <f t="shared" si="22"/>
        <v>1382</v>
      </c>
      <c r="BU59">
        <v>0</v>
      </c>
      <c r="BV59">
        <f t="shared" si="23"/>
        <v>1382</v>
      </c>
      <c r="BW59">
        <v>11</v>
      </c>
      <c r="BX59">
        <f t="shared" si="24"/>
        <v>5</v>
      </c>
      <c r="BY59">
        <f t="shared" si="25"/>
        <v>125.63636363636364</v>
      </c>
      <c r="BZ59">
        <f t="shared" si="30"/>
        <v>5807</v>
      </c>
      <c r="CA59">
        <v>6264</v>
      </c>
    </row>
    <row r="60" spans="1:79" ht="17.25" customHeight="1" x14ac:dyDescent="0.3">
      <c r="A60" s="2">
        <v>44567</v>
      </c>
      <c r="B60" t="s">
        <v>142</v>
      </c>
      <c r="C60" t="s">
        <v>143</v>
      </c>
      <c r="D60" t="s">
        <v>27</v>
      </c>
      <c r="F60">
        <v>0</v>
      </c>
      <c r="G60">
        <v>0</v>
      </c>
      <c r="H60">
        <v>0</v>
      </c>
      <c r="J60">
        <f t="shared" si="27"/>
        <v>0</v>
      </c>
      <c r="K60">
        <v>0</v>
      </c>
      <c r="L60">
        <f t="shared" si="1"/>
        <v>0</v>
      </c>
      <c r="M60">
        <v>0</v>
      </c>
      <c r="N60">
        <v>1</v>
      </c>
      <c r="O60">
        <f t="shared" si="2"/>
        <v>0</v>
      </c>
      <c r="Q60">
        <v>46</v>
      </c>
      <c r="R60">
        <v>0</v>
      </c>
      <c r="T60">
        <v>0</v>
      </c>
      <c r="U60">
        <f t="shared" si="28"/>
        <v>46</v>
      </c>
      <c r="V60">
        <v>0</v>
      </c>
      <c r="W60">
        <f t="shared" si="4"/>
        <v>46</v>
      </c>
      <c r="X60">
        <v>1</v>
      </c>
      <c r="Y60">
        <v>2</v>
      </c>
      <c r="Z60">
        <f t="shared" si="5"/>
        <v>46</v>
      </c>
      <c r="AB60">
        <v>0</v>
      </c>
      <c r="AC60">
        <v>0</v>
      </c>
      <c r="AE60">
        <v>0</v>
      </c>
      <c r="AF60">
        <f t="shared" si="29"/>
        <v>0</v>
      </c>
      <c r="AG60">
        <v>0</v>
      </c>
      <c r="AH60">
        <f t="shared" si="7"/>
        <v>0</v>
      </c>
      <c r="AI60">
        <v>0</v>
      </c>
      <c r="AJ60">
        <f t="shared" si="8"/>
        <v>6</v>
      </c>
      <c r="AK60">
        <f t="shared" si="9"/>
        <v>0</v>
      </c>
      <c r="AM60">
        <v>3</v>
      </c>
      <c r="AN60">
        <v>0</v>
      </c>
      <c r="AO60">
        <v>0</v>
      </c>
      <c r="AP60">
        <f t="shared" si="10"/>
        <v>3</v>
      </c>
      <c r="AQ60">
        <v>0</v>
      </c>
      <c r="AR60">
        <f t="shared" si="11"/>
        <v>3</v>
      </c>
      <c r="AS60">
        <v>0</v>
      </c>
      <c r="AT60">
        <f t="shared" si="12"/>
        <v>6</v>
      </c>
      <c r="AU60">
        <f t="shared" si="13"/>
        <v>0</v>
      </c>
      <c r="AW60">
        <v>0</v>
      </c>
      <c r="AX60">
        <v>0</v>
      </c>
      <c r="AY60">
        <v>0</v>
      </c>
      <c r="AZ60">
        <f t="shared" si="14"/>
        <v>0</v>
      </c>
      <c r="BA60">
        <v>0</v>
      </c>
      <c r="BB60">
        <f t="shared" si="15"/>
        <v>0</v>
      </c>
      <c r="BC60">
        <v>0</v>
      </c>
      <c r="BD60">
        <f t="shared" si="16"/>
        <v>7</v>
      </c>
      <c r="BE60">
        <f t="shared" si="17"/>
        <v>0</v>
      </c>
      <c r="BG60">
        <v>0</v>
      </c>
      <c r="BH60">
        <v>0</v>
      </c>
      <c r="BI60">
        <v>0</v>
      </c>
      <c r="BJ60">
        <f t="shared" si="18"/>
        <v>0</v>
      </c>
      <c r="BK60">
        <v>0</v>
      </c>
      <c r="BL60">
        <f t="shared" si="19"/>
        <v>0</v>
      </c>
      <c r="BM60">
        <v>0</v>
      </c>
      <c r="BN60">
        <f t="shared" si="20"/>
        <v>5</v>
      </c>
      <c r="BO60">
        <f t="shared" si="21"/>
        <v>0</v>
      </c>
      <c r="BQ60">
        <v>0</v>
      </c>
      <c r="BR60">
        <v>0</v>
      </c>
      <c r="BS60">
        <v>0</v>
      </c>
      <c r="BT60">
        <f t="shared" si="22"/>
        <v>0</v>
      </c>
      <c r="BU60">
        <v>0</v>
      </c>
      <c r="BV60">
        <f t="shared" si="23"/>
        <v>0</v>
      </c>
      <c r="BW60">
        <v>0</v>
      </c>
      <c r="BX60">
        <f t="shared" si="24"/>
        <v>5</v>
      </c>
      <c r="BY60">
        <f t="shared" si="25"/>
        <v>0</v>
      </c>
      <c r="BZ60">
        <f t="shared" si="30"/>
        <v>49</v>
      </c>
      <c r="CA60">
        <v>0</v>
      </c>
    </row>
    <row r="61" spans="1:79" ht="17.25" customHeight="1" x14ac:dyDescent="0.3">
      <c r="A61" s="2">
        <v>44567</v>
      </c>
      <c r="B61" t="s">
        <v>144</v>
      </c>
      <c r="C61" t="s">
        <v>145</v>
      </c>
      <c r="D61" t="s">
        <v>27</v>
      </c>
      <c r="F61">
        <v>289</v>
      </c>
      <c r="G61">
        <v>0</v>
      </c>
      <c r="H61">
        <v>0</v>
      </c>
      <c r="J61">
        <f t="shared" si="27"/>
        <v>289</v>
      </c>
      <c r="K61">
        <v>0</v>
      </c>
      <c r="L61">
        <f t="shared" si="1"/>
        <v>289</v>
      </c>
      <c r="M61">
        <v>13</v>
      </c>
      <c r="N61">
        <v>1</v>
      </c>
      <c r="O61">
        <f t="shared" si="2"/>
        <v>22.23076923076923</v>
      </c>
      <c r="Q61">
        <v>212</v>
      </c>
      <c r="R61">
        <v>0</v>
      </c>
      <c r="T61">
        <v>0</v>
      </c>
      <c r="U61">
        <f t="shared" si="28"/>
        <v>212</v>
      </c>
      <c r="V61">
        <v>0</v>
      </c>
      <c r="W61">
        <f t="shared" si="4"/>
        <v>212</v>
      </c>
      <c r="X61">
        <v>3</v>
      </c>
      <c r="Y61">
        <v>2</v>
      </c>
      <c r="Z61">
        <f t="shared" si="5"/>
        <v>70.666666666666671</v>
      </c>
      <c r="AB61">
        <v>1088</v>
      </c>
      <c r="AC61">
        <v>0</v>
      </c>
      <c r="AE61">
        <v>0</v>
      </c>
      <c r="AF61">
        <f t="shared" si="29"/>
        <v>1088</v>
      </c>
      <c r="AG61">
        <v>0</v>
      </c>
      <c r="AH61">
        <f t="shared" si="7"/>
        <v>1088</v>
      </c>
      <c r="AI61">
        <v>1</v>
      </c>
      <c r="AJ61">
        <f t="shared" si="8"/>
        <v>6</v>
      </c>
      <c r="AK61">
        <f t="shared" si="9"/>
        <v>1088</v>
      </c>
      <c r="AM61">
        <v>485</v>
      </c>
      <c r="AN61">
        <v>0</v>
      </c>
      <c r="AO61">
        <v>0</v>
      </c>
      <c r="AP61">
        <f t="shared" si="10"/>
        <v>485</v>
      </c>
      <c r="AQ61">
        <v>0</v>
      </c>
      <c r="AR61">
        <f t="shared" si="11"/>
        <v>485</v>
      </c>
      <c r="AS61">
        <v>1</v>
      </c>
      <c r="AT61">
        <f t="shared" si="12"/>
        <v>6</v>
      </c>
      <c r="AU61">
        <f t="shared" si="13"/>
        <v>485</v>
      </c>
      <c r="AW61">
        <v>144</v>
      </c>
      <c r="AX61">
        <v>4</v>
      </c>
      <c r="AY61">
        <v>0</v>
      </c>
      <c r="AZ61">
        <f t="shared" si="14"/>
        <v>148</v>
      </c>
      <c r="BA61">
        <v>0</v>
      </c>
      <c r="BB61">
        <f t="shared" si="15"/>
        <v>148</v>
      </c>
      <c r="BC61">
        <v>0</v>
      </c>
      <c r="BD61">
        <f t="shared" si="16"/>
        <v>7</v>
      </c>
      <c r="BE61">
        <f t="shared" si="17"/>
        <v>0</v>
      </c>
      <c r="BG61">
        <v>108</v>
      </c>
      <c r="BH61">
        <v>0</v>
      </c>
      <c r="BI61">
        <v>0</v>
      </c>
      <c r="BJ61">
        <f t="shared" si="18"/>
        <v>108</v>
      </c>
      <c r="BK61">
        <v>0</v>
      </c>
      <c r="BL61">
        <f t="shared" si="19"/>
        <v>108</v>
      </c>
      <c r="BM61">
        <v>1</v>
      </c>
      <c r="BN61">
        <f t="shared" si="20"/>
        <v>5</v>
      </c>
      <c r="BO61">
        <f t="shared" si="21"/>
        <v>108</v>
      </c>
      <c r="BQ61">
        <v>196</v>
      </c>
      <c r="BR61">
        <v>0</v>
      </c>
      <c r="BS61">
        <v>0</v>
      </c>
      <c r="BT61">
        <f t="shared" si="22"/>
        <v>196</v>
      </c>
      <c r="BU61">
        <v>0</v>
      </c>
      <c r="BV61">
        <f t="shared" si="23"/>
        <v>196</v>
      </c>
      <c r="BW61">
        <v>1</v>
      </c>
      <c r="BX61">
        <f t="shared" si="24"/>
        <v>5</v>
      </c>
      <c r="BY61">
        <f t="shared" si="25"/>
        <v>196</v>
      </c>
      <c r="BZ61">
        <f t="shared" si="30"/>
        <v>2526</v>
      </c>
      <c r="CA61">
        <v>408</v>
      </c>
    </row>
    <row r="62" spans="1:79" ht="17.25" customHeight="1" x14ac:dyDescent="0.3">
      <c r="A62" s="2">
        <v>44567</v>
      </c>
      <c r="B62" t="s">
        <v>146</v>
      </c>
      <c r="C62" t="s">
        <v>147</v>
      </c>
      <c r="D62" t="s">
        <v>27</v>
      </c>
      <c r="F62">
        <v>522</v>
      </c>
      <c r="G62">
        <v>942</v>
      </c>
      <c r="H62">
        <v>-100</v>
      </c>
      <c r="J62">
        <f t="shared" si="27"/>
        <v>1364</v>
      </c>
      <c r="K62">
        <v>0</v>
      </c>
      <c r="L62">
        <f t="shared" si="1"/>
        <v>1364</v>
      </c>
      <c r="M62">
        <v>43</v>
      </c>
      <c r="N62">
        <v>1</v>
      </c>
      <c r="O62">
        <f t="shared" si="2"/>
        <v>31.720930232558139</v>
      </c>
      <c r="Q62">
        <v>30</v>
      </c>
      <c r="R62">
        <v>790</v>
      </c>
      <c r="T62">
        <v>0</v>
      </c>
      <c r="U62">
        <f t="shared" si="28"/>
        <v>820</v>
      </c>
      <c r="V62">
        <v>0</v>
      </c>
      <c r="W62">
        <f t="shared" si="4"/>
        <v>820</v>
      </c>
      <c r="X62">
        <v>22</v>
      </c>
      <c r="Y62">
        <v>2</v>
      </c>
      <c r="Z62">
        <f t="shared" si="5"/>
        <v>37.272727272727273</v>
      </c>
      <c r="AB62">
        <v>7913</v>
      </c>
      <c r="AC62">
        <v>0</v>
      </c>
      <c r="AE62">
        <v>0</v>
      </c>
      <c r="AF62">
        <f t="shared" si="29"/>
        <v>7913</v>
      </c>
      <c r="AG62">
        <v>0</v>
      </c>
      <c r="AH62">
        <f t="shared" si="7"/>
        <v>7913</v>
      </c>
      <c r="AI62">
        <v>47</v>
      </c>
      <c r="AJ62">
        <f t="shared" si="8"/>
        <v>6</v>
      </c>
      <c r="AK62">
        <f t="shared" si="9"/>
        <v>168.36170212765958</v>
      </c>
      <c r="AM62">
        <v>4140</v>
      </c>
      <c r="AN62">
        <v>2068</v>
      </c>
      <c r="AO62">
        <v>0</v>
      </c>
      <c r="AP62">
        <f t="shared" si="10"/>
        <v>6208</v>
      </c>
      <c r="AQ62">
        <v>0</v>
      </c>
      <c r="AR62">
        <f t="shared" si="11"/>
        <v>6208</v>
      </c>
      <c r="AS62">
        <v>119</v>
      </c>
      <c r="AT62">
        <f t="shared" si="12"/>
        <v>6</v>
      </c>
      <c r="AU62">
        <f t="shared" si="13"/>
        <v>52.168067226890756</v>
      </c>
      <c r="AW62">
        <v>129</v>
      </c>
      <c r="AX62">
        <v>260</v>
      </c>
      <c r="AY62">
        <v>0</v>
      </c>
      <c r="AZ62">
        <f t="shared" si="14"/>
        <v>389</v>
      </c>
      <c r="BA62">
        <v>0</v>
      </c>
      <c r="BB62">
        <f t="shared" si="15"/>
        <v>389</v>
      </c>
      <c r="BC62">
        <v>18</v>
      </c>
      <c r="BD62">
        <f t="shared" si="16"/>
        <v>7</v>
      </c>
      <c r="BE62">
        <f t="shared" si="17"/>
        <v>21.611111111111111</v>
      </c>
      <c r="BG62">
        <v>1218</v>
      </c>
      <c r="BH62">
        <v>960</v>
      </c>
      <c r="BI62">
        <v>0</v>
      </c>
      <c r="BJ62">
        <f t="shared" si="18"/>
        <v>2178</v>
      </c>
      <c r="BK62">
        <v>0</v>
      </c>
      <c r="BL62">
        <f t="shared" si="19"/>
        <v>2178</v>
      </c>
      <c r="BM62">
        <v>19</v>
      </c>
      <c r="BN62">
        <f t="shared" si="20"/>
        <v>5</v>
      </c>
      <c r="BO62">
        <f t="shared" si="21"/>
        <v>114.63157894736842</v>
      </c>
      <c r="BQ62">
        <v>1212</v>
      </c>
      <c r="BR62">
        <v>2040</v>
      </c>
      <c r="BS62">
        <v>0</v>
      </c>
      <c r="BT62">
        <f t="shared" si="22"/>
        <v>3252</v>
      </c>
      <c r="BU62">
        <v>0</v>
      </c>
      <c r="BV62">
        <f t="shared" si="23"/>
        <v>3252</v>
      </c>
      <c r="BW62">
        <v>39</v>
      </c>
      <c r="BX62">
        <f t="shared" si="24"/>
        <v>5</v>
      </c>
      <c r="BY62">
        <f t="shared" si="25"/>
        <v>83.384615384615387</v>
      </c>
      <c r="BZ62">
        <f t="shared" si="30"/>
        <v>22124</v>
      </c>
      <c r="CA62">
        <v>3840</v>
      </c>
    </row>
    <row r="63" spans="1:79" ht="17.25" customHeight="1" x14ac:dyDescent="0.3">
      <c r="A63" s="2">
        <v>44567</v>
      </c>
      <c r="B63" t="s">
        <v>148</v>
      </c>
      <c r="C63" t="s">
        <v>149</v>
      </c>
      <c r="D63" t="s">
        <v>27</v>
      </c>
      <c r="F63">
        <v>39</v>
      </c>
      <c r="G63">
        <v>0</v>
      </c>
      <c r="H63">
        <v>0</v>
      </c>
      <c r="J63">
        <f t="shared" si="27"/>
        <v>39</v>
      </c>
      <c r="K63">
        <v>0</v>
      </c>
      <c r="L63">
        <f t="shared" si="1"/>
        <v>39</v>
      </c>
      <c r="M63">
        <v>7</v>
      </c>
      <c r="N63">
        <v>1</v>
      </c>
      <c r="O63">
        <f t="shared" si="2"/>
        <v>5.5714285714285712</v>
      </c>
      <c r="Q63">
        <v>143</v>
      </c>
      <c r="R63">
        <v>0</v>
      </c>
      <c r="T63">
        <v>-5</v>
      </c>
      <c r="U63">
        <f t="shared" si="28"/>
        <v>138</v>
      </c>
      <c r="V63">
        <v>0</v>
      </c>
      <c r="W63">
        <f t="shared" si="4"/>
        <v>138</v>
      </c>
      <c r="X63">
        <v>2</v>
      </c>
      <c r="Y63">
        <v>2</v>
      </c>
      <c r="Z63">
        <f t="shared" si="5"/>
        <v>69</v>
      </c>
      <c r="AB63">
        <v>166</v>
      </c>
      <c r="AC63">
        <v>0</v>
      </c>
      <c r="AE63">
        <v>-10</v>
      </c>
      <c r="AF63">
        <f t="shared" si="29"/>
        <v>156</v>
      </c>
      <c r="AG63">
        <v>100</v>
      </c>
      <c r="AH63">
        <f t="shared" si="7"/>
        <v>256</v>
      </c>
      <c r="AI63">
        <v>16</v>
      </c>
      <c r="AJ63">
        <f t="shared" si="8"/>
        <v>6</v>
      </c>
      <c r="AK63">
        <f t="shared" si="9"/>
        <v>16</v>
      </c>
      <c r="AM63">
        <v>1250</v>
      </c>
      <c r="AN63">
        <v>0</v>
      </c>
      <c r="AO63">
        <v>0</v>
      </c>
      <c r="AP63">
        <f t="shared" si="10"/>
        <v>1250</v>
      </c>
      <c r="AQ63">
        <v>0</v>
      </c>
      <c r="AR63">
        <f t="shared" si="11"/>
        <v>1250</v>
      </c>
      <c r="AS63">
        <v>13</v>
      </c>
      <c r="AT63">
        <f t="shared" si="12"/>
        <v>6</v>
      </c>
      <c r="AU63">
        <f t="shared" si="13"/>
        <v>96.15384615384616</v>
      </c>
      <c r="AW63">
        <v>168</v>
      </c>
      <c r="AX63">
        <v>0</v>
      </c>
      <c r="AY63">
        <v>0</v>
      </c>
      <c r="AZ63">
        <f t="shared" si="14"/>
        <v>168</v>
      </c>
      <c r="BA63">
        <v>0</v>
      </c>
      <c r="BB63">
        <f t="shared" si="15"/>
        <v>168</v>
      </c>
      <c r="BC63">
        <v>10</v>
      </c>
      <c r="BD63">
        <f t="shared" si="16"/>
        <v>7</v>
      </c>
      <c r="BE63">
        <f t="shared" si="17"/>
        <v>16.8</v>
      </c>
      <c r="BG63">
        <v>241</v>
      </c>
      <c r="BH63">
        <v>0</v>
      </c>
      <c r="BI63">
        <v>0</v>
      </c>
      <c r="BJ63">
        <f t="shared" si="18"/>
        <v>241</v>
      </c>
      <c r="BK63">
        <v>100</v>
      </c>
      <c r="BL63">
        <f t="shared" si="19"/>
        <v>341</v>
      </c>
      <c r="BM63">
        <v>6</v>
      </c>
      <c r="BN63">
        <f t="shared" si="20"/>
        <v>5</v>
      </c>
      <c r="BO63">
        <f t="shared" si="21"/>
        <v>56.833333333333336</v>
      </c>
      <c r="BQ63">
        <v>852</v>
      </c>
      <c r="BR63">
        <v>0</v>
      </c>
      <c r="BS63">
        <v>0</v>
      </c>
      <c r="BT63">
        <f t="shared" si="22"/>
        <v>852</v>
      </c>
      <c r="BU63">
        <v>0</v>
      </c>
      <c r="BV63">
        <f t="shared" si="23"/>
        <v>852</v>
      </c>
      <c r="BW63">
        <v>5</v>
      </c>
      <c r="BX63">
        <f t="shared" si="24"/>
        <v>5</v>
      </c>
      <c r="BY63">
        <f t="shared" si="25"/>
        <v>170.4</v>
      </c>
      <c r="BZ63">
        <f t="shared" si="30"/>
        <v>3044</v>
      </c>
      <c r="CA63">
        <v>0</v>
      </c>
    </row>
    <row r="64" spans="1:79" ht="17.25" customHeight="1" x14ac:dyDescent="0.3">
      <c r="A64" s="2">
        <v>44567</v>
      </c>
      <c r="B64" t="s">
        <v>150</v>
      </c>
      <c r="C64" t="s">
        <v>151</v>
      </c>
      <c r="D64" t="s">
        <v>27</v>
      </c>
      <c r="F64">
        <v>184</v>
      </c>
      <c r="G64">
        <v>0</v>
      </c>
      <c r="H64">
        <v>-19</v>
      </c>
      <c r="J64">
        <f t="shared" si="27"/>
        <v>165</v>
      </c>
      <c r="K64">
        <v>0</v>
      </c>
      <c r="L64">
        <f t="shared" ref="L64:L81" si="31">SUM(J64:K64)</f>
        <v>165</v>
      </c>
      <c r="M64">
        <v>43</v>
      </c>
      <c r="N64">
        <v>1</v>
      </c>
      <c r="O64">
        <f t="shared" si="2"/>
        <v>3.8372093023255816</v>
      </c>
      <c r="Q64">
        <v>80</v>
      </c>
      <c r="R64">
        <v>0</v>
      </c>
      <c r="T64">
        <v>0</v>
      </c>
      <c r="U64">
        <f t="shared" si="28"/>
        <v>80</v>
      </c>
      <c r="V64">
        <v>0</v>
      </c>
      <c r="W64">
        <f t="shared" si="4"/>
        <v>80</v>
      </c>
      <c r="X64">
        <v>8</v>
      </c>
      <c r="Y64">
        <v>2</v>
      </c>
      <c r="Z64">
        <f t="shared" si="5"/>
        <v>10</v>
      </c>
      <c r="AB64">
        <v>1309</v>
      </c>
      <c r="AC64">
        <v>0</v>
      </c>
      <c r="AE64">
        <v>-12</v>
      </c>
      <c r="AF64">
        <f t="shared" si="29"/>
        <v>1297</v>
      </c>
      <c r="AG64">
        <v>0</v>
      </c>
      <c r="AH64">
        <f t="shared" si="7"/>
        <v>1297</v>
      </c>
      <c r="AI64">
        <v>238</v>
      </c>
      <c r="AJ64">
        <f t="shared" si="8"/>
        <v>6</v>
      </c>
      <c r="AK64">
        <f t="shared" si="9"/>
        <v>5.4495798319327733</v>
      </c>
      <c r="AM64">
        <v>1017</v>
      </c>
      <c r="AN64">
        <v>240</v>
      </c>
      <c r="AO64">
        <v>-88</v>
      </c>
      <c r="AP64">
        <f t="shared" ref="AP64:AP81" si="32">SUM(AM64:AO64)</f>
        <v>1169</v>
      </c>
      <c r="AQ64">
        <v>0</v>
      </c>
      <c r="AR64">
        <f t="shared" si="11"/>
        <v>1169</v>
      </c>
      <c r="AS64">
        <v>77</v>
      </c>
      <c r="AT64">
        <f t="shared" si="12"/>
        <v>6</v>
      </c>
      <c r="AU64">
        <f t="shared" si="13"/>
        <v>15.181818181818182</v>
      </c>
      <c r="AW64">
        <v>428</v>
      </c>
      <c r="AX64">
        <v>0</v>
      </c>
      <c r="AY64">
        <v>-76</v>
      </c>
      <c r="AZ64">
        <f t="shared" si="14"/>
        <v>352</v>
      </c>
      <c r="BA64">
        <v>0</v>
      </c>
      <c r="BB64">
        <f t="shared" si="15"/>
        <v>352</v>
      </c>
      <c r="BC64">
        <v>87</v>
      </c>
      <c r="BD64">
        <f t="shared" si="16"/>
        <v>7</v>
      </c>
      <c r="BE64">
        <f t="shared" si="17"/>
        <v>4.0459770114942533</v>
      </c>
      <c r="BG64">
        <v>429</v>
      </c>
      <c r="BH64">
        <v>0</v>
      </c>
      <c r="BI64">
        <v>-30</v>
      </c>
      <c r="BJ64">
        <f t="shared" si="18"/>
        <v>399</v>
      </c>
      <c r="BK64">
        <v>0</v>
      </c>
      <c r="BL64">
        <f t="shared" si="19"/>
        <v>399</v>
      </c>
      <c r="BM64">
        <v>26</v>
      </c>
      <c r="BN64">
        <f t="shared" si="20"/>
        <v>5</v>
      </c>
      <c r="BO64">
        <f t="shared" si="21"/>
        <v>15.346153846153847</v>
      </c>
      <c r="BQ64">
        <v>121</v>
      </c>
      <c r="BR64">
        <v>0</v>
      </c>
      <c r="BS64">
        <v>0</v>
      </c>
      <c r="BT64">
        <f t="shared" si="22"/>
        <v>121</v>
      </c>
      <c r="BU64">
        <v>0</v>
      </c>
      <c r="BV64">
        <f t="shared" si="23"/>
        <v>121</v>
      </c>
      <c r="BW64">
        <v>23</v>
      </c>
      <c r="BX64">
        <f t="shared" si="24"/>
        <v>5</v>
      </c>
      <c r="BY64">
        <f t="shared" si="25"/>
        <v>5.2608695652173916</v>
      </c>
      <c r="BZ64">
        <f t="shared" si="30"/>
        <v>3583</v>
      </c>
      <c r="CA64">
        <v>0</v>
      </c>
    </row>
    <row r="65" spans="1:79" ht="17.25" customHeight="1" x14ac:dyDescent="0.3">
      <c r="A65" s="2">
        <v>44567</v>
      </c>
      <c r="B65" t="s">
        <v>152</v>
      </c>
      <c r="C65" t="s">
        <v>153</v>
      </c>
      <c r="D65" t="s">
        <v>27</v>
      </c>
      <c r="F65">
        <v>199</v>
      </c>
      <c r="G65">
        <v>96</v>
      </c>
      <c r="H65">
        <v>-11</v>
      </c>
      <c r="J65">
        <f t="shared" ref="J65:J81" si="33">SUM(F65:H65)</f>
        <v>284</v>
      </c>
      <c r="K65">
        <v>0</v>
      </c>
      <c r="L65">
        <f t="shared" si="31"/>
        <v>284</v>
      </c>
      <c r="M65">
        <v>27</v>
      </c>
      <c r="N65">
        <v>1</v>
      </c>
      <c r="O65">
        <f t="shared" si="2"/>
        <v>10.518518518518519</v>
      </c>
      <c r="Q65">
        <v>151</v>
      </c>
      <c r="R65">
        <v>0</v>
      </c>
      <c r="T65">
        <v>0</v>
      </c>
      <c r="U65">
        <f t="shared" si="28"/>
        <v>151</v>
      </c>
      <c r="V65">
        <v>0</v>
      </c>
      <c r="W65">
        <f t="shared" si="4"/>
        <v>151</v>
      </c>
      <c r="X65">
        <v>5</v>
      </c>
      <c r="Y65">
        <v>2</v>
      </c>
      <c r="Z65">
        <f t="shared" si="5"/>
        <v>30.2</v>
      </c>
      <c r="AB65">
        <v>4480</v>
      </c>
      <c r="AC65">
        <v>2400</v>
      </c>
      <c r="AE65">
        <v>-22</v>
      </c>
      <c r="AF65">
        <f t="shared" si="29"/>
        <v>6858</v>
      </c>
      <c r="AG65">
        <v>0</v>
      </c>
      <c r="AH65">
        <f t="shared" si="7"/>
        <v>6858</v>
      </c>
      <c r="AI65">
        <v>204</v>
      </c>
      <c r="AJ65">
        <f t="shared" si="8"/>
        <v>6</v>
      </c>
      <c r="AK65">
        <f t="shared" si="9"/>
        <v>33.617647058823529</v>
      </c>
      <c r="AM65">
        <v>3714</v>
      </c>
      <c r="AN65">
        <v>280</v>
      </c>
      <c r="AO65">
        <v>-56</v>
      </c>
      <c r="AP65">
        <f t="shared" si="32"/>
        <v>3938</v>
      </c>
      <c r="AQ65">
        <v>0</v>
      </c>
      <c r="AR65">
        <f t="shared" ref="AR65:AR81" si="34">SUM(AP65:AQ65)</f>
        <v>3938</v>
      </c>
      <c r="AS65">
        <v>68</v>
      </c>
      <c r="AT65">
        <f t="shared" si="12"/>
        <v>6</v>
      </c>
      <c r="AU65">
        <f t="shared" si="13"/>
        <v>57.911764705882355</v>
      </c>
      <c r="AW65">
        <v>798</v>
      </c>
      <c r="AX65">
        <v>0</v>
      </c>
      <c r="AY65">
        <v>-57</v>
      </c>
      <c r="AZ65">
        <f t="shared" si="14"/>
        <v>741</v>
      </c>
      <c r="BA65">
        <v>960</v>
      </c>
      <c r="BB65">
        <f t="shared" si="15"/>
        <v>1701</v>
      </c>
      <c r="BC65">
        <v>76</v>
      </c>
      <c r="BD65">
        <f t="shared" si="16"/>
        <v>7</v>
      </c>
      <c r="BE65">
        <f t="shared" si="17"/>
        <v>22.381578947368421</v>
      </c>
      <c r="BG65">
        <v>634</v>
      </c>
      <c r="BH65">
        <v>0</v>
      </c>
      <c r="BI65">
        <v>-28</v>
      </c>
      <c r="BJ65">
        <f t="shared" si="18"/>
        <v>606</v>
      </c>
      <c r="BK65">
        <v>0</v>
      </c>
      <c r="BL65">
        <f t="shared" si="19"/>
        <v>606</v>
      </c>
      <c r="BM65">
        <v>21</v>
      </c>
      <c r="BN65">
        <f t="shared" si="20"/>
        <v>5</v>
      </c>
      <c r="BO65">
        <f t="shared" si="21"/>
        <v>28.857142857142858</v>
      </c>
      <c r="BQ65">
        <v>1042</v>
      </c>
      <c r="BR65">
        <v>0</v>
      </c>
      <c r="BS65">
        <v>0</v>
      </c>
      <c r="BT65">
        <f t="shared" si="22"/>
        <v>1042</v>
      </c>
      <c r="BU65">
        <v>0</v>
      </c>
      <c r="BV65">
        <f t="shared" si="23"/>
        <v>1042</v>
      </c>
      <c r="BW65">
        <v>15</v>
      </c>
      <c r="BX65">
        <f t="shared" si="24"/>
        <v>5</v>
      </c>
      <c r="BY65">
        <f t="shared" si="25"/>
        <v>69.466666666666669</v>
      </c>
      <c r="BZ65">
        <f t="shared" si="30"/>
        <v>14580</v>
      </c>
      <c r="CA65">
        <v>894</v>
      </c>
    </row>
    <row r="66" spans="1:79" ht="17.25" customHeight="1" x14ac:dyDescent="0.3">
      <c r="A66" s="2">
        <v>44567</v>
      </c>
      <c r="B66" t="s">
        <v>154</v>
      </c>
      <c r="C66" t="s">
        <v>155</v>
      </c>
      <c r="D66" t="s">
        <v>27</v>
      </c>
      <c r="F66">
        <v>740</v>
      </c>
      <c r="G66">
        <v>0</v>
      </c>
      <c r="H66">
        <v>0</v>
      </c>
      <c r="J66">
        <f t="shared" si="33"/>
        <v>740</v>
      </c>
      <c r="K66">
        <v>0</v>
      </c>
      <c r="L66">
        <f t="shared" si="31"/>
        <v>740</v>
      </c>
      <c r="M66">
        <v>26</v>
      </c>
      <c r="N66">
        <v>1</v>
      </c>
      <c r="O66">
        <f t="shared" ref="O66:O81" si="35">IFERROR(L66/M66,0)</f>
        <v>28.46153846153846</v>
      </c>
      <c r="Q66">
        <v>202</v>
      </c>
      <c r="R66">
        <v>0</v>
      </c>
      <c r="T66">
        <v>0</v>
      </c>
      <c r="U66">
        <f t="shared" ref="U66:U97" si="36">SUM(Q66:T66)</f>
        <v>202</v>
      </c>
      <c r="V66">
        <v>0</v>
      </c>
      <c r="W66">
        <f t="shared" ref="W66:W81" si="37">SUM(U66:V66)</f>
        <v>202</v>
      </c>
      <c r="X66">
        <v>1</v>
      </c>
      <c r="Y66">
        <v>2</v>
      </c>
      <c r="Z66">
        <f t="shared" ref="Z66:Z81" si="38">IFERROR(W66/X66,0)</f>
        <v>202</v>
      </c>
      <c r="AB66">
        <v>1969</v>
      </c>
      <c r="AC66">
        <v>0</v>
      </c>
      <c r="AE66">
        <v>0</v>
      </c>
      <c r="AF66">
        <f t="shared" ref="AF66:AF97" si="39">SUM(AB66:AE66)</f>
        <v>1969</v>
      </c>
      <c r="AG66">
        <v>0</v>
      </c>
      <c r="AH66">
        <f t="shared" ref="AH66:AH81" si="40">SUM(AF66:AG66)</f>
        <v>1969</v>
      </c>
      <c r="AI66">
        <v>66</v>
      </c>
      <c r="AJ66">
        <f t="shared" ref="AJ66:AJ81" si="41">4+2</f>
        <v>6</v>
      </c>
      <c r="AK66">
        <f t="shared" ref="AK66:AK81" si="42">IFERROR(AH66/AI66,0)</f>
        <v>29.833333333333332</v>
      </c>
      <c r="AM66">
        <v>1367</v>
      </c>
      <c r="AN66">
        <v>0</v>
      </c>
      <c r="AO66">
        <v>0</v>
      </c>
      <c r="AP66">
        <f t="shared" si="32"/>
        <v>1367</v>
      </c>
      <c r="AQ66">
        <v>0</v>
      </c>
      <c r="AR66">
        <f t="shared" si="34"/>
        <v>1367</v>
      </c>
      <c r="AS66">
        <v>25</v>
      </c>
      <c r="AT66">
        <f t="shared" ref="AT66:AT81" si="43">4+2</f>
        <v>6</v>
      </c>
      <c r="AU66">
        <f t="shared" ref="AU66:AU79" si="44">IFERROR(AR66/AS66,0)</f>
        <v>54.68</v>
      </c>
      <c r="AW66">
        <v>1267</v>
      </c>
      <c r="AX66">
        <v>0</v>
      </c>
      <c r="AY66">
        <v>0</v>
      </c>
      <c r="AZ66">
        <f t="shared" ref="AZ66:AZ81" si="45">SUM(AW66:AY66)</f>
        <v>1267</v>
      </c>
      <c r="BA66">
        <v>0</v>
      </c>
      <c r="BB66">
        <f t="shared" ref="BB66:BB81" si="46">SUM(AZ66:BA66)</f>
        <v>1267</v>
      </c>
      <c r="BC66">
        <v>40</v>
      </c>
      <c r="BD66">
        <f t="shared" ref="BD66:BD81" si="47">5+2</f>
        <v>7</v>
      </c>
      <c r="BE66">
        <f t="shared" ref="BE66:BE81" si="48">IFERROR(BB66/BC66,0)</f>
        <v>31.675000000000001</v>
      </c>
      <c r="BG66">
        <v>719</v>
      </c>
      <c r="BH66">
        <v>0</v>
      </c>
      <c r="BI66">
        <v>0</v>
      </c>
      <c r="BJ66">
        <f t="shared" ref="BJ66:BJ81" si="49">SUM(BG66:BI66)</f>
        <v>719</v>
      </c>
      <c r="BK66">
        <v>0</v>
      </c>
      <c r="BL66">
        <f t="shared" ref="BL66:BL81" si="50">SUM(BJ66:BK66)</f>
        <v>719</v>
      </c>
      <c r="BM66">
        <v>7</v>
      </c>
      <c r="BN66">
        <f t="shared" ref="BN66:BN81" si="51">3+2</f>
        <v>5</v>
      </c>
      <c r="BO66">
        <f t="shared" ref="BO66:BO81" si="52">IFERROR(BL66/BM66,0)</f>
        <v>102.71428571428571</v>
      </c>
      <c r="BQ66">
        <v>2669</v>
      </c>
      <c r="BR66">
        <v>0</v>
      </c>
      <c r="BS66">
        <v>-34</v>
      </c>
      <c r="BT66">
        <f t="shared" ref="BT66:BT81" si="53">SUM(BQ66:BS66)</f>
        <v>2635</v>
      </c>
      <c r="BU66">
        <v>0</v>
      </c>
      <c r="BV66">
        <f t="shared" ref="BV66:BV81" si="54">SUM(BT66:BU66)</f>
        <v>2635</v>
      </c>
      <c r="BW66">
        <v>20</v>
      </c>
      <c r="BX66">
        <f t="shared" ref="BX66:BX81" si="55">3+2</f>
        <v>5</v>
      </c>
      <c r="BY66">
        <f t="shared" ref="BY66:BY81" si="56">IFERROR(BV66/BW66,0)</f>
        <v>131.75</v>
      </c>
      <c r="BZ66">
        <f t="shared" ref="BZ66:BZ81" si="57">BV66+BL66+BB66+AR66+AH66+W66+L66</f>
        <v>8899</v>
      </c>
      <c r="CA66">
        <v>800</v>
      </c>
    </row>
    <row r="67" spans="1:79" ht="17.25" customHeight="1" x14ac:dyDescent="0.3">
      <c r="A67" s="2">
        <v>44567</v>
      </c>
      <c r="B67" t="s">
        <v>156</v>
      </c>
      <c r="C67" t="s">
        <v>157</v>
      </c>
      <c r="D67" t="s">
        <v>27</v>
      </c>
      <c r="F67">
        <v>119</v>
      </c>
      <c r="G67">
        <v>0</v>
      </c>
      <c r="H67">
        <v>0</v>
      </c>
      <c r="J67">
        <f t="shared" si="33"/>
        <v>119</v>
      </c>
      <c r="K67">
        <v>0</v>
      </c>
      <c r="L67">
        <f t="shared" si="31"/>
        <v>119</v>
      </c>
      <c r="M67">
        <v>2</v>
      </c>
      <c r="N67">
        <v>1</v>
      </c>
      <c r="O67">
        <f t="shared" si="35"/>
        <v>59.5</v>
      </c>
      <c r="Q67">
        <v>42</v>
      </c>
      <c r="R67">
        <v>200</v>
      </c>
      <c r="T67">
        <v>0</v>
      </c>
      <c r="U67">
        <f t="shared" si="36"/>
        <v>242</v>
      </c>
      <c r="V67">
        <v>0</v>
      </c>
      <c r="W67">
        <f t="shared" si="37"/>
        <v>242</v>
      </c>
      <c r="X67">
        <v>0</v>
      </c>
      <c r="Y67">
        <v>2</v>
      </c>
      <c r="Z67">
        <f t="shared" si="38"/>
        <v>0</v>
      </c>
      <c r="AB67">
        <v>1332</v>
      </c>
      <c r="AC67">
        <v>0</v>
      </c>
      <c r="AE67">
        <v>0</v>
      </c>
      <c r="AF67">
        <f t="shared" si="39"/>
        <v>1332</v>
      </c>
      <c r="AG67">
        <v>0</v>
      </c>
      <c r="AH67">
        <f t="shared" si="40"/>
        <v>1332</v>
      </c>
      <c r="AI67">
        <v>7</v>
      </c>
      <c r="AJ67">
        <f t="shared" si="41"/>
        <v>6</v>
      </c>
      <c r="AK67">
        <f t="shared" si="42"/>
        <v>190.28571428571428</v>
      </c>
      <c r="AM67">
        <v>601</v>
      </c>
      <c r="AN67">
        <v>1234</v>
      </c>
      <c r="AO67">
        <v>0</v>
      </c>
      <c r="AP67">
        <f t="shared" si="32"/>
        <v>1835</v>
      </c>
      <c r="AQ67">
        <v>0</v>
      </c>
      <c r="AR67">
        <f t="shared" si="34"/>
        <v>1835</v>
      </c>
      <c r="AS67">
        <v>1</v>
      </c>
      <c r="AT67">
        <f t="shared" si="43"/>
        <v>6</v>
      </c>
      <c r="AU67">
        <f t="shared" si="44"/>
        <v>1835</v>
      </c>
      <c r="AW67">
        <v>76</v>
      </c>
      <c r="AX67">
        <v>100</v>
      </c>
      <c r="AY67">
        <v>-10</v>
      </c>
      <c r="AZ67">
        <f t="shared" si="45"/>
        <v>166</v>
      </c>
      <c r="BA67">
        <v>0</v>
      </c>
      <c r="BB67">
        <f t="shared" si="46"/>
        <v>166</v>
      </c>
      <c r="BC67">
        <v>3</v>
      </c>
      <c r="BD67">
        <f t="shared" si="47"/>
        <v>7</v>
      </c>
      <c r="BE67">
        <f t="shared" si="48"/>
        <v>55.333333333333336</v>
      </c>
      <c r="BG67">
        <v>17</v>
      </c>
      <c r="BH67">
        <v>20</v>
      </c>
      <c r="BI67">
        <v>0</v>
      </c>
      <c r="BJ67">
        <f t="shared" si="49"/>
        <v>37</v>
      </c>
      <c r="BK67">
        <v>0</v>
      </c>
      <c r="BL67">
        <f t="shared" si="50"/>
        <v>37</v>
      </c>
      <c r="BM67">
        <v>0</v>
      </c>
      <c r="BN67">
        <f t="shared" si="51"/>
        <v>5</v>
      </c>
      <c r="BO67">
        <f t="shared" si="52"/>
        <v>0</v>
      </c>
      <c r="BQ67">
        <v>22</v>
      </c>
      <c r="BR67">
        <v>190</v>
      </c>
      <c r="BS67">
        <v>0</v>
      </c>
      <c r="BT67">
        <f t="shared" si="53"/>
        <v>212</v>
      </c>
      <c r="BU67">
        <v>0</v>
      </c>
      <c r="BV67">
        <f t="shared" si="54"/>
        <v>212</v>
      </c>
      <c r="BW67">
        <v>1</v>
      </c>
      <c r="BX67">
        <f t="shared" si="55"/>
        <v>5</v>
      </c>
      <c r="BY67">
        <f t="shared" si="56"/>
        <v>212</v>
      </c>
      <c r="BZ67">
        <f t="shared" si="57"/>
        <v>3943</v>
      </c>
      <c r="CA67">
        <v>1400</v>
      </c>
    </row>
    <row r="68" spans="1:79" ht="17.25" customHeight="1" x14ac:dyDescent="0.3">
      <c r="A68" s="2">
        <v>44567</v>
      </c>
      <c r="B68" t="s">
        <v>158</v>
      </c>
      <c r="C68" t="s">
        <v>159</v>
      </c>
      <c r="D68" t="s">
        <v>27</v>
      </c>
      <c r="F68">
        <v>0</v>
      </c>
      <c r="G68">
        <v>0</v>
      </c>
      <c r="H68">
        <v>0</v>
      </c>
      <c r="J68">
        <f t="shared" si="33"/>
        <v>0</v>
      </c>
      <c r="K68">
        <v>0</v>
      </c>
      <c r="L68">
        <f t="shared" si="31"/>
        <v>0</v>
      </c>
      <c r="M68">
        <v>4</v>
      </c>
      <c r="N68">
        <v>1</v>
      </c>
      <c r="O68">
        <f t="shared" si="35"/>
        <v>0</v>
      </c>
      <c r="Q68">
        <v>2</v>
      </c>
      <c r="R68">
        <v>0</v>
      </c>
      <c r="T68">
        <v>0</v>
      </c>
      <c r="U68">
        <f t="shared" si="36"/>
        <v>2</v>
      </c>
      <c r="V68">
        <v>0</v>
      </c>
      <c r="W68">
        <f t="shared" si="37"/>
        <v>2</v>
      </c>
      <c r="X68">
        <v>1</v>
      </c>
      <c r="Y68">
        <v>2</v>
      </c>
      <c r="Z68">
        <f t="shared" si="38"/>
        <v>2</v>
      </c>
      <c r="AB68">
        <v>5</v>
      </c>
      <c r="AC68">
        <v>0</v>
      </c>
      <c r="AE68">
        <v>0</v>
      </c>
      <c r="AF68">
        <f t="shared" si="39"/>
        <v>5</v>
      </c>
      <c r="AG68">
        <v>0</v>
      </c>
      <c r="AH68">
        <f t="shared" si="40"/>
        <v>5</v>
      </c>
      <c r="AI68">
        <v>3</v>
      </c>
      <c r="AJ68">
        <f>4+2</f>
        <v>6</v>
      </c>
      <c r="AK68">
        <f t="shared" si="42"/>
        <v>1.6666666666666667</v>
      </c>
      <c r="AM68">
        <v>8</v>
      </c>
      <c r="AN68">
        <v>0</v>
      </c>
      <c r="AO68">
        <v>0</v>
      </c>
      <c r="AP68">
        <f t="shared" si="32"/>
        <v>8</v>
      </c>
      <c r="AQ68">
        <v>0</v>
      </c>
      <c r="AR68">
        <f t="shared" si="34"/>
        <v>8</v>
      </c>
      <c r="AS68">
        <v>3</v>
      </c>
      <c r="AT68">
        <f t="shared" si="43"/>
        <v>6</v>
      </c>
      <c r="AU68">
        <f t="shared" si="44"/>
        <v>2.6666666666666665</v>
      </c>
      <c r="AW68">
        <v>0</v>
      </c>
      <c r="AX68">
        <v>0</v>
      </c>
      <c r="AY68">
        <v>0</v>
      </c>
      <c r="AZ68">
        <f t="shared" si="45"/>
        <v>0</v>
      </c>
      <c r="BA68">
        <v>0</v>
      </c>
      <c r="BB68">
        <f t="shared" si="46"/>
        <v>0</v>
      </c>
      <c r="BC68">
        <v>7</v>
      </c>
      <c r="BD68">
        <f t="shared" si="47"/>
        <v>7</v>
      </c>
      <c r="BE68">
        <f t="shared" si="48"/>
        <v>0</v>
      </c>
      <c r="BG68">
        <v>0</v>
      </c>
      <c r="BH68">
        <v>0</v>
      </c>
      <c r="BI68">
        <v>0</v>
      </c>
      <c r="BJ68">
        <f t="shared" si="49"/>
        <v>0</v>
      </c>
      <c r="BK68">
        <v>0</v>
      </c>
      <c r="BL68">
        <f t="shared" si="50"/>
        <v>0</v>
      </c>
      <c r="BM68">
        <v>3</v>
      </c>
      <c r="BN68">
        <f t="shared" si="51"/>
        <v>5</v>
      </c>
      <c r="BO68">
        <f t="shared" si="52"/>
        <v>0</v>
      </c>
      <c r="BQ68">
        <v>6</v>
      </c>
      <c r="BR68">
        <v>0</v>
      </c>
      <c r="BS68">
        <v>0</v>
      </c>
      <c r="BT68">
        <f t="shared" si="53"/>
        <v>6</v>
      </c>
      <c r="BU68">
        <v>0</v>
      </c>
      <c r="BV68">
        <f t="shared" si="54"/>
        <v>6</v>
      </c>
      <c r="BW68">
        <v>8</v>
      </c>
      <c r="BX68">
        <f t="shared" si="55"/>
        <v>5</v>
      </c>
      <c r="BY68">
        <f t="shared" si="56"/>
        <v>0.75</v>
      </c>
      <c r="BZ68">
        <f t="shared" si="57"/>
        <v>21</v>
      </c>
      <c r="CA68">
        <v>0</v>
      </c>
    </row>
    <row r="69" spans="1:79" ht="17.25" customHeight="1" x14ac:dyDescent="0.3">
      <c r="A69" s="2">
        <v>44567</v>
      </c>
      <c r="B69" t="s">
        <v>160</v>
      </c>
      <c r="C69" t="s">
        <v>161</v>
      </c>
      <c r="D69" t="s">
        <v>27</v>
      </c>
      <c r="F69">
        <v>199</v>
      </c>
      <c r="G69">
        <v>0</v>
      </c>
      <c r="H69">
        <v>0</v>
      </c>
      <c r="J69">
        <f t="shared" si="33"/>
        <v>199</v>
      </c>
      <c r="K69">
        <v>0</v>
      </c>
      <c r="L69">
        <f t="shared" si="31"/>
        <v>199</v>
      </c>
      <c r="M69">
        <v>4</v>
      </c>
      <c r="N69">
        <v>1</v>
      </c>
      <c r="O69">
        <f t="shared" si="35"/>
        <v>49.75</v>
      </c>
      <c r="Q69">
        <v>90</v>
      </c>
      <c r="R69">
        <v>0</v>
      </c>
      <c r="T69">
        <v>0</v>
      </c>
      <c r="U69">
        <f t="shared" si="36"/>
        <v>90</v>
      </c>
      <c r="V69">
        <v>0</v>
      </c>
      <c r="W69">
        <f t="shared" si="37"/>
        <v>90</v>
      </c>
      <c r="X69">
        <v>1</v>
      </c>
      <c r="Y69">
        <v>2</v>
      </c>
      <c r="Z69">
        <f t="shared" si="38"/>
        <v>90</v>
      </c>
      <c r="AB69">
        <v>313</v>
      </c>
      <c r="AC69">
        <v>0</v>
      </c>
      <c r="AE69">
        <v>0</v>
      </c>
      <c r="AF69">
        <f t="shared" si="39"/>
        <v>313</v>
      </c>
      <c r="AG69">
        <v>356</v>
      </c>
      <c r="AH69">
        <f t="shared" si="40"/>
        <v>669</v>
      </c>
      <c r="AI69">
        <v>24</v>
      </c>
      <c r="AJ69">
        <f t="shared" si="41"/>
        <v>6</v>
      </c>
      <c r="AK69">
        <f t="shared" si="42"/>
        <v>27.875</v>
      </c>
      <c r="AM69">
        <v>88</v>
      </c>
      <c r="AN69">
        <v>0</v>
      </c>
      <c r="AO69">
        <v>0</v>
      </c>
      <c r="AP69">
        <f t="shared" si="32"/>
        <v>88</v>
      </c>
      <c r="AQ69">
        <v>180</v>
      </c>
      <c r="AR69">
        <f t="shared" si="34"/>
        <v>268</v>
      </c>
      <c r="AS69">
        <v>4</v>
      </c>
      <c r="AT69">
        <f t="shared" si="43"/>
        <v>6</v>
      </c>
      <c r="AU69">
        <f t="shared" si="44"/>
        <v>67</v>
      </c>
      <c r="AW69">
        <v>0</v>
      </c>
      <c r="AX69">
        <v>0</v>
      </c>
      <c r="AY69">
        <v>0</v>
      </c>
      <c r="AZ69">
        <f t="shared" si="45"/>
        <v>0</v>
      </c>
      <c r="BA69">
        <v>720</v>
      </c>
      <c r="BB69">
        <f t="shared" si="46"/>
        <v>720</v>
      </c>
      <c r="BC69">
        <v>6</v>
      </c>
      <c r="BD69">
        <f t="shared" si="47"/>
        <v>7</v>
      </c>
      <c r="BE69">
        <f t="shared" si="48"/>
        <v>120</v>
      </c>
      <c r="BG69">
        <v>168</v>
      </c>
      <c r="BH69">
        <v>0</v>
      </c>
      <c r="BI69">
        <v>0</v>
      </c>
      <c r="BJ69">
        <f t="shared" si="49"/>
        <v>168</v>
      </c>
      <c r="BK69">
        <v>60</v>
      </c>
      <c r="BL69">
        <f t="shared" si="50"/>
        <v>228</v>
      </c>
      <c r="BM69">
        <v>0</v>
      </c>
      <c r="BN69">
        <f t="shared" si="51"/>
        <v>5</v>
      </c>
      <c r="BO69">
        <f t="shared" si="52"/>
        <v>0</v>
      </c>
      <c r="BQ69">
        <v>644</v>
      </c>
      <c r="BR69">
        <v>0</v>
      </c>
      <c r="BS69">
        <v>-11</v>
      </c>
      <c r="BT69">
        <f t="shared" si="53"/>
        <v>633</v>
      </c>
      <c r="BU69">
        <v>180</v>
      </c>
      <c r="BV69">
        <f t="shared" si="54"/>
        <v>813</v>
      </c>
      <c r="BW69">
        <v>3</v>
      </c>
      <c r="BX69">
        <f t="shared" si="55"/>
        <v>5</v>
      </c>
      <c r="BY69">
        <f t="shared" si="56"/>
        <v>271</v>
      </c>
      <c r="BZ69">
        <f t="shared" si="57"/>
        <v>2987</v>
      </c>
      <c r="CA69">
        <v>-1440</v>
      </c>
    </row>
    <row r="70" spans="1:79" ht="17.25" customHeight="1" x14ac:dyDescent="0.3">
      <c r="A70" s="2">
        <v>44567</v>
      </c>
      <c r="B70" t="s">
        <v>162</v>
      </c>
      <c r="C70" t="s">
        <v>163</v>
      </c>
      <c r="D70" t="s">
        <v>27</v>
      </c>
      <c r="F70">
        <v>213</v>
      </c>
      <c r="G70">
        <v>0</v>
      </c>
      <c r="H70">
        <v>0</v>
      </c>
      <c r="J70">
        <f t="shared" si="33"/>
        <v>213</v>
      </c>
      <c r="K70">
        <v>0</v>
      </c>
      <c r="L70">
        <f t="shared" si="31"/>
        <v>213</v>
      </c>
      <c r="M70">
        <v>6</v>
      </c>
      <c r="N70">
        <v>1</v>
      </c>
      <c r="O70">
        <f t="shared" si="35"/>
        <v>35.5</v>
      </c>
      <c r="Q70">
        <v>109</v>
      </c>
      <c r="R70">
        <v>0</v>
      </c>
      <c r="T70">
        <v>0</v>
      </c>
      <c r="U70">
        <f t="shared" si="36"/>
        <v>109</v>
      </c>
      <c r="V70">
        <v>0</v>
      </c>
      <c r="W70">
        <f t="shared" si="37"/>
        <v>109</v>
      </c>
      <c r="X70">
        <v>3</v>
      </c>
      <c r="Y70">
        <v>2</v>
      </c>
      <c r="Z70">
        <f t="shared" si="38"/>
        <v>36.333333333333336</v>
      </c>
      <c r="AB70">
        <v>489</v>
      </c>
      <c r="AC70">
        <v>0</v>
      </c>
      <c r="AE70">
        <v>0</v>
      </c>
      <c r="AF70">
        <f t="shared" si="39"/>
        <v>489</v>
      </c>
      <c r="AG70">
        <v>0</v>
      </c>
      <c r="AH70">
        <f t="shared" si="40"/>
        <v>489</v>
      </c>
      <c r="AI70">
        <v>2</v>
      </c>
      <c r="AJ70">
        <f t="shared" si="41"/>
        <v>6</v>
      </c>
      <c r="AK70">
        <f t="shared" si="42"/>
        <v>244.5</v>
      </c>
      <c r="AM70">
        <v>147</v>
      </c>
      <c r="AN70">
        <v>0</v>
      </c>
      <c r="AO70">
        <v>0</v>
      </c>
      <c r="AP70">
        <f t="shared" si="32"/>
        <v>147</v>
      </c>
      <c r="AQ70">
        <v>0</v>
      </c>
      <c r="AR70">
        <f t="shared" si="34"/>
        <v>147</v>
      </c>
      <c r="AS70">
        <v>3</v>
      </c>
      <c r="AT70">
        <f t="shared" si="43"/>
        <v>6</v>
      </c>
      <c r="AU70">
        <f t="shared" si="44"/>
        <v>49</v>
      </c>
      <c r="AW70">
        <v>1666</v>
      </c>
      <c r="AX70">
        <v>0</v>
      </c>
      <c r="AY70">
        <v>-12</v>
      </c>
      <c r="AZ70">
        <f t="shared" si="45"/>
        <v>1654</v>
      </c>
      <c r="BA70">
        <v>0</v>
      </c>
      <c r="BB70">
        <f t="shared" si="46"/>
        <v>1654</v>
      </c>
      <c r="BC70">
        <v>2</v>
      </c>
      <c r="BD70">
        <f t="shared" si="47"/>
        <v>7</v>
      </c>
      <c r="BE70">
        <f t="shared" si="48"/>
        <v>827</v>
      </c>
      <c r="BG70">
        <v>233</v>
      </c>
      <c r="BH70">
        <v>0</v>
      </c>
      <c r="BI70">
        <v>0</v>
      </c>
      <c r="BJ70">
        <f t="shared" si="49"/>
        <v>233</v>
      </c>
      <c r="BK70">
        <v>0</v>
      </c>
      <c r="BL70">
        <f t="shared" si="50"/>
        <v>233</v>
      </c>
      <c r="BM70">
        <v>1</v>
      </c>
      <c r="BN70">
        <f t="shared" si="51"/>
        <v>5</v>
      </c>
      <c r="BO70">
        <f t="shared" si="52"/>
        <v>233</v>
      </c>
      <c r="BQ70">
        <v>308</v>
      </c>
      <c r="BR70">
        <v>0</v>
      </c>
      <c r="BS70">
        <v>-6</v>
      </c>
      <c r="BT70">
        <f t="shared" si="53"/>
        <v>302</v>
      </c>
      <c r="BU70">
        <v>0</v>
      </c>
      <c r="BV70">
        <f t="shared" si="54"/>
        <v>302</v>
      </c>
      <c r="BW70">
        <v>6</v>
      </c>
      <c r="BX70">
        <f t="shared" si="55"/>
        <v>5</v>
      </c>
      <c r="BY70">
        <f t="shared" si="56"/>
        <v>50.333333333333336</v>
      </c>
      <c r="BZ70">
        <f t="shared" si="57"/>
        <v>3147</v>
      </c>
      <c r="CA70">
        <v>-2384</v>
      </c>
    </row>
    <row r="71" spans="1:79" ht="17.25" customHeight="1" x14ac:dyDescent="0.3">
      <c r="A71" s="2">
        <v>44567</v>
      </c>
      <c r="B71" t="s">
        <v>164</v>
      </c>
      <c r="C71" t="s">
        <v>165</v>
      </c>
      <c r="D71" t="s">
        <v>27</v>
      </c>
      <c r="F71">
        <v>471</v>
      </c>
      <c r="G71">
        <v>720</v>
      </c>
      <c r="H71">
        <v>0</v>
      </c>
      <c r="J71">
        <f t="shared" si="33"/>
        <v>1191</v>
      </c>
      <c r="K71">
        <v>0</v>
      </c>
      <c r="L71">
        <f t="shared" si="31"/>
        <v>1191</v>
      </c>
      <c r="M71">
        <v>46</v>
      </c>
      <c r="N71">
        <v>1</v>
      </c>
      <c r="O71">
        <f t="shared" si="35"/>
        <v>25.891304347826086</v>
      </c>
      <c r="Q71">
        <v>30</v>
      </c>
      <c r="R71">
        <v>0</v>
      </c>
      <c r="T71">
        <v>0</v>
      </c>
      <c r="U71">
        <f t="shared" si="36"/>
        <v>30</v>
      </c>
      <c r="V71">
        <v>0</v>
      </c>
      <c r="W71">
        <f t="shared" si="37"/>
        <v>30</v>
      </c>
      <c r="X71">
        <v>1</v>
      </c>
      <c r="Y71">
        <v>2</v>
      </c>
      <c r="Z71">
        <f t="shared" si="38"/>
        <v>30</v>
      </c>
      <c r="AB71">
        <v>5210</v>
      </c>
      <c r="AC71">
        <v>0</v>
      </c>
      <c r="AE71">
        <v>-25</v>
      </c>
      <c r="AF71">
        <f t="shared" si="39"/>
        <v>5185</v>
      </c>
      <c r="AG71">
        <v>0</v>
      </c>
      <c r="AH71">
        <f t="shared" si="40"/>
        <v>5185</v>
      </c>
      <c r="AI71">
        <v>48</v>
      </c>
      <c r="AJ71">
        <f t="shared" si="41"/>
        <v>6</v>
      </c>
      <c r="AK71">
        <f t="shared" si="42"/>
        <v>108.02083333333333</v>
      </c>
      <c r="AM71">
        <v>396</v>
      </c>
      <c r="AN71">
        <v>320</v>
      </c>
      <c r="AO71">
        <v>-10</v>
      </c>
      <c r="AP71">
        <f t="shared" si="32"/>
        <v>706</v>
      </c>
      <c r="AQ71">
        <v>0</v>
      </c>
      <c r="AR71">
        <f t="shared" si="34"/>
        <v>706</v>
      </c>
      <c r="AS71">
        <v>43</v>
      </c>
      <c r="AT71">
        <f t="shared" si="43"/>
        <v>6</v>
      </c>
      <c r="AU71">
        <f t="shared" si="44"/>
        <v>16.418604651162791</v>
      </c>
      <c r="AW71">
        <v>0</v>
      </c>
      <c r="AX71">
        <v>220</v>
      </c>
      <c r="AY71">
        <v>0</v>
      </c>
      <c r="AZ71">
        <f t="shared" si="45"/>
        <v>220</v>
      </c>
      <c r="BA71">
        <v>0</v>
      </c>
      <c r="BB71">
        <f t="shared" si="46"/>
        <v>220</v>
      </c>
      <c r="BC71">
        <v>2</v>
      </c>
      <c r="BD71">
        <f t="shared" si="47"/>
        <v>7</v>
      </c>
      <c r="BE71">
        <f t="shared" si="48"/>
        <v>110</v>
      </c>
      <c r="BG71">
        <v>315</v>
      </c>
      <c r="BH71">
        <v>1200</v>
      </c>
      <c r="BI71">
        <v>0</v>
      </c>
      <c r="BJ71">
        <f t="shared" si="49"/>
        <v>1515</v>
      </c>
      <c r="BK71">
        <v>0</v>
      </c>
      <c r="BL71">
        <f t="shared" si="50"/>
        <v>1515</v>
      </c>
      <c r="BM71">
        <v>22</v>
      </c>
      <c r="BN71">
        <f t="shared" si="51"/>
        <v>5</v>
      </c>
      <c r="BO71">
        <f t="shared" si="52"/>
        <v>68.86363636363636</v>
      </c>
      <c r="BQ71">
        <v>188</v>
      </c>
      <c r="BR71">
        <v>15</v>
      </c>
      <c r="BS71">
        <v>0</v>
      </c>
      <c r="BT71">
        <f t="shared" si="53"/>
        <v>203</v>
      </c>
      <c r="BU71">
        <v>0</v>
      </c>
      <c r="BV71">
        <f t="shared" si="54"/>
        <v>203</v>
      </c>
      <c r="BW71">
        <v>31</v>
      </c>
      <c r="BX71">
        <f t="shared" si="55"/>
        <v>5</v>
      </c>
      <c r="BY71">
        <f t="shared" si="56"/>
        <v>6.5483870967741939</v>
      </c>
      <c r="BZ71">
        <f t="shared" si="57"/>
        <v>9050</v>
      </c>
      <c r="CA71">
        <v>1351</v>
      </c>
    </row>
    <row r="72" spans="1:79" ht="17.25" customHeight="1" x14ac:dyDescent="0.3">
      <c r="A72" s="2">
        <v>44567</v>
      </c>
      <c r="B72" t="s">
        <v>166</v>
      </c>
      <c r="C72" t="s">
        <v>167</v>
      </c>
      <c r="D72" t="s">
        <v>27</v>
      </c>
      <c r="F72">
        <v>384</v>
      </c>
      <c r="G72">
        <v>0</v>
      </c>
      <c r="H72">
        <v>0</v>
      </c>
      <c r="J72">
        <f t="shared" si="33"/>
        <v>384</v>
      </c>
      <c r="K72">
        <v>0</v>
      </c>
      <c r="L72">
        <f t="shared" si="31"/>
        <v>384</v>
      </c>
      <c r="M72">
        <v>3</v>
      </c>
      <c r="N72">
        <v>1</v>
      </c>
      <c r="O72">
        <f t="shared" si="35"/>
        <v>128</v>
      </c>
      <c r="Q72">
        <v>237</v>
      </c>
      <c r="R72">
        <v>0</v>
      </c>
      <c r="T72">
        <v>0</v>
      </c>
      <c r="U72">
        <f t="shared" si="36"/>
        <v>237</v>
      </c>
      <c r="V72">
        <v>0</v>
      </c>
      <c r="W72">
        <f t="shared" si="37"/>
        <v>237</v>
      </c>
      <c r="X72">
        <v>1</v>
      </c>
      <c r="Y72">
        <v>2</v>
      </c>
      <c r="Z72">
        <f t="shared" si="38"/>
        <v>237</v>
      </c>
      <c r="AB72">
        <v>508</v>
      </c>
      <c r="AC72">
        <v>0</v>
      </c>
      <c r="AE72">
        <v>0</v>
      </c>
      <c r="AF72">
        <f t="shared" si="39"/>
        <v>508</v>
      </c>
      <c r="AG72">
        <v>0</v>
      </c>
      <c r="AH72">
        <f t="shared" si="40"/>
        <v>508</v>
      </c>
      <c r="AI72">
        <v>4</v>
      </c>
      <c r="AJ72">
        <f t="shared" si="41"/>
        <v>6</v>
      </c>
      <c r="AK72">
        <f t="shared" si="42"/>
        <v>127</v>
      </c>
      <c r="AM72">
        <v>114</v>
      </c>
      <c r="AN72">
        <v>210</v>
      </c>
      <c r="AO72">
        <v>0</v>
      </c>
      <c r="AP72">
        <f t="shared" si="32"/>
        <v>324</v>
      </c>
      <c r="AQ72">
        <v>0</v>
      </c>
      <c r="AR72">
        <f t="shared" si="34"/>
        <v>324</v>
      </c>
      <c r="AS72">
        <v>5</v>
      </c>
      <c r="AT72">
        <f t="shared" si="43"/>
        <v>6</v>
      </c>
      <c r="AU72">
        <f t="shared" si="44"/>
        <v>64.8</v>
      </c>
      <c r="AW72">
        <v>149</v>
      </c>
      <c r="AX72">
        <v>30</v>
      </c>
      <c r="AY72">
        <v>0</v>
      </c>
      <c r="AZ72">
        <f t="shared" si="45"/>
        <v>179</v>
      </c>
      <c r="BA72">
        <v>0</v>
      </c>
      <c r="BB72">
        <f t="shared" si="46"/>
        <v>179</v>
      </c>
      <c r="BC72">
        <v>2</v>
      </c>
      <c r="BD72">
        <f t="shared" si="47"/>
        <v>7</v>
      </c>
      <c r="BE72">
        <f t="shared" si="48"/>
        <v>89.5</v>
      </c>
      <c r="BG72">
        <v>565</v>
      </c>
      <c r="BH72">
        <v>380</v>
      </c>
      <c r="BI72">
        <v>0</v>
      </c>
      <c r="BJ72">
        <f t="shared" si="49"/>
        <v>945</v>
      </c>
      <c r="BK72">
        <v>0</v>
      </c>
      <c r="BL72">
        <f t="shared" si="50"/>
        <v>945</v>
      </c>
      <c r="BM72">
        <v>0</v>
      </c>
      <c r="BN72">
        <f t="shared" si="51"/>
        <v>5</v>
      </c>
      <c r="BO72">
        <f t="shared" si="52"/>
        <v>0</v>
      </c>
      <c r="BQ72">
        <v>118</v>
      </c>
      <c r="BR72">
        <v>250</v>
      </c>
      <c r="BS72">
        <v>0</v>
      </c>
      <c r="BT72">
        <f t="shared" si="53"/>
        <v>368</v>
      </c>
      <c r="BU72">
        <v>0</v>
      </c>
      <c r="BV72">
        <f t="shared" si="54"/>
        <v>368</v>
      </c>
      <c r="BW72">
        <v>2</v>
      </c>
      <c r="BX72">
        <f t="shared" si="55"/>
        <v>5</v>
      </c>
      <c r="BY72">
        <f t="shared" si="56"/>
        <v>184</v>
      </c>
      <c r="BZ72">
        <f t="shared" si="57"/>
        <v>2945</v>
      </c>
      <c r="CA72">
        <v>1500</v>
      </c>
    </row>
    <row r="73" spans="1:79" ht="17.25" customHeight="1" x14ac:dyDescent="0.3">
      <c r="A73" s="2">
        <v>44567</v>
      </c>
      <c r="B73" t="s">
        <v>168</v>
      </c>
      <c r="C73" t="s">
        <v>169</v>
      </c>
      <c r="D73" t="s">
        <v>27</v>
      </c>
      <c r="F73">
        <v>75</v>
      </c>
      <c r="G73">
        <v>0</v>
      </c>
      <c r="H73">
        <v>0</v>
      </c>
      <c r="J73">
        <f t="shared" si="33"/>
        <v>75</v>
      </c>
      <c r="K73">
        <v>0</v>
      </c>
      <c r="L73">
        <f t="shared" si="31"/>
        <v>75</v>
      </c>
      <c r="M73">
        <v>3</v>
      </c>
      <c r="N73">
        <v>1</v>
      </c>
      <c r="O73">
        <f t="shared" si="35"/>
        <v>25</v>
      </c>
      <c r="Q73">
        <v>117</v>
      </c>
      <c r="R73">
        <v>0</v>
      </c>
      <c r="T73">
        <v>0</v>
      </c>
      <c r="U73">
        <f t="shared" si="36"/>
        <v>117</v>
      </c>
      <c r="V73">
        <v>0</v>
      </c>
      <c r="W73">
        <f t="shared" si="37"/>
        <v>117</v>
      </c>
      <c r="X73">
        <v>1</v>
      </c>
      <c r="Y73">
        <v>2</v>
      </c>
      <c r="Z73">
        <f t="shared" si="38"/>
        <v>117</v>
      </c>
      <c r="AB73">
        <v>154</v>
      </c>
      <c r="AC73">
        <v>0</v>
      </c>
      <c r="AE73">
        <v>0</v>
      </c>
      <c r="AF73">
        <f t="shared" si="39"/>
        <v>154</v>
      </c>
      <c r="AG73">
        <v>300</v>
      </c>
      <c r="AH73">
        <f t="shared" si="40"/>
        <v>454</v>
      </c>
      <c r="AI73">
        <v>5</v>
      </c>
      <c r="AJ73">
        <f t="shared" si="41"/>
        <v>6</v>
      </c>
      <c r="AK73">
        <f t="shared" si="42"/>
        <v>90.8</v>
      </c>
      <c r="AM73">
        <v>913</v>
      </c>
      <c r="AN73">
        <v>0</v>
      </c>
      <c r="AO73">
        <v>0</v>
      </c>
      <c r="AP73">
        <f t="shared" si="32"/>
        <v>913</v>
      </c>
      <c r="AQ73">
        <v>0</v>
      </c>
      <c r="AR73">
        <f t="shared" si="34"/>
        <v>913</v>
      </c>
      <c r="AS73">
        <v>2</v>
      </c>
      <c r="AT73">
        <f t="shared" si="43"/>
        <v>6</v>
      </c>
      <c r="AU73">
        <f t="shared" si="44"/>
        <v>456.5</v>
      </c>
      <c r="AW73">
        <v>91</v>
      </c>
      <c r="AX73">
        <v>0</v>
      </c>
      <c r="AY73">
        <v>0</v>
      </c>
      <c r="AZ73">
        <f t="shared" si="45"/>
        <v>91</v>
      </c>
      <c r="BA73">
        <v>100</v>
      </c>
      <c r="BB73">
        <f t="shared" si="46"/>
        <v>191</v>
      </c>
      <c r="BC73">
        <v>4</v>
      </c>
      <c r="BD73">
        <f t="shared" si="47"/>
        <v>7</v>
      </c>
      <c r="BE73">
        <f t="shared" si="48"/>
        <v>47.75</v>
      </c>
      <c r="BG73">
        <v>401</v>
      </c>
      <c r="BH73">
        <v>0</v>
      </c>
      <c r="BI73">
        <v>0</v>
      </c>
      <c r="BJ73">
        <f t="shared" si="49"/>
        <v>401</v>
      </c>
      <c r="BK73">
        <v>0</v>
      </c>
      <c r="BL73">
        <f t="shared" si="50"/>
        <v>401</v>
      </c>
      <c r="BM73">
        <v>1</v>
      </c>
      <c r="BN73">
        <f t="shared" si="51"/>
        <v>5</v>
      </c>
      <c r="BO73">
        <f t="shared" si="52"/>
        <v>401</v>
      </c>
      <c r="BQ73">
        <v>769</v>
      </c>
      <c r="BR73">
        <v>0</v>
      </c>
      <c r="BS73">
        <v>0</v>
      </c>
      <c r="BT73">
        <f t="shared" si="53"/>
        <v>769</v>
      </c>
      <c r="BU73">
        <v>0</v>
      </c>
      <c r="BV73">
        <f t="shared" si="54"/>
        <v>769</v>
      </c>
      <c r="BW73">
        <v>2</v>
      </c>
      <c r="BX73">
        <f t="shared" si="55"/>
        <v>5</v>
      </c>
      <c r="BY73">
        <f t="shared" si="56"/>
        <v>384.5</v>
      </c>
      <c r="BZ73">
        <f t="shared" si="57"/>
        <v>2920</v>
      </c>
      <c r="CA73">
        <v>3800</v>
      </c>
    </row>
    <row r="74" spans="1:79" ht="17.25" customHeight="1" x14ac:dyDescent="0.3">
      <c r="A74" s="2">
        <v>44567</v>
      </c>
      <c r="B74" t="s">
        <v>170</v>
      </c>
      <c r="C74" t="s">
        <v>171</v>
      </c>
      <c r="D74" t="s">
        <v>27</v>
      </c>
      <c r="F74">
        <v>329</v>
      </c>
      <c r="G74">
        <v>0</v>
      </c>
      <c r="H74">
        <v>-7</v>
      </c>
      <c r="J74">
        <f t="shared" si="33"/>
        <v>322</v>
      </c>
      <c r="K74">
        <v>0</v>
      </c>
      <c r="L74">
        <f t="shared" si="31"/>
        <v>322</v>
      </c>
      <c r="M74">
        <v>5</v>
      </c>
      <c r="N74">
        <v>1</v>
      </c>
      <c r="O74">
        <f t="shared" si="35"/>
        <v>64.400000000000006</v>
      </c>
      <c r="Q74">
        <v>196</v>
      </c>
      <c r="R74">
        <v>0</v>
      </c>
      <c r="T74">
        <v>0</v>
      </c>
      <c r="U74">
        <f t="shared" si="36"/>
        <v>196</v>
      </c>
      <c r="V74">
        <v>0</v>
      </c>
      <c r="W74">
        <f t="shared" si="37"/>
        <v>196</v>
      </c>
      <c r="X74">
        <v>1</v>
      </c>
      <c r="Y74">
        <v>2</v>
      </c>
      <c r="Z74">
        <f t="shared" si="38"/>
        <v>196</v>
      </c>
      <c r="AB74">
        <v>1418</v>
      </c>
      <c r="AC74">
        <v>0</v>
      </c>
      <c r="AE74">
        <v>0</v>
      </c>
      <c r="AF74">
        <f t="shared" si="39"/>
        <v>1418</v>
      </c>
      <c r="AG74">
        <v>0</v>
      </c>
      <c r="AH74">
        <f t="shared" si="40"/>
        <v>1418</v>
      </c>
      <c r="AI74">
        <v>2</v>
      </c>
      <c r="AJ74">
        <f t="shared" si="41"/>
        <v>6</v>
      </c>
      <c r="AK74">
        <f t="shared" si="42"/>
        <v>709</v>
      </c>
      <c r="AM74">
        <v>861</v>
      </c>
      <c r="AN74">
        <v>0</v>
      </c>
      <c r="AO74">
        <v>0</v>
      </c>
      <c r="AP74">
        <f t="shared" si="32"/>
        <v>861</v>
      </c>
      <c r="AQ74">
        <v>0</v>
      </c>
      <c r="AR74">
        <f t="shared" si="34"/>
        <v>861</v>
      </c>
      <c r="AS74">
        <v>7</v>
      </c>
      <c r="AT74">
        <f t="shared" si="43"/>
        <v>6</v>
      </c>
      <c r="AU74">
        <f t="shared" si="44"/>
        <v>123</v>
      </c>
      <c r="AW74">
        <v>113</v>
      </c>
      <c r="AX74">
        <v>15</v>
      </c>
      <c r="AY74">
        <v>0</v>
      </c>
      <c r="AZ74">
        <f t="shared" si="45"/>
        <v>128</v>
      </c>
      <c r="BA74">
        <v>0</v>
      </c>
      <c r="BB74">
        <f t="shared" si="46"/>
        <v>128</v>
      </c>
      <c r="BC74">
        <v>1</v>
      </c>
      <c r="BD74">
        <f t="shared" si="47"/>
        <v>7</v>
      </c>
      <c r="BE74">
        <f t="shared" si="48"/>
        <v>128</v>
      </c>
      <c r="BG74">
        <v>511</v>
      </c>
      <c r="BH74">
        <v>0</v>
      </c>
      <c r="BI74">
        <v>0</v>
      </c>
      <c r="BJ74">
        <f t="shared" si="49"/>
        <v>511</v>
      </c>
      <c r="BK74">
        <v>0</v>
      </c>
      <c r="BL74">
        <f t="shared" si="50"/>
        <v>511</v>
      </c>
      <c r="BM74">
        <v>3</v>
      </c>
      <c r="BN74">
        <f t="shared" si="51"/>
        <v>5</v>
      </c>
      <c r="BO74">
        <f t="shared" si="52"/>
        <v>170.33333333333334</v>
      </c>
      <c r="BQ74">
        <v>1653</v>
      </c>
      <c r="BR74">
        <v>0</v>
      </c>
      <c r="BS74">
        <v>0</v>
      </c>
      <c r="BT74">
        <f t="shared" si="53"/>
        <v>1653</v>
      </c>
      <c r="BU74">
        <v>0</v>
      </c>
      <c r="BV74">
        <f t="shared" si="54"/>
        <v>1653</v>
      </c>
      <c r="BW74">
        <v>12</v>
      </c>
      <c r="BX74">
        <f t="shared" si="55"/>
        <v>5</v>
      </c>
      <c r="BY74">
        <f t="shared" si="56"/>
        <v>137.75</v>
      </c>
      <c r="BZ74">
        <f t="shared" si="57"/>
        <v>5089</v>
      </c>
      <c r="CA74">
        <v>570</v>
      </c>
    </row>
    <row r="75" spans="1:79" ht="17.25" customHeight="1" x14ac:dyDescent="0.3">
      <c r="A75" s="2">
        <v>44567</v>
      </c>
      <c r="B75" t="s">
        <v>172</v>
      </c>
      <c r="C75" t="s">
        <v>173</v>
      </c>
      <c r="D75" t="s">
        <v>27</v>
      </c>
      <c r="F75">
        <v>251</v>
      </c>
      <c r="G75">
        <v>0</v>
      </c>
      <c r="H75">
        <v>-20</v>
      </c>
      <c r="J75">
        <f t="shared" si="33"/>
        <v>231</v>
      </c>
      <c r="K75">
        <v>0</v>
      </c>
      <c r="L75">
        <f t="shared" si="31"/>
        <v>231</v>
      </c>
      <c r="M75">
        <v>1</v>
      </c>
      <c r="N75">
        <v>1</v>
      </c>
      <c r="O75">
        <f t="shared" si="35"/>
        <v>231</v>
      </c>
      <c r="Q75">
        <v>63</v>
      </c>
      <c r="R75">
        <v>0</v>
      </c>
      <c r="T75">
        <v>0</v>
      </c>
      <c r="U75">
        <f t="shared" si="36"/>
        <v>63</v>
      </c>
      <c r="V75">
        <v>0</v>
      </c>
      <c r="W75">
        <f t="shared" si="37"/>
        <v>63</v>
      </c>
      <c r="X75">
        <v>1</v>
      </c>
      <c r="Y75">
        <v>2</v>
      </c>
      <c r="Z75">
        <f t="shared" si="38"/>
        <v>63</v>
      </c>
      <c r="AB75">
        <v>1529</v>
      </c>
      <c r="AC75">
        <v>0</v>
      </c>
      <c r="AE75">
        <v>0</v>
      </c>
      <c r="AF75">
        <f t="shared" si="39"/>
        <v>1529</v>
      </c>
      <c r="AG75">
        <v>0</v>
      </c>
      <c r="AH75">
        <f t="shared" si="40"/>
        <v>1529</v>
      </c>
      <c r="AI75">
        <v>4</v>
      </c>
      <c r="AJ75">
        <f t="shared" si="41"/>
        <v>6</v>
      </c>
      <c r="AK75">
        <f t="shared" si="42"/>
        <v>382.25</v>
      </c>
      <c r="AM75">
        <v>748</v>
      </c>
      <c r="AN75">
        <v>710</v>
      </c>
      <c r="AO75">
        <v>0</v>
      </c>
      <c r="AP75">
        <f t="shared" si="32"/>
        <v>1458</v>
      </c>
      <c r="AQ75">
        <v>0</v>
      </c>
      <c r="AR75">
        <f t="shared" si="34"/>
        <v>1458</v>
      </c>
      <c r="AS75">
        <v>8</v>
      </c>
      <c r="AT75">
        <f t="shared" si="43"/>
        <v>6</v>
      </c>
      <c r="AU75">
        <f t="shared" si="44"/>
        <v>182.25</v>
      </c>
      <c r="AW75">
        <v>122</v>
      </c>
      <c r="AX75">
        <v>235</v>
      </c>
      <c r="AY75">
        <v>0</v>
      </c>
      <c r="AZ75">
        <f t="shared" si="45"/>
        <v>357</v>
      </c>
      <c r="BA75">
        <v>0</v>
      </c>
      <c r="BB75">
        <f t="shared" si="46"/>
        <v>357</v>
      </c>
      <c r="BC75">
        <v>2</v>
      </c>
      <c r="BD75">
        <f t="shared" si="47"/>
        <v>7</v>
      </c>
      <c r="BE75">
        <f t="shared" si="48"/>
        <v>178.5</v>
      </c>
      <c r="BG75">
        <v>218</v>
      </c>
      <c r="BH75">
        <v>240</v>
      </c>
      <c r="BI75">
        <v>0</v>
      </c>
      <c r="BJ75">
        <f t="shared" si="49"/>
        <v>458</v>
      </c>
      <c r="BK75">
        <v>0</v>
      </c>
      <c r="BL75">
        <f t="shared" si="50"/>
        <v>458</v>
      </c>
      <c r="BM75">
        <v>0</v>
      </c>
      <c r="BN75">
        <f t="shared" si="51"/>
        <v>5</v>
      </c>
      <c r="BO75">
        <f t="shared" si="52"/>
        <v>0</v>
      </c>
      <c r="BQ75">
        <v>51</v>
      </c>
      <c r="BR75">
        <v>240</v>
      </c>
      <c r="BS75">
        <v>0</v>
      </c>
      <c r="BT75">
        <f t="shared" si="53"/>
        <v>291</v>
      </c>
      <c r="BU75">
        <v>0</v>
      </c>
      <c r="BV75">
        <f t="shared" si="54"/>
        <v>291</v>
      </c>
      <c r="BW75">
        <v>2</v>
      </c>
      <c r="BX75">
        <f t="shared" si="55"/>
        <v>5</v>
      </c>
      <c r="BY75">
        <f t="shared" si="56"/>
        <v>145.5</v>
      </c>
      <c r="BZ75">
        <f t="shared" si="57"/>
        <v>4387</v>
      </c>
      <c r="CA75">
        <v>367</v>
      </c>
    </row>
    <row r="76" spans="1:79" ht="17.25" customHeight="1" x14ac:dyDescent="0.3">
      <c r="A76" s="2">
        <v>44567</v>
      </c>
      <c r="B76" t="s">
        <v>174</v>
      </c>
      <c r="C76" t="s">
        <v>175</v>
      </c>
      <c r="D76" t="s">
        <v>27</v>
      </c>
      <c r="F76">
        <v>762</v>
      </c>
      <c r="G76">
        <v>0</v>
      </c>
      <c r="H76">
        <v>-38</v>
      </c>
      <c r="J76">
        <f t="shared" si="33"/>
        <v>724</v>
      </c>
      <c r="K76">
        <v>0</v>
      </c>
      <c r="L76">
        <f t="shared" si="31"/>
        <v>724</v>
      </c>
      <c r="M76">
        <v>53</v>
      </c>
      <c r="N76">
        <v>1</v>
      </c>
      <c r="O76">
        <f t="shared" si="35"/>
        <v>13.660377358490566</v>
      </c>
      <c r="Q76">
        <v>535</v>
      </c>
      <c r="R76">
        <v>0</v>
      </c>
      <c r="T76">
        <v>0</v>
      </c>
      <c r="U76">
        <f t="shared" si="36"/>
        <v>535</v>
      </c>
      <c r="V76">
        <v>0</v>
      </c>
      <c r="W76">
        <f t="shared" si="37"/>
        <v>535</v>
      </c>
      <c r="X76">
        <v>22</v>
      </c>
      <c r="Y76">
        <v>2</v>
      </c>
      <c r="Z76">
        <f t="shared" si="38"/>
        <v>24.318181818181817</v>
      </c>
      <c r="AB76">
        <v>2039</v>
      </c>
      <c r="AC76">
        <v>0</v>
      </c>
      <c r="AE76">
        <v>-11</v>
      </c>
      <c r="AF76">
        <f t="shared" si="39"/>
        <v>2028</v>
      </c>
      <c r="AG76">
        <v>0</v>
      </c>
      <c r="AH76">
        <f t="shared" si="40"/>
        <v>2028</v>
      </c>
      <c r="AI76">
        <v>128</v>
      </c>
      <c r="AJ76">
        <f t="shared" si="41"/>
        <v>6</v>
      </c>
      <c r="AK76">
        <f t="shared" si="42"/>
        <v>15.84375</v>
      </c>
      <c r="AM76">
        <v>2221</v>
      </c>
      <c r="AN76">
        <v>0</v>
      </c>
      <c r="AO76">
        <v>-110</v>
      </c>
      <c r="AP76">
        <f t="shared" si="32"/>
        <v>2111</v>
      </c>
      <c r="AQ76">
        <v>0</v>
      </c>
      <c r="AR76">
        <f t="shared" si="34"/>
        <v>2111</v>
      </c>
      <c r="AS76">
        <v>86</v>
      </c>
      <c r="AT76">
        <f t="shared" si="43"/>
        <v>6</v>
      </c>
      <c r="AU76">
        <f t="shared" si="44"/>
        <v>24.546511627906977</v>
      </c>
      <c r="AW76">
        <v>751</v>
      </c>
      <c r="AX76">
        <v>0</v>
      </c>
      <c r="AY76">
        <v>-137</v>
      </c>
      <c r="AZ76">
        <f t="shared" si="45"/>
        <v>614</v>
      </c>
      <c r="BA76">
        <v>0</v>
      </c>
      <c r="BB76">
        <f t="shared" si="46"/>
        <v>614</v>
      </c>
      <c r="BC76">
        <v>105</v>
      </c>
      <c r="BD76">
        <f t="shared" si="47"/>
        <v>7</v>
      </c>
      <c r="BE76">
        <f t="shared" si="48"/>
        <v>5.8476190476190473</v>
      </c>
      <c r="BG76">
        <v>789</v>
      </c>
      <c r="BH76">
        <v>0</v>
      </c>
      <c r="BI76">
        <v>-3</v>
      </c>
      <c r="BJ76">
        <f t="shared" si="49"/>
        <v>786</v>
      </c>
      <c r="BK76">
        <v>0</v>
      </c>
      <c r="BL76">
        <f t="shared" si="50"/>
        <v>786</v>
      </c>
      <c r="BM76">
        <v>38</v>
      </c>
      <c r="BN76">
        <f t="shared" si="51"/>
        <v>5</v>
      </c>
      <c r="BO76">
        <f t="shared" si="52"/>
        <v>20.684210526315791</v>
      </c>
      <c r="BQ76">
        <v>772</v>
      </c>
      <c r="BR76">
        <v>0</v>
      </c>
      <c r="BS76">
        <v>-11</v>
      </c>
      <c r="BT76">
        <f t="shared" si="53"/>
        <v>761</v>
      </c>
      <c r="BU76">
        <v>0</v>
      </c>
      <c r="BV76">
        <f t="shared" si="54"/>
        <v>761</v>
      </c>
      <c r="BW76">
        <v>33</v>
      </c>
      <c r="BX76">
        <f t="shared" si="55"/>
        <v>5</v>
      </c>
      <c r="BY76">
        <f t="shared" si="56"/>
        <v>23.060606060606062</v>
      </c>
      <c r="BZ76">
        <f t="shared" si="57"/>
        <v>7559</v>
      </c>
      <c r="CA76">
        <v>0</v>
      </c>
    </row>
    <row r="77" spans="1:79" ht="17.25" customHeight="1" x14ac:dyDescent="0.3">
      <c r="A77" s="2">
        <v>44567</v>
      </c>
      <c r="B77" t="s">
        <v>176</v>
      </c>
      <c r="C77" t="s">
        <v>177</v>
      </c>
      <c r="D77" t="s">
        <v>27</v>
      </c>
      <c r="F77">
        <v>0</v>
      </c>
      <c r="G77">
        <v>0</v>
      </c>
      <c r="H77">
        <v>0</v>
      </c>
      <c r="J77">
        <f t="shared" si="33"/>
        <v>0</v>
      </c>
      <c r="K77">
        <v>0</v>
      </c>
      <c r="L77">
        <f t="shared" si="31"/>
        <v>0</v>
      </c>
      <c r="M77">
        <v>0</v>
      </c>
      <c r="N77">
        <v>1</v>
      </c>
      <c r="O77">
        <f t="shared" si="35"/>
        <v>0</v>
      </c>
      <c r="Q77">
        <v>0</v>
      </c>
      <c r="R77">
        <v>0</v>
      </c>
      <c r="T77">
        <v>0</v>
      </c>
      <c r="U77">
        <f t="shared" si="36"/>
        <v>0</v>
      </c>
      <c r="V77">
        <v>0</v>
      </c>
      <c r="W77">
        <f t="shared" si="37"/>
        <v>0</v>
      </c>
      <c r="X77">
        <v>0</v>
      </c>
      <c r="Y77">
        <v>2</v>
      </c>
      <c r="Z77">
        <f t="shared" si="38"/>
        <v>0</v>
      </c>
      <c r="AB77">
        <v>0</v>
      </c>
      <c r="AC77">
        <v>0</v>
      </c>
      <c r="AE77">
        <v>0</v>
      </c>
      <c r="AF77">
        <f t="shared" si="39"/>
        <v>0</v>
      </c>
      <c r="AG77">
        <v>0</v>
      </c>
      <c r="AH77">
        <f t="shared" si="40"/>
        <v>0</v>
      </c>
      <c r="AI77">
        <v>0</v>
      </c>
      <c r="AJ77">
        <f t="shared" si="41"/>
        <v>6</v>
      </c>
      <c r="AK77">
        <f t="shared" si="42"/>
        <v>0</v>
      </c>
      <c r="AM77">
        <v>0</v>
      </c>
      <c r="AN77">
        <v>0</v>
      </c>
      <c r="AO77">
        <v>0</v>
      </c>
      <c r="AP77">
        <f t="shared" si="32"/>
        <v>0</v>
      </c>
      <c r="AQ77">
        <v>0</v>
      </c>
      <c r="AR77">
        <f t="shared" si="34"/>
        <v>0</v>
      </c>
      <c r="AS77">
        <v>0</v>
      </c>
      <c r="AT77">
        <f t="shared" si="43"/>
        <v>6</v>
      </c>
      <c r="AU77">
        <f t="shared" si="44"/>
        <v>0</v>
      </c>
      <c r="AW77">
        <v>0</v>
      </c>
      <c r="AX77">
        <v>0</v>
      </c>
      <c r="AY77">
        <v>0</v>
      </c>
      <c r="AZ77">
        <f t="shared" si="45"/>
        <v>0</v>
      </c>
      <c r="BA77">
        <v>0</v>
      </c>
      <c r="BB77">
        <f t="shared" si="46"/>
        <v>0</v>
      </c>
      <c r="BC77">
        <v>0</v>
      </c>
      <c r="BD77">
        <f t="shared" si="47"/>
        <v>7</v>
      </c>
      <c r="BE77">
        <f t="shared" si="48"/>
        <v>0</v>
      </c>
      <c r="BG77">
        <v>0</v>
      </c>
      <c r="BH77">
        <v>0</v>
      </c>
      <c r="BI77">
        <v>0</v>
      </c>
      <c r="BJ77">
        <f t="shared" si="49"/>
        <v>0</v>
      </c>
      <c r="BK77">
        <v>0</v>
      </c>
      <c r="BL77">
        <f t="shared" si="50"/>
        <v>0</v>
      </c>
      <c r="BM77">
        <v>0</v>
      </c>
      <c r="BN77">
        <f t="shared" si="51"/>
        <v>5</v>
      </c>
      <c r="BO77">
        <f t="shared" si="52"/>
        <v>0</v>
      </c>
      <c r="BQ77">
        <v>0</v>
      </c>
      <c r="BR77">
        <v>0</v>
      </c>
      <c r="BS77">
        <v>0</v>
      </c>
      <c r="BT77">
        <f t="shared" si="53"/>
        <v>0</v>
      </c>
      <c r="BU77">
        <v>0</v>
      </c>
      <c r="BV77">
        <f t="shared" si="54"/>
        <v>0</v>
      </c>
      <c r="BW77">
        <v>0</v>
      </c>
      <c r="BX77">
        <f t="shared" si="55"/>
        <v>5</v>
      </c>
      <c r="BY77">
        <f t="shared" si="56"/>
        <v>0</v>
      </c>
      <c r="BZ77">
        <f t="shared" si="57"/>
        <v>0</v>
      </c>
      <c r="CA77">
        <v>0</v>
      </c>
    </row>
    <row r="78" spans="1:79" ht="17.25" customHeight="1" x14ac:dyDescent="0.3">
      <c r="A78" s="2">
        <v>44567</v>
      </c>
      <c r="B78" t="s">
        <v>178</v>
      </c>
      <c r="C78" t="s">
        <v>179</v>
      </c>
      <c r="D78" t="s">
        <v>27</v>
      </c>
      <c r="F78">
        <v>0</v>
      </c>
      <c r="G78">
        <v>0</v>
      </c>
      <c r="H78">
        <v>0</v>
      </c>
      <c r="J78">
        <f t="shared" si="33"/>
        <v>0</v>
      </c>
      <c r="K78">
        <v>0</v>
      </c>
      <c r="L78">
        <f t="shared" si="31"/>
        <v>0</v>
      </c>
      <c r="M78">
        <v>0</v>
      </c>
      <c r="N78">
        <v>1</v>
      </c>
      <c r="O78">
        <f t="shared" si="35"/>
        <v>0</v>
      </c>
      <c r="Q78">
        <v>0</v>
      </c>
      <c r="R78">
        <v>0</v>
      </c>
      <c r="T78">
        <v>0</v>
      </c>
      <c r="U78">
        <f t="shared" si="36"/>
        <v>0</v>
      </c>
      <c r="V78">
        <v>0</v>
      </c>
      <c r="W78">
        <f t="shared" si="37"/>
        <v>0</v>
      </c>
      <c r="X78">
        <v>0</v>
      </c>
      <c r="Y78">
        <v>2</v>
      </c>
      <c r="Z78">
        <f t="shared" si="38"/>
        <v>0</v>
      </c>
      <c r="AB78">
        <v>0</v>
      </c>
      <c r="AC78">
        <v>0</v>
      </c>
      <c r="AE78">
        <v>0</v>
      </c>
      <c r="AF78">
        <f t="shared" si="39"/>
        <v>0</v>
      </c>
      <c r="AG78">
        <v>0</v>
      </c>
      <c r="AH78">
        <f t="shared" si="40"/>
        <v>0</v>
      </c>
      <c r="AI78">
        <v>0</v>
      </c>
      <c r="AJ78">
        <f t="shared" si="41"/>
        <v>6</v>
      </c>
      <c r="AK78">
        <f t="shared" si="42"/>
        <v>0</v>
      </c>
      <c r="AM78">
        <v>0</v>
      </c>
      <c r="AN78">
        <v>0</v>
      </c>
      <c r="AO78">
        <v>0</v>
      </c>
      <c r="AP78">
        <f t="shared" si="32"/>
        <v>0</v>
      </c>
      <c r="AQ78">
        <v>0</v>
      </c>
      <c r="AR78">
        <f t="shared" si="34"/>
        <v>0</v>
      </c>
      <c r="AS78">
        <v>0</v>
      </c>
      <c r="AT78">
        <f t="shared" si="43"/>
        <v>6</v>
      </c>
      <c r="AU78">
        <f t="shared" si="44"/>
        <v>0</v>
      </c>
      <c r="AW78">
        <v>0</v>
      </c>
      <c r="AX78">
        <v>0</v>
      </c>
      <c r="AY78">
        <v>0</v>
      </c>
      <c r="AZ78">
        <f t="shared" si="45"/>
        <v>0</v>
      </c>
      <c r="BA78">
        <v>0</v>
      </c>
      <c r="BB78">
        <f t="shared" si="46"/>
        <v>0</v>
      </c>
      <c r="BC78">
        <v>0</v>
      </c>
      <c r="BD78">
        <f t="shared" si="47"/>
        <v>7</v>
      </c>
      <c r="BE78">
        <f t="shared" si="48"/>
        <v>0</v>
      </c>
      <c r="BG78">
        <v>0</v>
      </c>
      <c r="BH78">
        <v>0</v>
      </c>
      <c r="BI78">
        <v>0</v>
      </c>
      <c r="BJ78">
        <f t="shared" si="49"/>
        <v>0</v>
      </c>
      <c r="BK78">
        <v>0</v>
      </c>
      <c r="BL78">
        <f t="shared" si="50"/>
        <v>0</v>
      </c>
      <c r="BM78">
        <v>0</v>
      </c>
      <c r="BN78">
        <f t="shared" si="51"/>
        <v>5</v>
      </c>
      <c r="BO78">
        <f t="shared" si="52"/>
        <v>0</v>
      </c>
      <c r="BQ78">
        <v>0</v>
      </c>
      <c r="BR78">
        <v>0</v>
      </c>
      <c r="BS78">
        <v>0</v>
      </c>
      <c r="BT78">
        <f t="shared" si="53"/>
        <v>0</v>
      </c>
      <c r="BU78">
        <v>0</v>
      </c>
      <c r="BV78">
        <f t="shared" si="54"/>
        <v>0</v>
      </c>
      <c r="BW78">
        <v>0</v>
      </c>
      <c r="BX78">
        <f t="shared" si="55"/>
        <v>5</v>
      </c>
      <c r="BY78">
        <f t="shared" si="56"/>
        <v>0</v>
      </c>
      <c r="BZ78">
        <f t="shared" si="57"/>
        <v>0</v>
      </c>
      <c r="CA78">
        <v>0</v>
      </c>
    </row>
    <row r="79" spans="1:79" ht="17.25" customHeight="1" x14ac:dyDescent="0.3">
      <c r="A79" s="2">
        <v>44567</v>
      </c>
      <c r="B79" t="s">
        <v>180</v>
      </c>
      <c r="C79" t="s">
        <v>181</v>
      </c>
      <c r="D79" t="s">
        <v>27</v>
      </c>
      <c r="F79">
        <v>818</v>
      </c>
      <c r="G79">
        <v>0</v>
      </c>
      <c r="H79">
        <v>0</v>
      </c>
      <c r="J79">
        <f t="shared" si="33"/>
        <v>818</v>
      </c>
      <c r="K79">
        <v>0</v>
      </c>
      <c r="L79">
        <f t="shared" si="31"/>
        <v>818</v>
      </c>
      <c r="M79">
        <v>9</v>
      </c>
      <c r="N79">
        <v>1</v>
      </c>
      <c r="O79">
        <f t="shared" si="35"/>
        <v>90.888888888888886</v>
      </c>
      <c r="Q79">
        <v>229</v>
      </c>
      <c r="R79">
        <v>0</v>
      </c>
      <c r="T79">
        <v>0</v>
      </c>
      <c r="U79">
        <f t="shared" si="36"/>
        <v>229</v>
      </c>
      <c r="V79">
        <v>0</v>
      </c>
      <c r="W79">
        <f t="shared" si="37"/>
        <v>229</v>
      </c>
      <c r="X79">
        <v>5</v>
      </c>
      <c r="Y79">
        <v>2</v>
      </c>
      <c r="Z79">
        <f t="shared" si="38"/>
        <v>45.8</v>
      </c>
      <c r="AB79">
        <v>5940</v>
      </c>
      <c r="AC79">
        <v>0</v>
      </c>
      <c r="AE79">
        <v>-11</v>
      </c>
      <c r="AF79">
        <f t="shared" si="39"/>
        <v>5929</v>
      </c>
      <c r="AG79">
        <v>0</v>
      </c>
      <c r="AH79">
        <f t="shared" si="40"/>
        <v>5929</v>
      </c>
      <c r="AI79">
        <v>73</v>
      </c>
      <c r="AJ79">
        <f t="shared" si="41"/>
        <v>6</v>
      </c>
      <c r="AK79">
        <f t="shared" si="42"/>
        <v>81.219178082191775</v>
      </c>
      <c r="AM79">
        <v>1420</v>
      </c>
      <c r="AN79">
        <v>0</v>
      </c>
      <c r="AO79">
        <v>0</v>
      </c>
      <c r="AP79">
        <f t="shared" si="32"/>
        <v>1420</v>
      </c>
      <c r="AQ79">
        <v>0</v>
      </c>
      <c r="AR79">
        <f t="shared" si="34"/>
        <v>1420</v>
      </c>
      <c r="AS79">
        <v>20</v>
      </c>
      <c r="AT79">
        <f t="shared" si="43"/>
        <v>6</v>
      </c>
      <c r="AU79">
        <f t="shared" si="44"/>
        <v>71</v>
      </c>
      <c r="AW79">
        <v>694</v>
      </c>
      <c r="AX79">
        <v>0</v>
      </c>
      <c r="AY79">
        <v>0</v>
      </c>
      <c r="AZ79">
        <f t="shared" si="45"/>
        <v>694</v>
      </c>
      <c r="BA79">
        <v>0</v>
      </c>
      <c r="BB79">
        <f t="shared" si="46"/>
        <v>694</v>
      </c>
      <c r="BC79">
        <v>8</v>
      </c>
      <c r="BD79">
        <f t="shared" si="47"/>
        <v>7</v>
      </c>
      <c r="BE79">
        <f t="shared" si="48"/>
        <v>86.75</v>
      </c>
      <c r="BG79">
        <v>751</v>
      </c>
      <c r="BH79">
        <v>0</v>
      </c>
      <c r="BI79">
        <v>0</v>
      </c>
      <c r="BJ79">
        <f t="shared" si="49"/>
        <v>751</v>
      </c>
      <c r="BK79">
        <v>0</v>
      </c>
      <c r="BL79">
        <f t="shared" si="50"/>
        <v>751</v>
      </c>
      <c r="BM79">
        <v>16</v>
      </c>
      <c r="BN79">
        <v>71</v>
      </c>
      <c r="BO79">
        <f t="shared" si="52"/>
        <v>46.9375</v>
      </c>
      <c r="BQ79">
        <v>347</v>
      </c>
      <c r="BR79">
        <v>0</v>
      </c>
      <c r="BS79">
        <v>-17</v>
      </c>
      <c r="BT79">
        <f t="shared" si="53"/>
        <v>330</v>
      </c>
      <c r="BU79">
        <v>0</v>
      </c>
      <c r="BV79">
        <f t="shared" si="54"/>
        <v>330</v>
      </c>
      <c r="BW79">
        <v>4</v>
      </c>
      <c r="BX79">
        <f t="shared" si="55"/>
        <v>5</v>
      </c>
      <c r="BY79">
        <f t="shared" si="56"/>
        <v>82.5</v>
      </c>
      <c r="BZ79">
        <f t="shared" si="57"/>
        <v>10171</v>
      </c>
      <c r="CA79">
        <v>0</v>
      </c>
    </row>
    <row r="80" spans="1:79" ht="17.25" customHeight="1" x14ac:dyDescent="0.3">
      <c r="A80" s="2">
        <v>44567</v>
      </c>
      <c r="B80" t="s">
        <v>182</v>
      </c>
      <c r="C80" t="s">
        <v>183</v>
      </c>
      <c r="D80" t="s">
        <v>27</v>
      </c>
      <c r="F80">
        <v>594</v>
      </c>
      <c r="G80">
        <v>0</v>
      </c>
      <c r="H80">
        <v>-50</v>
      </c>
      <c r="J80">
        <f t="shared" si="33"/>
        <v>544</v>
      </c>
      <c r="K80">
        <v>0</v>
      </c>
      <c r="L80">
        <f t="shared" si="31"/>
        <v>544</v>
      </c>
      <c r="M80">
        <v>35</v>
      </c>
      <c r="N80">
        <v>1</v>
      </c>
      <c r="O80">
        <f t="shared" si="35"/>
        <v>15.542857142857143</v>
      </c>
      <c r="Q80">
        <v>322</v>
      </c>
      <c r="R80">
        <v>0</v>
      </c>
      <c r="T80">
        <v>0</v>
      </c>
      <c r="U80">
        <f t="shared" si="36"/>
        <v>322</v>
      </c>
      <c r="V80">
        <v>0</v>
      </c>
      <c r="W80">
        <f t="shared" si="37"/>
        <v>322</v>
      </c>
      <c r="X80">
        <v>10</v>
      </c>
      <c r="Y80">
        <v>2</v>
      </c>
      <c r="Z80">
        <f t="shared" si="38"/>
        <v>32.200000000000003</v>
      </c>
      <c r="AB80">
        <v>545</v>
      </c>
      <c r="AC80">
        <v>0</v>
      </c>
      <c r="AE80">
        <v>0</v>
      </c>
      <c r="AF80">
        <f t="shared" si="39"/>
        <v>545</v>
      </c>
      <c r="AG80">
        <v>0</v>
      </c>
      <c r="AH80">
        <f t="shared" si="40"/>
        <v>545</v>
      </c>
      <c r="AI80">
        <v>22</v>
      </c>
      <c r="AJ80">
        <f t="shared" si="41"/>
        <v>6</v>
      </c>
      <c r="AK80">
        <f t="shared" si="42"/>
        <v>24.772727272727273</v>
      </c>
      <c r="AM80">
        <v>123</v>
      </c>
      <c r="AN80">
        <v>0</v>
      </c>
      <c r="AO80">
        <v>0</v>
      </c>
      <c r="AP80">
        <f t="shared" si="32"/>
        <v>123</v>
      </c>
      <c r="AQ80">
        <v>0</v>
      </c>
      <c r="AR80">
        <f t="shared" si="34"/>
        <v>123</v>
      </c>
      <c r="AS80">
        <v>6</v>
      </c>
      <c r="AT80">
        <f t="shared" si="43"/>
        <v>6</v>
      </c>
      <c r="AU80">
        <f>IFERROR(AR80/AS80,0)</f>
        <v>20.5</v>
      </c>
      <c r="AW80">
        <v>212</v>
      </c>
      <c r="AX80">
        <v>0</v>
      </c>
      <c r="AY80">
        <v>0</v>
      </c>
      <c r="AZ80">
        <f t="shared" si="45"/>
        <v>212</v>
      </c>
      <c r="BA80">
        <v>0</v>
      </c>
      <c r="BB80">
        <f t="shared" si="46"/>
        <v>212</v>
      </c>
      <c r="BC80">
        <v>5</v>
      </c>
      <c r="BD80">
        <f t="shared" si="47"/>
        <v>7</v>
      </c>
      <c r="BE80">
        <f t="shared" si="48"/>
        <v>42.4</v>
      </c>
      <c r="BG80">
        <v>545</v>
      </c>
      <c r="BH80">
        <v>0</v>
      </c>
      <c r="BI80">
        <v>0</v>
      </c>
      <c r="BJ80">
        <f t="shared" si="49"/>
        <v>545</v>
      </c>
      <c r="BK80">
        <v>500</v>
      </c>
      <c r="BL80">
        <f t="shared" si="50"/>
        <v>1045</v>
      </c>
      <c r="BM80">
        <v>7</v>
      </c>
      <c r="BN80">
        <f t="shared" si="51"/>
        <v>5</v>
      </c>
      <c r="BO80">
        <f t="shared" si="52"/>
        <v>149.28571428571428</v>
      </c>
      <c r="BQ80">
        <v>276</v>
      </c>
      <c r="BR80">
        <v>0</v>
      </c>
      <c r="BS80">
        <v>0</v>
      </c>
      <c r="BT80">
        <f t="shared" si="53"/>
        <v>276</v>
      </c>
      <c r="BU80">
        <v>0</v>
      </c>
      <c r="BV80">
        <f t="shared" si="54"/>
        <v>276</v>
      </c>
      <c r="BW80">
        <v>3</v>
      </c>
      <c r="BX80">
        <f t="shared" si="55"/>
        <v>5</v>
      </c>
      <c r="BY80">
        <f t="shared" si="56"/>
        <v>92</v>
      </c>
      <c r="BZ80">
        <f t="shared" si="57"/>
        <v>3067</v>
      </c>
      <c r="CA80">
        <v>0</v>
      </c>
    </row>
    <row r="81" spans="1:79" ht="18.600000000000001" customHeight="1" x14ac:dyDescent="0.3">
      <c r="A81" s="2">
        <v>44567</v>
      </c>
      <c r="B81" t="s">
        <v>184</v>
      </c>
      <c r="C81" t="s">
        <v>185</v>
      </c>
      <c r="D81" t="s">
        <v>27</v>
      </c>
      <c r="F81">
        <v>758</v>
      </c>
      <c r="G81">
        <v>0</v>
      </c>
      <c r="H81">
        <v>0</v>
      </c>
      <c r="J81">
        <f t="shared" si="33"/>
        <v>758</v>
      </c>
      <c r="K81">
        <v>0</v>
      </c>
      <c r="L81">
        <f t="shared" si="31"/>
        <v>758</v>
      </c>
      <c r="M81">
        <v>11</v>
      </c>
      <c r="N81">
        <v>1</v>
      </c>
      <c r="O81">
        <f t="shared" si="35"/>
        <v>68.909090909090907</v>
      </c>
      <c r="Q81">
        <v>297</v>
      </c>
      <c r="R81">
        <v>0</v>
      </c>
      <c r="T81">
        <v>0</v>
      </c>
      <c r="U81">
        <f t="shared" si="36"/>
        <v>297</v>
      </c>
      <c r="V81">
        <v>0</v>
      </c>
      <c r="W81">
        <f t="shared" si="37"/>
        <v>297</v>
      </c>
      <c r="X81">
        <v>0</v>
      </c>
      <c r="Y81">
        <v>2</v>
      </c>
      <c r="Z81">
        <f t="shared" si="38"/>
        <v>0</v>
      </c>
      <c r="AB81">
        <v>122</v>
      </c>
      <c r="AC81">
        <v>0</v>
      </c>
      <c r="AE81">
        <v>0</v>
      </c>
      <c r="AF81">
        <f t="shared" si="39"/>
        <v>122</v>
      </c>
      <c r="AG81">
        <v>0</v>
      </c>
      <c r="AH81">
        <f t="shared" si="40"/>
        <v>122</v>
      </c>
      <c r="AI81">
        <v>13</v>
      </c>
      <c r="AJ81">
        <f t="shared" si="41"/>
        <v>6</v>
      </c>
      <c r="AK81">
        <f t="shared" si="42"/>
        <v>9.384615384615385</v>
      </c>
      <c r="AM81">
        <v>0</v>
      </c>
      <c r="AN81">
        <v>0</v>
      </c>
      <c r="AO81">
        <v>0</v>
      </c>
      <c r="AP81">
        <f t="shared" si="32"/>
        <v>0</v>
      </c>
      <c r="AQ81">
        <v>100</v>
      </c>
      <c r="AR81">
        <f t="shared" si="34"/>
        <v>100</v>
      </c>
      <c r="AS81">
        <v>9</v>
      </c>
      <c r="AT81">
        <f t="shared" si="43"/>
        <v>6</v>
      </c>
      <c r="AU81">
        <f>IFERROR(AR81/AS81,0)</f>
        <v>11.111111111111111</v>
      </c>
      <c r="AW81">
        <v>84</v>
      </c>
      <c r="AX81">
        <v>0</v>
      </c>
      <c r="AY81">
        <v>-17</v>
      </c>
      <c r="AZ81">
        <f t="shared" si="45"/>
        <v>67</v>
      </c>
      <c r="BA81">
        <v>100</v>
      </c>
      <c r="BB81">
        <f t="shared" si="46"/>
        <v>167</v>
      </c>
      <c r="BC81">
        <v>12</v>
      </c>
      <c r="BD81">
        <f t="shared" si="47"/>
        <v>7</v>
      </c>
      <c r="BE81">
        <f t="shared" si="48"/>
        <v>13.916666666666666</v>
      </c>
      <c r="BG81">
        <v>179</v>
      </c>
      <c r="BH81">
        <v>0</v>
      </c>
      <c r="BI81">
        <v>0</v>
      </c>
      <c r="BJ81">
        <f t="shared" si="49"/>
        <v>179</v>
      </c>
      <c r="BK81">
        <v>0</v>
      </c>
      <c r="BL81">
        <f t="shared" si="50"/>
        <v>179</v>
      </c>
      <c r="BM81">
        <v>1</v>
      </c>
      <c r="BN81">
        <f t="shared" si="51"/>
        <v>5</v>
      </c>
      <c r="BO81">
        <f t="shared" si="52"/>
        <v>179</v>
      </c>
      <c r="BQ81">
        <v>253</v>
      </c>
      <c r="BR81">
        <v>0</v>
      </c>
      <c r="BS81">
        <v>0</v>
      </c>
      <c r="BT81">
        <f t="shared" si="53"/>
        <v>253</v>
      </c>
      <c r="BU81">
        <v>0</v>
      </c>
      <c r="BV81">
        <f t="shared" si="54"/>
        <v>253</v>
      </c>
      <c r="BW81">
        <v>7</v>
      </c>
      <c r="BX81">
        <f t="shared" si="55"/>
        <v>5</v>
      </c>
      <c r="BY81">
        <f t="shared" si="56"/>
        <v>36.142857142857146</v>
      </c>
      <c r="BZ81">
        <f t="shared" si="57"/>
        <v>1876</v>
      </c>
      <c r="CA81">
        <v>0</v>
      </c>
    </row>
    <row r="90" spans="1:79" ht="17.25" customHeight="1" x14ac:dyDescent="0.3">
      <c r="BQ90" t="s">
        <v>186</v>
      </c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44F1-DCB7-42E9-B066-0E540F959F01}">
  <dimension ref="A1:CA90"/>
  <sheetViews>
    <sheetView zoomScale="85" zoomScaleNormal="85" workbookViewId="0">
      <selection sqref="A1:XFD1"/>
    </sheetView>
  </sheetViews>
  <sheetFormatPr defaultColWidth="9.6640625" defaultRowHeight="17.25" customHeight="1" x14ac:dyDescent="0.3"/>
  <cols>
    <col min="1" max="1" width="10.77734375" bestFit="1" customWidth="1"/>
    <col min="2" max="2" width="7.88671875" customWidth="1"/>
    <col min="3" max="3" width="25.5546875" bestFit="1" customWidth="1"/>
    <col min="4" max="4" width="4.88671875" bestFit="1" customWidth="1"/>
    <col min="5" max="5" width="10.33203125" bestFit="1" customWidth="1"/>
    <col min="6" max="28" width="11.33203125" customWidth="1"/>
    <col min="29" max="30" width="11.44140625" customWidth="1"/>
    <col min="31" max="78" width="11.33203125" customWidth="1"/>
    <col min="79" max="79" width="16.33203125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4.4" x14ac:dyDescent="0.3">
      <c r="A2" s="2">
        <v>44568</v>
      </c>
      <c r="B2" t="s">
        <v>25</v>
      </c>
      <c r="C2" t="s">
        <v>26</v>
      </c>
      <c r="D2" t="s">
        <v>27</v>
      </c>
      <c r="F2">
        <v>20</v>
      </c>
      <c r="G2">
        <v>0</v>
      </c>
      <c r="I2">
        <v>0</v>
      </c>
      <c r="J2">
        <f t="shared" ref="J2:J32" si="0">SUM(F2:I2)</f>
        <v>20</v>
      </c>
      <c r="K2">
        <v>0</v>
      </c>
      <c r="L2">
        <f t="shared" ref="L2:L63" si="1">SUM(J2:K2)</f>
        <v>20</v>
      </c>
      <c r="M2">
        <v>2</v>
      </c>
      <c r="N2">
        <v>1</v>
      </c>
      <c r="O2">
        <f t="shared" ref="O2:O7" si="2">IFERROR(L2/M2,0)</f>
        <v>10</v>
      </c>
      <c r="Q2">
        <v>0</v>
      </c>
      <c r="R2">
        <v>0</v>
      </c>
      <c r="T2">
        <v>0</v>
      </c>
      <c r="U2">
        <f t="shared" ref="U2:U33" si="3">SUM(Q2:T2)</f>
        <v>0</v>
      </c>
      <c r="V2">
        <v>0</v>
      </c>
      <c r="W2">
        <f t="shared" ref="W2:W64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E2">
        <v>0</v>
      </c>
      <c r="AF2">
        <f t="shared" ref="AF2:AF33" si="6">SUM(AB2:AE2)</f>
        <v>0</v>
      </c>
      <c r="AG2">
        <v>0</v>
      </c>
      <c r="AH2">
        <f t="shared" ref="AH2:AH65" si="7">SUM(AF2:AG2)</f>
        <v>0</v>
      </c>
      <c r="AI2">
        <v>9</v>
      </c>
      <c r="AJ2">
        <f t="shared" ref="AJ2:AJ65" si="8">4+2</f>
        <v>6</v>
      </c>
      <c r="AK2">
        <f t="shared" ref="AK2:AK65" si="9">IFERROR(AH2/AI2,0)</f>
        <v>0</v>
      </c>
      <c r="AM2">
        <v>0</v>
      </c>
      <c r="AN2">
        <v>0</v>
      </c>
      <c r="AO2">
        <v>0</v>
      </c>
      <c r="AP2">
        <f t="shared" ref="AP2:AP63" si="10">SUM(AM2:AO2)</f>
        <v>0</v>
      </c>
      <c r="AQ2">
        <v>0</v>
      </c>
      <c r="AR2">
        <f t="shared" ref="AR2:AR64" si="11">SUM(AP2:AQ2)</f>
        <v>0</v>
      </c>
      <c r="AS2">
        <v>2</v>
      </c>
      <c r="AT2">
        <f t="shared" ref="AT2:AT65" si="12">4+2</f>
        <v>6</v>
      </c>
      <c r="AU2">
        <f t="shared" ref="AU2:AU65" si="13">IFERROR(AR2/AS2,0)</f>
        <v>0</v>
      </c>
      <c r="AW2">
        <v>0</v>
      </c>
      <c r="AX2">
        <v>0</v>
      </c>
      <c r="AY2">
        <v>0</v>
      </c>
      <c r="AZ2">
        <f t="shared" ref="AZ2:AZ65" si="14">SUM(AW2:AY2)</f>
        <v>0</v>
      </c>
      <c r="BA2">
        <v>0</v>
      </c>
      <c r="BB2">
        <f t="shared" ref="BB2:BB65" si="15">SUM(AZ2:BA2)</f>
        <v>0</v>
      </c>
      <c r="BC2">
        <v>3</v>
      </c>
      <c r="BD2">
        <f t="shared" ref="BD2:BD65" si="16">5+2</f>
        <v>7</v>
      </c>
      <c r="BE2">
        <f t="shared" ref="BE2:BE65" si="17">IFERROR(BB2/BC2,0)</f>
        <v>0</v>
      </c>
      <c r="BG2">
        <v>67</v>
      </c>
      <c r="BH2">
        <v>0</v>
      </c>
      <c r="BI2">
        <v>0</v>
      </c>
      <c r="BJ2">
        <f t="shared" ref="BJ2:BJ65" si="18">SUM(BG2:BI2)</f>
        <v>67</v>
      </c>
      <c r="BK2">
        <v>0</v>
      </c>
      <c r="BL2">
        <f t="shared" ref="BL2:BL65" si="19">SUM(BJ2:BK2)</f>
        <v>67</v>
      </c>
      <c r="BM2">
        <v>2</v>
      </c>
      <c r="BN2">
        <f t="shared" ref="BN2:BN65" si="20">3+2</f>
        <v>5</v>
      </c>
      <c r="BO2">
        <f t="shared" ref="BO2:BO65" si="21">IFERROR(BL2/BM2,0)</f>
        <v>33.5</v>
      </c>
      <c r="BQ2">
        <v>0</v>
      </c>
      <c r="BR2">
        <v>0</v>
      </c>
      <c r="BS2">
        <v>0</v>
      </c>
      <c r="BT2">
        <f t="shared" ref="BT2:BT65" si="22">SUM(BQ2:BS2)</f>
        <v>0</v>
      </c>
      <c r="BU2">
        <v>0</v>
      </c>
      <c r="BV2">
        <f t="shared" ref="BV2:BV65" si="23">SUM(BT2:BU2)</f>
        <v>0</v>
      </c>
      <c r="BW2">
        <v>6</v>
      </c>
      <c r="BX2">
        <f t="shared" ref="BX2:BX65" si="24">3+2</f>
        <v>5</v>
      </c>
      <c r="BY2">
        <f t="shared" ref="BY2:BY65" si="25">IFERROR(BV2/BW2,0)</f>
        <v>0</v>
      </c>
      <c r="BZ2">
        <f t="shared" ref="BZ2:BZ33" si="26">BV2+BL2+BB2+AR2+AH2+W2+L2</f>
        <v>87</v>
      </c>
      <c r="CA2">
        <v>0</v>
      </c>
    </row>
    <row r="3" spans="1:79" ht="14.4" x14ac:dyDescent="0.3">
      <c r="A3" s="2">
        <v>44568</v>
      </c>
      <c r="B3" t="s">
        <v>28</v>
      </c>
      <c r="C3" t="s">
        <v>29</v>
      </c>
      <c r="D3" t="s">
        <v>27</v>
      </c>
      <c r="F3">
        <v>108</v>
      </c>
      <c r="G3">
        <v>0</v>
      </c>
      <c r="I3">
        <v>0</v>
      </c>
      <c r="J3">
        <f t="shared" si="0"/>
        <v>108</v>
      </c>
      <c r="K3">
        <v>0</v>
      </c>
      <c r="L3">
        <f t="shared" si="1"/>
        <v>108</v>
      </c>
      <c r="M3">
        <v>10</v>
      </c>
      <c r="N3">
        <v>1</v>
      </c>
      <c r="O3">
        <f t="shared" si="2"/>
        <v>10.8</v>
      </c>
      <c r="Q3">
        <v>296</v>
      </c>
      <c r="R3">
        <v>0</v>
      </c>
      <c r="T3">
        <v>0</v>
      </c>
      <c r="U3">
        <f t="shared" si="3"/>
        <v>296</v>
      </c>
      <c r="V3">
        <v>0</v>
      </c>
      <c r="W3">
        <f t="shared" si="4"/>
        <v>296</v>
      </c>
      <c r="X3">
        <v>5</v>
      </c>
      <c r="Y3">
        <v>2</v>
      </c>
      <c r="Z3">
        <f t="shared" si="5"/>
        <v>59.2</v>
      </c>
      <c r="AB3">
        <v>766</v>
      </c>
      <c r="AC3">
        <v>0</v>
      </c>
      <c r="AE3">
        <v>0</v>
      </c>
      <c r="AF3">
        <f t="shared" si="6"/>
        <v>766</v>
      </c>
      <c r="AG3">
        <v>0</v>
      </c>
      <c r="AH3">
        <f t="shared" si="7"/>
        <v>766</v>
      </c>
      <c r="AI3">
        <v>26</v>
      </c>
      <c r="AJ3">
        <f t="shared" si="8"/>
        <v>6</v>
      </c>
      <c r="AK3">
        <f t="shared" si="9"/>
        <v>29.46153846153846</v>
      </c>
      <c r="AM3">
        <v>1643</v>
      </c>
      <c r="AN3">
        <v>0</v>
      </c>
      <c r="AO3">
        <v>0</v>
      </c>
      <c r="AP3">
        <f t="shared" si="10"/>
        <v>1643</v>
      </c>
      <c r="AQ3">
        <v>0</v>
      </c>
      <c r="AR3">
        <f t="shared" si="11"/>
        <v>1643</v>
      </c>
      <c r="AS3">
        <v>22</v>
      </c>
      <c r="AT3">
        <f t="shared" si="12"/>
        <v>6</v>
      </c>
      <c r="AU3">
        <f t="shared" si="13"/>
        <v>74.681818181818187</v>
      </c>
      <c r="AW3">
        <v>289</v>
      </c>
      <c r="AX3">
        <v>0</v>
      </c>
      <c r="AY3">
        <v>-7</v>
      </c>
      <c r="AZ3">
        <f t="shared" si="14"/>
        <v>282</v>
      </c>
      <c r="BA3">
        <v>0</v>
      </c>
      <c r="BB3">
        <f t="shared" si="15"/>
        <v>282</v>
      </c>
      <c r="BC3">
        <v>5</v>
      </c>
      <c r="BD3">
        <f t="shared" si="16"/>
        <v>7</v>
      </c>
      <c r="BE3">
        <f t="shared" si="17"/>
        <v>56.4</v>
      </c>
      <c r="BG3">
        <v>295</v>
      </c>
      <c r="BH3">
        <v>0</v>
      </c>
      <c r="BI3">
        <v>0</v>
      </c>
      <c r="BJ3">
        <f t="shared" si="18"/>
        <v>295</v>
      </c>
      <c r="BK3">
        <v>0</v>
      </c>
      <c r="BL3">
        <f t="shared" si="19"/>
        <v>295</v>
      </c>
      <c r="BM3">
        <v>5</v>
      </c>
      <c r="BN3">
        <f t="shared" si="20"/>
        <v>5</v>
      </c>
      <c r="BO3">
        <f t="shared" si="21"/>
        <v>59</v>
      </c>
      <c r="BQ3">
        <v>1581</v>
      </c>
      <c r="BR3">
        <v>0</v>
      </c>
      <c r="BS3">
        <v>0</v>
      </c>
      <c r="BT3">
        <f t="shared" si="22"/>
        <v>1581</v>
      </c>
      <c r="BU3">
        <v>0</v>
      </c>
      <c r="BV3">
        <f t="shared" si="23"/>
        <v>1581</v>
      </c>
      <c r="BW3">
        <v>17</v>
      </c>
      <c r="BX3">
        <f t="shared" si="24"/>
        <v>5</v>
      </c>
      <c r="BY3">
        <f t="shared" si="25"/>
        <v>93</v>
      </c>
      <c r="BZ3">
        <f t="shared" si="26"/>
        <v>4971</v>
      </c>
      <c r="CA3">
        <v>0</v>
      </c>
    </row>
    <row r="4" spans="1:79" ht="14.4" x14ac:dyDescent="0.3">
      <c r="A4" s="2">
        <v>44568</v>
      </c>
      <c r="B4" t="s">
        <v>30</v>
      </c>
      <c r="C4" t="s">
        <v>31</v>
      </c>
      <c r="D4" t="s">
        <v>27</v>
      </c>
      <c r="F4">
        <v>307</v>
      </c>
      <c r="G4">
        <v>0</v>
      </c>
      <c r="I4">
        <v>-3</v>
      </c>
      <c r="J4">
        <f t="shared" si="0"/>
        <v>304</v>
      </c>
      <c r="K4">
        <v>0</v>
      </c>
      <c r="L4">
        <f t="shared" si="1"/>
        <v>304</v>
      </c>
      <c r="M4">
        <v>7</v>
      </c>
      <c r="N4">
        <v>1</v>
      </c>
      <c r="O4">
        <f t="shared" si="2"/>
        <v>43.428571428571431</v>
      </c>
      <c r="Q4">
        <v>236</v>
      </c>
      <c r="R4">
        <v>0</v>
      </c>
      <c r="T4">
        <v>0</v>
      </c>
      <c r="U4">
        <f t="shared" si="3"/>
        <v>236</v>
      </c>
      <c r="V4">
        <v>0</v>
      </c>
      <c r="W4">
        <f t="shared" si="4"/>
        <v>236</v>
      </c>
      <c r="X4">
        <v>2</v>
      </c>
      <c r="Y4">
        <v>2</v>
      </c>
      <c r="Z4">
        <f t="shared" si="5"/>
        <v>118</v>
      </c>
      <c r="AB4">
        <v>386</v>
      </c>
      <c r="AC4">
        <v>0</v>
      </c>
      <c r="AE4">
        <v>0</v>
      </c>
      <c r="AF4">
        <f t="shared" si="6"/>
        <v>386</v>
      </c>
      <c r="AG4">
        <v>0</v>
      </c>
      <c r="AH4">
        <f t="shared" si="7"/>
        <v>386</v>
      </c>
      <c r="AI4">
        <v>3</v>
      </c>
      <c r="AJ4">
        <f t="shared" si="8"/>
        <v>6</v>
      </c>
      <c r="AK4">
        <f t="shared" si="9"/>
        <v>128.66666666666666</v>
      </c>
      <c r="AM4">
        <v>455</v>
      </c>
      <c r="AN4">
        <v>0</v>
      </c>
      <c r="AO4">
        <v>0</v>
      </c>
      <c r="AP4">
        <f t="shared" si="10"/>
        <v>455</v>
      </c>
      <c r="AQ4">
        <v>0</v>
      </c>
      <c r="AR4">
        <f t="shared" si="11"/>
        <v>455</v>
      </c>
      <c r="AS4">
        <v>1</v>
      </c>
      <c r="AT4">
        <f t="shared" si="12"/>
        <v>6</v>
      </c>
      <c r="AU4">
        <f t="shared" si="13"/>
        <v>455</v>
      </c>
      <c r="AW4">
        <v>236</v>
      </c>
      <c r="AX4">
        <v>0</v>
      </c>
      <c r="AY4">
        <v>-5</v>
      </c>
      <c r="AZ4">
        <f t="shared" si="14"/>
        <v>231</v>
      </c>
      <c r="BA4">
        <v>0</v>
      </c>
      <c r="BB4">
        <f t="shared" si="15"/>
        <v>231</v>
      </c>
      <c r="BC4">
        <v>0</v>
      </c>
      <c r="BD4">
        <f t="shared" si="16"/>
        <v>7</v>
      </c>
      <c r="BE4">
        <f t="shared" si="17"/>
        <v>0</v>
      </c>
      <c r="BG4">
        <v>73</v>
      </c>
      <c r="BH4">
        <v>0</v>
      </c>
      <c r="BI4">
        <v>0</v>
      </c>
      <c r="BJ4">
        <f t="shared" si="18"/>
        <v>73</v>
      </c>
      <c r="BK4">
        <v>0</v>
      </c>
      <c r="BL4">
        <f t="shared" si="19"/>
        <v>73</v>
      </c>
      <c r="BM4">
        <v>2</v>
      </c>
      <c r="BN4">
        <f t="shared" si="20"/>
        <v>5</v>
      </c>
      <c r="BO4">
        <f t="shared" si="21"/>
        <v>36.5</v>
      </c>
      <c r="BQ4">
        <v>351</v>
      </c>
      <c r="BR4">
        <v>0</v>
      </c>
      <c r="BS4">
        <v>0</v>
      </c>
      <c r="BT4">
        <f t="shared" si="22"/>
        <v>351</v>
      </c>
      <c r="BU4">
        <v>0</v>
      </c>
      <c r="BV4">
        <f t="shared" si="23"/>
        <v>351</v>
      </c>
      <c r="BW4">
        <v>2</v>
      </c>
      <c r="BX4">
        <f t="shared" si="24"/>
        <v>5</v>
      </c>
      <c r="BY4">
        <f t="shared" si="25"/>
        <v>175.5</v>
      </c>
      <c r="BZ4">
        <f t="shared" si="26"/>
        <v>2036</v>
      </c>
      <c r="CA4">
        <v>2436</v>
      </c>
    </row>
    <row r="5" spans="1:79" ht="14.4" x14ac:dyDescent="0.3">
      <c r="A5" s="2">
        <v>44568</v>
      </c>
      <c r="B5" t="s">
        <v>32</v>
      </c>
      <c r="C5" t="s">
        <v>33</v>
      </c>
      <c r="D5" t="s">
        <v>27</v>
      </c>
      <c r="F5">
        <v>133</v>
      </c>
      <c r="G5">
        <v>0</v>
      </c>
      <c r="I5">
        <v>-2</v>
      </c>
      <c r="J5">
        <f t="shared" si="0"/>
        <v>131</v>
      </c>
      <c r="K5">
        <v>0</v>
      </c>
      <c r="L5">
        <f t="shared" si="1"/>
        <v>131</v>
      </c>
      <c r="M5">
        <v>9</v>
      </c>
      <c r="N5">
        <v>1</v>
      </c>
      <c r="O5">
        <f t="shared" si="2"/>
        <v>14.555555555555555</v>
      </c>
      <c r="Q5">
        <v>183</v>
      </c>
      <c r="R5">
        <v>0</v>
      </c>
      <c r="T5">
        <v>0</v>
      </c>
      <c r="U5">
        <f t="shared" si="3"/>
        <v>183</v>
      </c>
      <c r="V5">
        <v>0</v>
      </c>
      <c r="W5">
        <f t="shared" si="4"/>
        <v>183</v>
      </c>
      <c r="X5">
        <v>3</v>
      </c>
      <c r="Y5">
        <v>2</v>
      </c>
      <c r="Z5">
        <f t="shared" si="5"/>
        <v>61</v>
      </c>
      <c r="AB5">
        <v>429</v>
      </c>
      <c r="AC5">
        <v>0</v>
      </c>
      <c r="AE5">
        <v>0</v>
      </c>
      <c r="AF5">
        <f t="shared" si="6"/>
        <v>429</v>
      </c>
      <c r="AG5">
        <v>0</v>
      </c>
      <c r="AH5">
        <f t="shared" si="7"/>
        <v>429</v>
      </c>
      <c r="AI5">
        <v>2</v>
      </c>
      <c r="AJ5">
        <f t="shared" si="8"/>
        <v>6</v>
      </c>
      <c r="AK5">
        <f t="shared" si="9"/>
        <v>214.5</v>
      </c>
      <c r="AM5">
        <v>452</v>
      </c>
      <c r="AN5">
        <v>0</v>
      </c>
      <c r="AO5">
        <v>0</v>
      </c>
      <c r="AP5">
        <f t="shared" si="10"/>
        <v>452</v>
      </c>
      <c r="AQ5">
        <v>0</v>
      </c>
      <c r="AR5">
        <f t="shared" si="11"/>
        <v>452</v>
      </c>
      <c r="AS5">
        <v>4</v>
      </c>
      <c r="AT5">
        <f t="shared" si="12"/>
        <v>6</v>
      </c>
      <c r="AU5">
        <f t="shared" si="13"/>
        <v>113</v>
      </c>
      <c r="AW5">
        <v>559</v>
      </c>
      <c r="AX5">
        <v>0</v>
      </c>
      <c r="AY5">
        <v>-2</v>
      </c>
      <c r="AZ5">
        <f t="shared" si="14"/>
        <v>557</v>
      </c>
      <c r="BA5">
        <v>0</v>
      </c>
      <c r="BB5">
        <f t="shared" si="15"/>
        <v>557</v>
      </c>
      <c r="BC5">
        <v>1</v>
      </c>
      <c r="BD5">
        <f t="shared" si="16"/>
        <v>7</v>
      </c>
      <c r="BE5">
        <f t="shared" si="17"/>
        <v>557</v>
      </c>
      <c r="BG5">
        <v>219</v>
      </c>
      <c r="BH5">
        <v>96</v>
      </c>
      <c r="BI5">
        <v>0</v>
      </c>
      <c r="BJ5">
        <f t="shared" si="18"/>
        <v>315</v>
      </c>
      <c r="BK5">
        <v>0</v>
      </c>
      <c r="BL5">
        <f t="shared" si="19"/>
        <v>315</v>
      </c>
      <c r="BM5">
        <v>2</v>
      </c>
      <c r="BN5">
        <f t="shared" si="20"/>
        <v>5</v>
      </c>
      <c r="BO5">
        <f t="shared" si="21"/>
        <v>157.5</v>
      </c>
      <c r="BQ5">
        <v>357</v>
      </c>
      <c r="BR5">
        <v>0</v>
      </c>
      <c r="BS5">
        <v>-2</v>
      </c>
      <c r="BT5">
        <f t="shared" si="22"/>
        <v>355</v>
      </c>
      <c r="BU5">
        <v>0</v>
      </c>
      <c r="BV5">
        <f t="shared" si="23"/>
        <v>355</v>
      </c>
      <c r="BW5">
        <v>4</v>
      </c>
      <c r="BX5">
        <f t="shared" si="24"/>
        <v>5</v>
      </c>
      <c r="BY5">
        <f t="shared" si="25"/>
        <v>88.75</v>
      </c>
      <c r="BZ5">
        <f t="shared" si="26"/>
        <v>2422</v>
      </c>
      <c r="CA5">
        <v>639</v>
      </c>
    </row>
    <row r="6" spans="1:79" ht="14.4" x14ac:dyDescent="0.3">
      <c r="A6" s="2">
        <v>44568</v>
      </c>
      <c r="B6" t="s">
        <v>34</v>
      </c>
      <c r="C6" t="s">
        <v>35</v>
      </c>
      <c r="D6" t="s">
        <v>27</v>
      </c>
      <c r="F6">
        <v>131</v>
      </c>
      <c r="G6">
        <v>160</v>
      </c>
      <c r="I6">
        <v>-50</v>
      </c>
      <c r="J6">
        <f t="shared" si="0"/>
        <v>241</v>
      </c>
      <c r="K6">
        <v>320</v>
      </c>
      <c r="L6">
        <f t="shared" si="1"/>
        <v>561</v>
      </c>
      <c r="M6">
        <v>11</v>
      </c>
      <c r="N6">
        <v>1</v>
      </c>
      <c r="O6">
        <f t="shared" si="2"/>
        <v>51</v>
      </c>
      <c r="Q6">
        <v>363</v>
      </c>
      <c r="R6">
        <v>0</v>
      </c>
      <c r="T6">
        <v>0</v>
      </c>
      <c r="U6">
        <f t="shared" si="3"/>
        <v>363</v>
      </c>
      <c r="V6">
        <v>0</v>
      </c>
      <c r="W6">
        <f t="shared" si="4"/>
        <v>363</v>
      </c>
      <c r="X6">
        <v>2</v>
      </c>
      <c r="Y6">
        <v>2</v>
      </c>
      <c r="Z6">
        <f t="shared" si="5"/>
        <v>181.5</v>
      </c>
      <c r="AB6">
        <v>2715</v>
      </c>
      <c r="AC6">
        <v>0</v>
      </c>
      <c r="AE6">
        <v>0</v>
      </c>
      <c r="AF6">
        <f t="shared" si="6"/>
        <v>2715</v>
      </c>
      <c r="AG6">
        <v>0</v>
      </c>
      <c r="AH6">
        <f t="shared" si="7"/>
        <v>2715</v>
      </c>
      <c r="AI6">
        <v>56</v>
      </c>
      <c r="AJ6">
        <f t="shared" si="8"/>
        <v>6</v>
      </c>
      <c r="AK6">
        <f t="shared" si="9"/>
        <v>48.482142857142854</v>
      </c>
      <c r="AM6">
        <v>455</v>
      </c>
      <c r="AN6">
        <v>320</v>
      </c>
      <c r="AO6">
        <v>0</v>
      </c>
      <c r="AP6">
        <f t="shared" si="10"/>
        <v>775</v>
      </c>
      <c r="AQ6">
        <v>0</v>
      </c>
      <c r="AR6">
        <f t="shared" si="11"/>
        <v>775</v>
      </c>
      <c r="AS6">
        <v>7</v>
      </c>
      <c r="AT6">
        <f t="shared" si="12"/>
        <v>6</v>
      </c>
      <c r="AU6">
        <f t="shared" si="13"/>
        <v>110.71428571428571</v>
      </c>
      <c r="AW6">
        <v>217</v>
      </c>
      <c r="AX6">
        <v>0</v>
      </c>
      <c r="AY6">
        <v>0</v>
      </c>
      <c r="AZ6">
        <f t="shared" si="14"/>
        <v>217</v>
      </c>
      <c r="BA6">
        <v>0</v>
      </c>
      <c r="BB6">
        <f t="shared" si="15"/>
        <v>217</v>
      </c>
      <c r="BC6">
        <v>5</v>
      </c>
      <c r="BD6">
        <f t="shared" si="16"/>
        <v>7</v>
      </c>
      <c r="BE6">
        <f t="shared" si="17"/>
        <v>43.4</v>
      </c>
      <c r="BG6">
        <v>110</v>
      </c>
      <c r="BH6">
        <v>310</v>
      </c>
      <c r="BI6">
        <v>0</v>
      </c>
      <c r="BJ6">
        <f t="shared" si="18"/>
        <v>420</v>
      </c>
      <c r="BK6">
        <v>0</v>
      </c>
      <c r="BL6">
        <f t="shared" si="19"/>
        <v>420</v>
      </c>
      <c r="BM6">
        <v>2</v>
      </c>
      <c r="BN6">
        <f t="shared" si="20"/>
        <v>5</v>
      </c>
      <c r="BO6">
        <f t="shared" si="21"/>
        <v>210</v>
      </c>
      <c r="BQ6">
        <v>1886</v>
      </c>
      <c r="BR6">
        <v>480</v>
      </c>
      <c r="BS6">
        <v>0</v>
      </c>
      <c r="BT6">
        <f t="shared" si="22"/>
        <v>2366</v>
      </c>
      <c r="BU6">
        <v>0</v>
      </c>
      <c r="BV6">
        <f t="shared" si="23"/>
        <v>2366</v>
      </c>
      <c r="BW6">
        <v>49</v>
      </c>
      <c r="BX6">
        <f t="shared" si="24"/>
        <v>5</v>
      </c>
      <c r="BY6">
        <f t="shared" si="25"/>
        <v>48.285714285714285</v>
      </c>
      <c r="BZ6">
        <f t="shared" si="26"/>
        <v>7417</v>
      </c>
      <c r="CA6">
        <v>3162</v>
      </c>
    </row>
    <row r="7" spans="1:79" ht="14.4" x14ac:dyDescent="0.3">
      <c r="A7" s="2">
        <v>44568</v>
      </c>
      <c r="B7" t="s">
        <v>36</v>
      </c>
      <c r="C7" t="s">
        <v>37</v>
      </c>
      <c r="D7" t="s">
        <v>27</v>
      </c>
      <c r="F7">
        <v>421</v>
      </c>
      <c r="G7">
        <v>139</v>
      </c>
      <c r="I7">
        <v>0</v>
      </c>
      <c r="J7">
        <f t="shared" si="0"/>
        <v>560</v>
      </c>
      <c r="K7">
        <v>0</v>
      </c>
      <c r="L7">
        <f t="shared" si="1"/>
        <v>560</v>
      </c>
      <c r="M7">
        <v>23</v>
      </c>
      <c r="N7">
        <v>1</v>
      </c>
      <c r="O7">
        <f t="shared" si="2"/>
        <v>24.347826086956523</v>
      </c>
      <c r="Q7">
        <v>220</v>
      </c>
      <c r="R7">
        <v>0</v>
      </c>
      <c r="T7">
        <v>0</v>
      </c>
      <c r="U7">
        <f t="shared" si="3"/>
        <v>220</v>
      </c>
      <c r="V7">
        <v>0</v>
      </c>
      <c r="W7">
        <f t="shared" si="4"/>
        <v>220</v>
      </c>
      <c r="X7">
        <v>0</v>
      </c>
      <c r="Y7">
        <v>2</v>
      </c>
      <c r="Z7">
        <f t="shared" si="5"/>
        <v>0</v>
      </c>
      <c r="AB7">
        <v>305</v>
      </c>
      <c r="AC7">
        <v>0</v>
      </c>
      <c r="AE7">
        <v>0</v>
      </c>
      <c r="AF7">
        <f t="shared" si="6"/>
        <v>305</v>
      </c>
      <c r="AG7">
        <v>0</v>
      </c>
      <c r="AH7">
        <f t="shared" si="7"/>
        <v>305</v>
      </c>
      <c r="AI7">
        <v>3</v>
      </c>
      <c r="AJ7">
        <f t="shared" si="8"/>
        <v>6</v>
      </c>
      <c r="AK7">
        <f t="shared" si="9"/>
        <v>101.66666666666667</v>
      </c>
      <c r="AM7">
        <v>261</v>
      </c>
      <c r="AN7">
        <v>0</v>
      </c>
      <c r="AO7">
        <v>0</v>
      </c>
      <c r="AP7">
        <f t="shared" si="10"/>
        <v>261</v>
      </c>
      <c r="AQ7">
        <v>0</v>
      </c>
      <c r="AR7">
        <f t="shared" si="11"/>
        <v>261</v>
      </c>
      <c r="AS7">
        <v>1</v>
      </c>
      <c r="AT7">
        <f t="shared" si="12"/>
        <v>6</v>
      </c>
      <c r="AU7">
        <f t="shared" si="13"/>
        <v>261</v>
      </c>
      <c r="AW7">
        <v>261</v>
      </c>
      <c r="AX7">
        <v>0</v>
      </c>
      <c r="AY7">
        <v>0</v>
      </c>
      <c r="AZ7">
        <f t="shared" si="14"/>
        <v>261</v>
      </c>
      <c r="BA7">
        <v>0</v>
      </c>
      <c r="BB7">
        <f t="shared" si="15"/>
        <v>261</v>
      </c>
      <c r="BC7">
        <v>2</v>
      </c>
      <c r="BD7">
        <f t="shared" si="16"/>
        <v>7</v>
      </c>
      <c r="BE7">
        <f t="shared" si="17"/>
        <v>130.5</v>
      </c>
      <c r="BG7">
        <v>282</v>
      </c>
      <c r="BH7">
        <v>290</v>
      </c>
      <c r="BI7">
        <v>0</v>
      </c>
      <c r="BJ7">
        <f t="shared" si="18"/>
        <v>572</v>
      </c>
      <c r="BK7">
        <v>0</v>
      </c>
      <c r="BL7">
        <f t="shared" si="19"/>
        <v>572</v>
      </c>
      <c r="BM7">
        <v>1</v>
      </c>
      <c r="BN7">
        <f t="shared" si="20"/>
        <v>5</v>
      </c>
      <c r="BO7">
        <f t="shared" si="21"/>
        <v>572</v>
      </c>
      <c r="BQ7">
        <v>141</v>
      </c>
      <c r="BR7">
        <v>1500</v>
      </c>
      <c r="BS7">
        <v>0</v>
      </c>
      <c r="BT7">
        <f t="shared" si="22"/>
        <v>1641</v>
      </c>
      <c r="BU7">
        <v>0</v>
      </c>
      <c r="BV7">
        <f t="shared" si="23"/>
        <v>1641</v>
      </c>
      <c r="BW7">
        <v>3</v>
      </c>
      <c r="BX7">
        <f t="shared" si="24"/>
        <v>5</v>
      </c>
      <c r="BY7">
        <f t="shared" si="25"/>
        <v>547</v>
      </c>
      <c r="BZ7">
        <f t="shared" si="26"/>
        <v>3820</v>
      </c>
      <c r="CA7">
        <v>7200</v>
      </c>
    </row>
    <row r="8" spans="1:79" ht="14.4" x14ac:dyDescent="0.3">
      <c r="A8" s="2">
        <v>44568</v>
      </c>
      <c r="B8" t="s">
        <v>38</v>
      </c>
      <c r="C8" t="s">
        <v>39</v>
      </c>
      <c r="D8" t="s">
        <v>27</v>
      </c>
      <c r="F8">
        <v>483</v>
      </c>
      <c r="G8">
        <v>97</v>
      </c>
      <c r="I8">
        <v>-4</v>
      </c>
      <c r="J8">
        <f t="shared" si="0"/>
        <v>576</v>
      </c>
      <c r="K8">
        <v>0</v>
      </c>
      <c r="L8">
        <f t="shared" si="1"/>
        <v>576</v>
      </c>
      <c r="M8">
        <v>38</v>
      </c>
      <c r="N8">
        <v>1</v>
      </c>
      <c r="O8">
        <v>360</v>
      </c>
      <c r="Q8">
        <v>193</v>
      </c>
      <c r="R8">
        <v>319</v>
      </c>
      <c r="T8">
        <v>-24</v>
      </c>
      <c r="U8">
        <f t="shared" si="3"/>
        <v>488</v>
      </c>
      <c r="V8">
        <v>0</v>
      </c>
      <c r="W8">
        <f t="shared" si="4"/>
        <v>488</v>
      </c>
      <c r="X8">
        <v>7</v>
      </c>
      <c r="Y8">
        <v>2</v>
      </c>
      <c r="Z8">
        <f t="shared" si="5"/>
        <v>69.714285714285708</v>
      </c>
      <c r="AB8">
        <v>1999</v>
      </c>
      <c r="AC8">
        <v>0</v>
      </c>
      <c r="AE8">
        <v>0</v>
      </c>
      <c r="AF8">
        <f t="shared" si="6"/>
        <v>1999</v>
      </c>
      <c r="AG8">
        <v>0</v>
      </c>
      <c r="AH8">
        <f t="shared" si="7"/>
        <v>1999</v>
      </c>
      <c r="AI8">
        <v>8</v>
      </c>
      <c r="AJ8">
        <f t="shared" si="8"/>
        <v>6</v>
      </c>
      <c r="AK8">
        <f t="shared" si="9"/>
        <v>249.875</v>
      </c>
      <c r="AM8">
        <v>613</v>
      </c>
      <c r="AN8">
        <v>1760</v>
      </c>
      <c r="AO8">
        <v>0</v>
      </c>
      <c r="AP8">
        <f t="shared" si="10"/>
        <v>2373</v>
      </c>
      <c r="AQ8">
        <v>0</v>
      </c>
      <c r="AR8">
        <f t="shared" si="11"/>
        <v>2373</v>
      </c>
      <c r="AS8">
        <v>5</v>
      </c>
      <c r="AT8">
        <f t="shared" si="12"/>
        <v>6</v>
      </c>
      <c r="AU8">
        <f t="shared" si="13"/>
        <v>474.6</v>
      </c>
      <c r="AW8">
        <v>281</v>
      </c>
      <c r="AX8">
        <v>200</v>
      </c>
      <c r="AY8">
        <v>0</v>
      </c>
      <c r="AZ8">
        <f t="shared" si="14"/>
        <v>481</v>
      </c>
      <c r="BA8">
        <v>0</v>
      </c>
      <c r="BB8">
        <f t="shared" si="15"/>
        <v>481</v>
      </c>
      <c r="BC8">
        <v>6</v>
      </c>
      <c r="BD8">
        <f t="shared" si="16"/>
        <v>7</v>
      </c>
      <c r="BE8">
        <f t="shared" si="17"/>
        <v>80.166666666666671</v>
      </c>
      <c r="BG8">
        <v>305</v>
      </c>
      <c r="BH8">
        <v>3446</v>
      </c>
      <c r="BI8">
        <v>0</v>
      </c>
      <c r="BJ8">
        <f t="shared" si="18"/>
        <v>3751</v>
      </c>
      <c r="BK8">
        <v>0</v>
      </c>
      <c r="BL8">
        <f t="shared" si="19"/>
        <v>3751</v>
      </c>
      <c r="BM8">
        <v>13</v>
      </c>
      <c r="BN8">
        <f t="shared" si="20"/>
        <v>5</v>
      </c>
      <c r="BO8">
        <f t="shared" si="21"/>
        <v>288.53846153846155</v>
      </c>
      <c r="BQ8">
        <v>476</v>
      </c>
      <c r="BR8">
        <v>177</v>
      </c>
      <c r="BS8">
        <v>0</v>
      </c>
      <c r="BT8">
        <f t="shared" si="22"/>
        <v>653</v>
      </c>
      <c r="BU8">
        <v>0</v>
      </c>
      <c r="BV8">
        <f t="shared" si="23"/>
        <v>653</v>
      </c>
      <c r="BW8">
        <v>11</v>
      </c>
      <c r="BX8">
        <f t="shared" si="24"/>
        <v>5</v>
      </c>
      <c r="BY8">
        <f t="shared" si="25"/>
        <v>59.363636363636367</v>
      </c>
      <c r="BZ8">
        <f t="shared" si="26"/>
        <v>10321</v>
      </c>
      <c r="CA8">
        <v>384</v>
      </c>
    </row>
    <row r="9" spans="1:79" ht="14.4" x14ac:dyDescent="0.3">
      <c r="A9" s="2">
        <v>44568</v>
      </c>
      <c r="B9" t="s">
        <v>40</v>
      </c>
      <c r="C9" t="s">
        <v>41</v>
      </c>
      <c r="D9" t="s">
        <v>27</v>
      </c>
      <c r="F9">
        <v>1027</v>
      </c>
      <c r="G9">
        <v>911</v>
      </c>
      <c r="I9">
        <v>0</v>
      </c>
      <c r="J9">
        <f t="shared" si="0"/>
        <v>1938</v>
      </c>
      <c r="K9">
        <v>0</v>
      </c>
      <c r="L9">
        <f t="shared" si="1"/>
        <v>1938</v>
      </c>
      <c r="M9">
        <v>71</v>
      </c>
      <c r="N9">
        <v>1</v>
      </c>
      <c r="O9">
        <f t="shared" ref="O9:O40" si="27">IFERROR(L9/M9,0)</f>
        <v>27.295774647887324</v>
      </c>
      <c r="Q9">
        <v>212</v>
      </c>
      <c r="R9">
        <v>372</v>
      </c>
      <c r="T9">
        <v>-72</v>
      </c>
      <c r="U9">
        <f t="shared" si="3"/>
        <v>512</v>
      </c>
      <c r="V9">
        <v>0</v>
      </c>
      <c r="W9">
        <f t="shared" si="4"/>
        <v>512</v>
      </c>
      <c r="X9">
        <v>7</v>
      </c>
      <c r="Y9">
        <v>2</v>
      </c>
      <c r="Z9">
        <f t="shared" si="5"/>
        <v>73.142857142857139</v>
      </c>
      <c r="AB9">
        <v>3807</v>
      </c>
      <c r="AC9">
        <v>3060</v>
      </c>
      <c r="AE9">
        <v>0</v>
      </c>
      <c r="AF9">
        <f t="shared" si="6"/>
        <v>6867</v>
      </c>
      <c r="AG9">
        <v>0</v>
      </c>
      <c r="AH9">
        <f t="shared" si="7"/>
        <v>6867</v>
      </c>
      <c r="AI9">
        <v>10</v>
      </c>
      <c r="AJ9">
        <f t="shared" si="8"/>
        <v>6</v>
      </c>
      <c r="AK9">
        <f t="shared" si="9"/>
        <v>686.7</v>
      </c>
      <c r="AM9">
        <v>1287</v>
      </c>
      <c r="AN9">
        <v>1124</v>
      </c>
      <c r="AO9">
        <v>0</v>
      </c>
      <c r="AP9">
        <f t="shared" si="10"/>
        <v>2411</v>
      </c>
      <c r="AQ9">
        <v>0</v>
      </c>
      <c r="AR9">
        <f t="shared" si="11"/>
        <v>2411</v>
      </c>
      <c r="AS9">
        <v>7</v>
      </c>
      <c r="AT9">
        <f t="shared" si="12"/>
        <v>6</v>
      </c>
      <c r="AU9">
        <f t="shared" si="13"/>
        <v>344.42857142857144</v>
      </c>
      <c r="AW9">
        <v>19</v>
      </c>
      <c r="AX9">
        <v>200</v>
      </c>
      <c r="AY9">
        <v>-12</v>
      </c>
      <c r="AZ9">
        <f t="shared" si="14"/>
        <v>207</v>
      </c>
      <c r="BA9">
        <v>0</v>
      </c>
      <c r="BB9">
        <f t="shared" si="15"/>
        <v>207</v>
      </c>
      <c r="BC9">
        <v>5</v>
      </c>
      <c r="BD9">
        <f t="shared" si="16"/>
        <v>7</v>
      </c>
      <c r="BE9">
        <f t="shared" si="17"/>
        <v>41.4</v>
      </c>
      <c r="BG9">
        <v>123</v>
      </c>
      <c r="BH9">
        <v>2144</v>
      </c>
      <c r="BI9">
        <v>0</v>
      </c>
      <c r="BJ9">
        <f t="shared" si="18"/>
        <v>2267</v>
      </c>
      <c r="BK9">
        <v>0</v>
      </c>
      <c r="BL9">
        <f t="shared" si="19"/>
        <v>2267</v>
      </c>
      <c r="BM9">
        <v>2</v>
      </c>
      <c r="BN9">
        <f t="shared" si="20"/>
        <v>5</v>
      </c>
      <c r="BO9">
        <f t="shared" si="21"/>
        <v>1133.5</v>
      </c>
      <c r="BQ9">
        <v>765</v>
      </c>
      <c r="BR9">
        <v>1951</v>
      </c>
      <c r="BS9">
        <v>0</v>
      </c>
      <c r="BT9">
        <f t="shared" si="22"/>
        <v>2716</v>
      </c>
      <c r="BU9">
        <v>0</v>
      </c>
      <c r="BV9">
        <f t="shared" si="23"/>
        <v>2716</v>
      </c>
      <c r="BW9">
        <v>22</v>
      </c>
      <c r="BX9">
        <f t="shared" si="24"/>
        <v>5</v>
      </c>
      <c r="BY9">
        <f t="shared" si="25"/>
        <v>123.45454545454545</v>
      </c>
      <c r="BZ9">
        <f t="shared" si="26"/>
        <v>16918</v>
      </c>
      <c r="CA9">
        <v>3892</v>
      </c>
    </row>
    <row r="10" spans="1:79" ht="14.4" x14ac:dyDescent="0.3">
      <c r="A10" s="2">
        <v>44568</v>
      </c>
      <c r="B10" t="s">
        <v>42</v>
      </c>
      <c r="C10" t="s">
        <v>43</v>
      </c>
      <c r="D10" t="s">
        <v>27</v>
      </c>
      <c r="F10">
        <v>350</v>
      </c>
      <c r="G10">
        <v>0</v>
      </c>
      <c r="I10">
        <v>-4</v>
      </c>
      <c r="J10">
        <f t="shared" si="0"/>
        <v>346</v>
      </c>
      <c r="K10">
        <v>0</v>
      </c>
      <c r="L10">
        <f t="shared" si="1"/>
        <v>346</v>
      </c>
      <c r="M10">
        <v>21</v>
      </c>
      <c r="N10">
        <v>1</v>
      </c>
      <c r="O10">
        <f t="shared" si="27"/>
        <v>16.476190476190474</v>
      </c>
      <c r="Q10">
        <v>331</v>
      </c>
      <c r="R10">
        <v>0</v>
      </c>
      <c r="T10">
        <v>0</v>
      </c>
      <c r="U10">
        <f t="shared" si="3"/>
        <v>331</v>
      </c>
      <c r="V10">
        <v>0</v>
      </c>
      <c r="W10">
        <f t="shared" si="4"/>
        <v>331</v>
      </c>
      <c r="X10">
        <v>7</v>
      </c>
      <c r="Y10">
        <v>2</v>
      </c>
      <c r="Z10">
        <f t="shared" si="5"/>
        <v>47.285714285714285</v>
      </c>
      <c r="AB10">
        <v>1787</v>
      </c>
      <c r="AC10">
        <v>0</v>
      </c>
      <c r="AE10">
        <v>0</v>
      </c>
      <c r="AF10">
        <f t="shared" si="6"/>
        <v>1787</v>
      </c>
      <c r="AG10">
        <v>0</v>
      </c>
      <c r="AH10">
        <f t="shared" si="7"/>
        <v>1787</v>
      </c>
      <c r="AI10">
        <v>6</v>
      </c>
      <c r="AJ10">
        <f t="shared" si="8"/>
        <v>6</v>
      </c>
      <c r="AK10">
        <f t="shared" si="9"/>
        <v>297.83333333333331</v>
      </c>
      <c r="AM10">
        <v>2564</v>
      </c>
      <c r="AN10">
        <v>202</v>
      </c>
      <c r="AO10">
        <v>0</v>
      </c>
      <c r="AP10">
        <f t="shared" si="10"/>
        <v>2766</v>
      </c>
      <c r="AQ10">
        <v>0</v>
      </c>
      <c r="AR10">
        <f t="shared" si="11"/>
        <v>2766</v>
      </c>
      <c r="AS10">
        <v>5</v>
      </c>
      <c r="AT10">
        <f t="shared" si="12"/>
        <v>6</v>
      </c>
      <c r="AU10">
        <f t="shared" si="13"/>
        <v>553.20000000000005</v>
      </c>
      <c r="AW10">
        <v>385</v>
      </c>
      <c r="AX10">
        <v>0</v>
      </c>
      <c r="AY10">
        <v>0</v>
      </c>
      <c r="AZ10">
        <f t="shared" si="14"/>
        <v>385</v>
      </c>
      <c r="BA10">
        <v>0</v>
      </c>
      <c r="BB10">
        <f t="shared" si="15"/>
        <v>385</v>
      </c>
      <c r="BC10">
        <v>5</v>
      </c>
      <c r="BD10">
        <f t="shared" si="16"/>
        <v>7</v>
      </c>
      <c r="BE10">
        <f t="shared" si="17"/>
        <v>77</v>
      </c>
      <c r="BG10">
        <v>162</v>
      </c>
      <c r="BH10">
        <v>816</v>
      </c>
      <c r="BI10">
        <v>0</v>
      </c>
      <c r="BJ10">
        <f t="shared" si="18"/>
        <v>978</v>
      </c>
      <c r="BK10">
        <v>0</v>
      </c>
      <c r="BL10">
        <f t="shared" si="19"/>
        <v>978</v>
      </c>
      <c r="BM10">
        <v>6</v>
      </c>
      <c r="BN10">
        <f t="shared" si="20"/>
        <v>5</v>
      </c>
      <c r="BO10">
        <f t="shared" si="21"/>
        <v>163</v>
      </c>
      <c r="BQ10">
        <v>532</v>
      </c>
      <c r="BR10">
        <v>0</v>
      </c>
      <c r="BS10">
        <v>-1</v>
      </c>
      <c r="BT10">
        <f t="shared" si="22"/>
        <v>531</v>
      </c>
      <c r="BU10">
        <v>0</v>
      </c>
      <c r="BV10">
        <f t="shared" si="23"/>
        <v>531</v>
      </c>
      <c r="BW10">
        <v>9</v>
      </c>
      <c r="BX10">
        <f t="shared" si="24"/>
        <v>5</v>
      </c>
      <c r="BY10">
        <f t="shared" si="25"/>
        <v>59</v>
      </c>
      <c r="BZ10">
        <f t="shared" si="26"/>
        <v>7124</v>
      </c>
      <c r="CA10">
        <v>7038</v>
      </c>
    </row>
    <row r="11" spans="1:79" ht="14.4" x14ac:dyDescent="0.3">
      <c r="A11" s="2">
        <v>44568</v>
      </c>
      <c r="B11" t="s">
        <v>44</v>
      </c>
      <c r="C11" t="s">
        <v>45</v>
      </c>
      <c r="D11" t="s">
        <v>27</v>
      </c>
      <c r="F11">
        <v>83</v>
      </c>
      <c r="G11">
        <v>0</v>
      </c>
      <c r="I11">
        <v>0</v>
      </c>
      <c r="J11">
        <f t="shared" si="0"/>
        <v>83</v>
      </c>
      <c r="K11">
        <v>0</v>
      </c>
      <c r="L11">
        <f t="shared" si="1"/>
        <v>83</v>
      </c>
      <c r="M11">
        <v>3</v>
      </c>
      <c r="N11">
        <v>1</v>
      </c>
      <c r="O11">
        <f t="shared" si="27"/>
        <v>27.666666666666668</v>
      </c>
      <c r="Q11">
        <v>240</v>
      </c>
      <c r="R11">
        <v>0</v>
      </c>
      <c r="T11">
        <v>0</v>
      </c>
      <c r="U11">
        <f t="shared" si="3"/>
        <v>240</v>
      </c>
      <c r="V11">
        <v>0</v>
      </c>
      <c r="W11">
        <f t="shared" si="4"/>
        <v>240</v>
      </c>
      <c r="X11">
        <v>0</v>
      </c>
      <c r="Y11">
        <v>2</v>
      </c>
      <c r="Z11">
        <f t="shared" si="5"/>
        <v>0</v>
      </c>
      <c r="AB11">
        <v>5313</v>
      </c>
      <c r="AC11">
        <v>0</v>
      </c>
      <c r="AE11">
        <v>0</v>
      </c>
      <c r="AF11">
        <f t="shared" si="6"/>
        <v>5313</v>
      </c>
      <c r="AG11">
        <v>0</v>
      </c>
      <c r="AH11">
        <f t="shared" si="7"/>
        <v>5313</v>
      </c>
      <c r="AI11">
        <v>116</v>
      </c>
      <c r="AJ11">
        <f t="shared" si="8"/>
        <v>6</v>
      </c>
      <c r="AK11">
        <f t="shared" si="9"/>
        <v>45.801724137931032</v>
      </c>
      <c r="AM11">
        <v>858</v>
      </c>
      <c r="AN11">
        <v>320</v>
      </c>
      <c r="AO11">
        <v>0</v>
      </c>
      <c r="AP11">
        <f t="shared" si="10"/>
        <v>1178</v>
      </c>
      <c r="AQ11">
        <v>0</v>
      </c>
      <c r="AR11">
        <f t="shared" si="11"/>
        <v>1178</v>
      </c>
      <c r="AS11">
        <v>24</v>
      </c>
      <c r="AT11">
        <f t="shared" si="12"/>
        <v>6</v>
      </c>
      <c r="AU11">
        <f t="shared" si="13"/>
        <v>49.083333333333336</v>
      </c>
      <c r="AW11">
        <v>305</v>
      </c>
      <c r="AX11">
        <v>90</v>
      </c>
      <c r="AY11">
        <v>0</v>
      </c>
      <c r="AZ11">
        <f t="shared" si="14"/>
        <v>395</v>
      </c>
      <c r="BA11">
        <v>0</v>
      </c>
      <c r="BB11">
        <f t="shared" si="15"/>
        <v>395</v>
      </c>
      <c r="BC11">
        <v>25</v>
      </c>
      <c r="BD11">
        <f t="shared" si="16"/>
        <v>7</v>
      </c>
      <c r="BE11">
        <f t="shared" si="17"/>
        <v>15.8</v>
      </c>
      <c r="BG11">
        <v>136</v>
      </c>
      <c r="BH11">
        <v>3840</v>
      </c>
      <c r="BI11">
        <v>0</v>
      </c>
      <c r="BJ11">
        <f t="shared" si="18"/>
        <v>3976</v>
      </c>
      <c r="BK11">
        <v>0</v>
      </c>
      <c r="BL11">
        <f t="shared" si="19"/>
        <v>3976</v>
      </c>
      <c r="BM11">
        <v>36</v>
      </c>
      <c r="BN11">
        <f t="shared" si="20"/>
        <v>5</v>
      </c>
      <c r="BO11">
        <f t="shared" si="21"/>
        <v>110.44444444444444</v>
      </c>
      <c r="BQ11">
        <v>1823</v>
      </c>
      <c r="BR11">
        <v>150</v>
      </c>
      <c r="BS11">
        <v>-10</v>
      </c>
      <c r="BT11">
        <f t="shared" si="22"/>
        <v>1963</v>
      </c>
      <c r="BU11">
        <v>0</v>
      </c>
      <c r="BV11">
        <f t="shared" si="23"/>
        <v>1963</v>
      </c>
      <c r="BW11">
        <v>34</v>
      </c>
      <c r="BX11">
        <f t="shared" si="24"/>
        <v>5</v>
      </c>
      <c r="BY11">
        <f t="shared" si="25"/>
        <v>57.735294117647058</v>
      </c>
      <c r="BZ11">
        <f t="shared" si="26"/>
        <v>13148</v>
      </c>
      <c r="CA11">
        <v>4985</v>
      </c>
    </row>
    <row r="12" spans="1:79" ht="14.4" x14ac:dyDescent="0.3">
      <c r="A12" s="2">
        <v>44568</v>
      </c>
      <c r="B12" t="s">
        <v>46</v>
      </c>
      <c r="C12" t="s">
        <v>47</v>
      </c>
      <c r="D12" t="s">
        <v>27</v>
      </c>
      <c r="F12">
        <v>92</v>
      </c>
      <c r="G12">
        <v>0</v>
      </c>
      <c r="I12">
        <v>0</v>
      </c>
      <c r="J12">
        <f t="shared" si="0"/>
        <v>92</v>
      </c>
      <c r="K12">
        <v>0</v>
      </c>
      <c r="L12">
        <f t="shared" si="1"/>
        <v>92</v>
      </c>
      <c r="M12">
        <v>6</v>
      </c>
      <c r="N12">
        <v>1</v>
      </c>
      <c r="O12">
        <f t="shared" si="27"/>
        <v>15.333333333333334</v>
      </c>
      <c r="Q12">
        <v>76</v>
      </c>
      <c r="R12">
        <v>0</v>
      </c>
      <c r="T12">
        <v>0</v>
      </c>
      <c r="U12">
        <f t="shared" si="3"/>
        <v>76</v>
      </c>
      <c r="V12">
        <v>0</v>
      </c>
      <c r="W12">
        <f t="shared" si="4"/>
        <v>76</v>
      </c>
      <c r="X12">
        <v>2</v>
      </c>
      <c r="Y12">
        <v>2</v>
      </c>
      <c r="Z12">
        <f t="shared" si="5"/>
        <v>38</v>
      </c>
      <c r="AB12">
        <v>1238</v>
      </c>
      <c r="AC12">
        <v>0</v>
      </c>
      <c r="AE12">
        <v>0</v>
      </c>
      <c r="AF12">
        <f t="shared" si="6"/>
        <v>1238</v>
      </c>
      <c r="AG12">
        <v>0</v>
      </c>
      <c r="AH12">
        <f t="shared" si="7"/>
        <v>1238</v>
      </c>
      <c r="AI12">
        <v>10</v>
      </c>
      <c r="AJ12">
        <f t="shared" si="8"/>
        <v>6</v>
      </c>
      <c r="AK12">
        <f>IFERROR(AH12/AI12,0)</f>
        <v>123.8</v>
      </c>
      <c r="AM12">
        <v>676</v>
      </c>
      <c r="AN12">
        <v>160</v>
      </c>
      <c r="AO12">
        <v>0</v>
      </c>
      <c r="AP12">
        <f t="shared" si="10"/>
        <v>836</v>
      </c>
      <c r="AQ12">
        <v>0</v>
      </c>
      <c r="AR12">
        <f t="shared" si="11"/>
        <v>836</v>
      </c>
      <c r="AS12">
        <v>6</v>
      </c>
      <c r="AT12">
        <f t="shared" si="12"/>
        <v>6</v>
      </c>
      <c r="AU12">
        <f t="shared" si="13"/>
        <v>139.33333333333334</v>
      </c>
      <c r="AW12">
        <v>408</v>
      </c>
      <c r="AX12">
        <v>0</v>
      </c>
      <c r="AY12">
        <v>-10</v>
      </c>
      <c r="AZ12">
        <f t="shared" si="14"/>
        <v>398</v>
      </c>
      <c r="BA12">
        <v>0</v>
      </c>
      <c r="BB12">
        <f t="shared" si="15"/>
        <v>398</v>
      </c>
      <c r="BC12">
        <v>1</v>
      </c>
      <c r="BD12">
        <f t="shared" si="16"/>
        <v>7</v>
      </c>
      <c r="BE12">
        <f t="shared" si="17"/>
        <v>398</v>
      </c>
      <c r="BG12">
        <v>27</v>
      </c>
      <c r="BH12">
        <v>310</v>
      </c>
      <c r="BI12">
        <v>0</v>
      </c>
      <c r="BJ12">
        <f t="shared" si="18"/>
        <v>337</v>
      </c>
      <c r="BK12">
        <v>0</v>
      </c>
      <c r="BL12">
        <f t="shared" si="19"/>
        <v>337</v>
      </c>
      <c r="BM12">
        <v>1</v>
      </c>
      <c r="BN12">
        <f t="shared" si="20"/>
        <v>5</v>
      </c>
      <c r="BO12">
        <f t="shared" si="21"/>
        <v>337</v>
      </c>
      <c r="BQ12">
        <v>438</v>
      </c>
      <c r="BR12">
        <v>1319</v>
      </c>
      <c r="BS12">
        <v>0</v>
      </c>
      <c r="BT12">
        <f t="shared" si="22"/>
        <v>1757</v>
      </c>
      <c r="BU12">
        <v>0</v>
      </c>
      <c r="BV12">
        <f t="shared" si="23"/>
        <v>1757</v>
      </c>
      <c r="BW12">
        <v>4</v>
      </c>
      <c r="BX12">
        <f t="shared" si="24"/>
        <v>5</v>
      </c>
      <c r="BY12">
        <f t="shared" si="25"/>
        <v>439.25</v>
      </c>
      <c r="BZ12">
        <f t="shared" si="26"/>
        <v>4734</v>
      </c>
      <c r="CA12">
        <v>3648</v>
      </c>
    </row>
    <row r="13" spans="1:79" ht="14.4" x14ac:dyDescent="0.3">
      <c r="A13" s="2">
        <v>44568</v>
      </c>
      <c r="B13" t="s">
        <v>48</v>
      </c>
      <c r="C13" t="s">
        <v>49</v>
      </c>
      <c r="D13" t="s">
        <v>27</v>
      </c>
      <c r="F13">
        <v>302</v>
      </c>
      <c r="G13">
        <v>0</v>
      </c>
      <c r="I13">
        <v>-2</v>
      </c>
      <c r="J13">
        <f t="shared" si="0"/>
        <v>300</v>
      </c>
      <c r="K13">
        <v>0</v>
      </c>
      <c r="L13">
        <f t="shared" si="1"/>
        <v>300</v>
      </c>
      <c r="M13">
        <v>8</v>
      </c>
      <c r="N13">
        <v>1</v>
      </c>
      <c r="O13">
        <f t="shared" si="27"/>
        <v>37.5</v>
      </c>
      <c r="Q13">
        <v>174</v>
      </c>
      <c r="R13">
        <v>0</v>
      </c>
      <c r="T13">
        <v>0</v>
      </c>
      <c r="U13">
        <f t="shared" si="3"/>
        <v>174</v>
      </c>
      <c r="V13">
        <v>0</v>
      </c>
      <c r="W13">
        <f t="shared" si="4"/>
        <v>174</v>
      </c>
      <c r="X13">
        <v>2</v>
      </c>
      <c r="Y13">
        <v>2</v>
      </c>
      <c r="Z13">
        <f t="shared" si="5"/>
        <v>87</v>
      </c>
      <c r="AB13">
        <v>968</v>
      </c>
      <c r="AC13">
        <v>0</v>
      </c>
      <c r="AE13">
        <v>0</v>
      </c>
      <c r="AF13">
        <f t="shared" si="6"/>
        <v>968</v>
      </c>
      <c r="AG13">
        <v>0</v>
      </c>
      <c r="AH13">
        <f t="shared" si="7"/>
        <v>968</v>
      </c>
      <c r="AI13">
        <v>10</v>
      </c>
      <c r="AJ13">
        <f t="shared" si="8"/>
        <v>6</v>
      </c>
      <c r="AK13">
        <f t="shared" si="9"/>
        <v>96.8</v>
      </c>
      <c r="AM13">
        <v>882</v>
      </c>
      <c r="AN13">
        <v>0</v>
      </c>
      <c r="AO13">
        <v>0</v>
      </c>
      <c r="AP13">
        <f t="shared" si="10"/>
        <v>882</v>
      </c>
      <c r="AQ13">
        <v>0</v>
      </c>
      <c r="AR13">
        <f t="shared" si="11"/>
        <v>882</v>
      </c>
      <c r="AS13">
        <v>13</v>
      </c>
      <c r="AT13">
        <f t="shared" si="12"/>
        <v>6</v>
      </c>
      <c r="AU13">
        <f t="shared" si="13"/>
        <v>67.84615384615384</v>
      </c>
      <c r="AW13">
        <v>284</v>
      </c>
      <c r="AX13">
        <v>0</v>
      </c>
      <c r="AY13">
        <v>-5</v>
      </c>
      <c r="AZ13">
        <f t="shared" si="14"/>
        <v>279</v>
      </c>
      <c r="BA13">
        <v>0</v>
      </c>
      <c r="BB13">
        <f t="shared" si="15"/>
        <v>279</v>
      </c>
      <c r="BC13">
        <v>16</v>
      </c>
      <c r="BD13">
        <f t="shared" si="16"/>
        <v>7</v>
      </c>
      <c r="BE13">
        <f t="shared" si="17"/>
        <v>17.4375</v>
      </c>
      <c r="BG13">
        <v>123</v>
      </c>
      <c r="BH13">
        <v>0</v>
      </c>
      <c r="BI13">
        <v>0</v>
      </c>
      <c r="BJ13">
        <f t="shared" si="18"/>
        <v>123</v>
      </c>
      <c r="BK13">
        <v>0</v>
      </c>
      <c r="BL13">
        <f t="shared" si="19"/>
        <v>123</v>
      </c>
      <c r="BM13">
        <v>5</v>
      </c>
      <c r="BN13">
        <f t="shared" si="20"/>
        <v>5</v>
      </c>
      <c r="BO13">
        <f t="shared" si="21"/>
        <v>24.6</v>
      </c>
      <c r="BQ13">
        <v>612</v>
      </c>
      <c r="BR13">
        <v>0</v>
      </c>
      <c r="BS13">
        <v>0</v>
      </c>
      <c r="BT13">
        <f t="shared" si="22"/>
        <v>612</v>
      </c>
      <c r="BU13">
        <v>0</v>
      </c>
      <c r="BV13">
        <f t="shared" si="23"/>
        <v>612</v>
      </c>
      <c r="BW13">
        <v>7</v>
      </c>
      <c r="BX13">
        <f t="shared" si="24"/>
        <v>5</v>
      </c>
      <c r="BY13">
        <f t="shared" si="25"/>
        <v>87.428571428571431</v>
      </c>
      <c r="BZ13">
        <f t="shared" si="26"/>
        <v>3338</v>
      </c>
      <c r="CA13">
        <v>0</v>
      </c>
    </row>
    <row r="14" spans="1:79" ht="14.4" x14ac:dyDescent="0.3">
      <c r="A14" s="2">
        <v>44568</v>
      </c>
      <c r="B14" t="s">
        <v>50</v>
      </c>
      <c r="C14" t="s">
        <v>51</v>
      </c>
      <c r="D14" t="s">
        <v>27</v>
      </c>
      <c r="F14">
        <v>122</v>
      </c>
      <c r="G14">
        <v>0</v>
      </c>
      <c r="I14">
        <v>0</v>
      </c>
      <c r="J14">
        <f t="shared" si="0"/>
        <v>122</v>
      </c>
      <c r="K14">
        <v>0</v>
      </c>
      <c r="L14">
        <f t="shared" si="1"/>
        <v>122</v>
      </c>
      <c r="M14">
        <v>4</v>
      </c>
      <c r="N14">
        <v>1</v>
      </c>
      <c r="O14">
        <f t="shared" si="27"/>
        <v>30.5</v>
      </c>
      <c r="Q14">
        <v>179</v>
      </c>
      <c r="R14">
        <v>0</v>
      </c>
      <c r="T14">
        <v>0</v>
      </c>
      <c r="U14">
        <f t="shared" si="3"/>
        <v>179</v>
      </c>
      <c r="V14">
        <v>0</v>
      </c>
      <c r="W14">
        <f t="shared" si="4"/>
        <v>179</v>
      </c>
      <c r="X14">
        <v>1</v>
      </c>
      <c r="Y14">
        <v>2</v>
      </c>
      <c r="Z14">
        <f t="shared" si="5"/>
        <v>179</v>
      </c>
      <c r="AB14">
        <v>1312</v>
      </c>
      <c r="AC14">
        <v>0</v>
      </c>
      <c r="AE14">
        <v>-5</v>
      </c>
      <c r="AF14">
        <f t="shared" si="6"/>
        <v>1307</v>
      </c>
      <c r="AG14">
        <v>0</v>
      </c>
      <c r="AH14">
        <f t="shared" si="7"/>
        <v>1307</v>
      </c>
      <c r="AI14">
        <v>33</v>
      </c>
      <c r="AJ14">
        <f t="shared" si="8"/>
        <v>6</v>
      </c>
      <c r="AK14">
        <f t="shared" si="9"/>
        <v>39.606060606060609</v>
      </c>
      <c r="AM14">
        <v>946</v>
      </c>
      <c r="AN14">
        <v>160</v>
      </c>
      <c r="AO14">
        <v>0</v>
      </c>
      <c r="AP14">
        <f t="shared" si="10"/>
        <v>1106</v>
      </c>
      <c r="AQ14">
        <v>0</v>
      </c>
      <c r="AR14">
        <f t="shared" si="11"/>
        <v>1106</v>
      </c>
      <c r="AS14">
        <v>6</v>
      </c>
      <c r="AT14">
        <f t="shared" si="12"/>
        <v>6</v>
      </c>
      <c r="AU14">
        <f t="shared" si="13"/>
        <v>184.33333333333334</v>
      </c>
      <c r="AW14">
        <v>244</v>
      </c>
      <c r="AX14">
        <v>0</v>
      </c>
      <c r="AY14">
        <v>0</v>
      </c>
      <c r="AZ14">
        <f t="shared" si="14"/>
        <v>244</v>
      </c>
      <c r="BA14">
        <v>0</v>
      </c>
      <c r="BB14">
        <f t="shared" si="15"/>
        <v>244</v>
      </c>
      <c r="BC14">
        <v>2</v>
      </c>
      <c r="BD14">
        <f t="shared" si="16"/>
        <v>7</v>
      </c>
      <c r="BE14">
        <f t="shared" si="17"/>
        <v>122</v>
      </c>
      <c r="BG14">
        <v>84</v>
      </c>
      <c r="BH14">
        <v>500</v>
      </c>
      <c r="BI14">
        <v>0</v>
      </c>
      <c r="BJ14">
        <f t="shared" si="18"/>
        <v>584</v>
      </c>
      <c r="BK14">
        <v>0</v>
      </c>
      <c r="BL14">
        <f t="shared" si="19"/>
        <v>584</v>
      </c>
      <c r="BM14">
        <v>4</v>
      </c>
      <c r="BN14">
        <f t="shared" si="20"/>
        <v>5</v>
      </c>
      <c r="BO14">
        <f t="shared" si="21"/>
        <v>146</v>
      </c>
      <c r="BQ14">
        <v>1345</v>
      </c>
      <c r="BR14">
        <v>1180</v>
      </c>
      <c r="BS14">
        <v>0</v>
      </c>
      <c r="BT14">
        <f t="shared" si="22"/>
        <v>2525</v>
      </c>
      <c r="BU14">
        <v>0</v>
      </c>
      <c r="BV14">
        <f t="shared" si="23"/>
        <v>2525</v>
      </c>
      <c r="BW14">
        <v>29</v>
      </c>
      <c r="BX14">
        <f t="shared" si="24"/>
        <v>5</v>
      </c>
      <c r="BY14">
        <f t="shared" si="25"/>
        <v>87.068965517241381</v>
      </c>
      <c r="BZ14">
        <f t="shared" si="26"/>
        <v>6067</v>
      </c>
      <c r="CA14">
        <v>4258</v>
      </c>
    </row>
    <row r="15" spans="1:79" ht="14.4" x14ac:dyDescent="0.3">
      <c r="A15" s="2">
        <v>44568</v>
      </c>
      <c r="B15" t="s">
        <v>52</v>
      </c>
      <c r="C15" t="s">
        <v>53</v>
      </c>
      <c r="D15" t="s">
        <v>27</v>
      </c>
      <c r="F15">
        <v>191</v>
      </c>
      <c r="G15">
        <v>0</v>
      </c>
      <c r="I15">
        <v>-4</v>
      </c>
      <c r="J15">
        <f t="shared" si="0"/>
        <v>187</v>
      </c>
      <c r="K15">
        <v>0</v>
      </c>
      <c r="L15">
        <f t="shared" si="1"/>
        <v>187</v>
      </c>
      <c r="M15">
        <v>22</v>
      </c>
      <c r="N15">
        <v>1</v>
      </c>
      <c r="O15">
        <f t="shared" si="27"/>
        <v>8.5</v>
      </c>
      <c r="Q15">
        <v>189</v>
      </c>
      <c r="R15">
        <v>0</v>
      </c>
      <c r="T15">
        <v>0</v>
      </c>
      <c r="U15">
        <f t="shared" si="3"/>
        <v>189</v>
      </c>
      <c r="V15">
        <v>0</v>
      </c>
      <c r="W15">
        <f t="shared" si="4"/>
        <v>189</v>
      </c>
      <c r="X15">
        <v>1</v>
      </c>
      <c r="Y15">
        <v>2</v>
      </c>
      <c r="Z15">
        <f t="shared" si="5"/>
        <v>189</v>
      </c>
      <c r="AB15">
        <v>1352</v>
      </c>
      <c r="AC15">
        <v>0</v>
      </c>
      <c r="AE15">
        <v>0</v>
      </c>
      <c r="AF15">
        <f t="shared" si="6"/>
        <v>1352</v>
      </c>
      <c r="AG15">
        <v>0</v>
      </c>
      <c r="AH15">
        <f t="shared" si="7"/>
        <v>1352</v>
      </c>
      <c r="AI15">
        <v>13</v>
      </c>
      <c r="AJ15">
        <f t="shared" si="8"/>
        <v>6</v>
      </c>
      <c r="AK15">
        <f t="shared" si="9"/>
        <v>104</v>
      </c>
      <c r="AM15">
        <v>1968</v>
      </c>
      <c r="AN15">
        <v>231</v>
      </c>
      <c r="AO15">
        <v>0</v>
      </c>
      <c r="AP15">
        <f t="shared" si="10"/>
        <v>2199</v>
      </c>
      <c r="AQ15">
        <v>0</v>
      </c>
      <c r="AR15">
        <f t="shared" si="11"/>
        <v>2199</v>
      </c>
      <c r="AS15">
        <v>15</v>
      </c>
      <c r="AT15">
        <f t="shared" si="12"/>
        <v>6</v>
      </c>
      <c r="AU15">
        <f t="shared" si="13"/>
        <v>146.6</v>
      </c>
      <c r="AW15">
        <v>286</v>
      </c>
      <c r="AX15">
        <v>0</v>
      </c>
      <c r="AY15">
        <v>-13</v>
      </c>
      <c r="AZ15">
        <f t="shared" si="14"/>
        <v>273</v>
      </c>
      <c r="BA15">
        <v>0</v>
      </c>
      <c r="BB15">
        <f t="shared" si="15"/>
        <v>273</v>
      </c>
      <c r="BC15">
        <v>2</v>
      </c>
      <c r="BD15">
        <f t="shared" si="16"/>
        <v>7</v>
      </c>
      <c r="BE15">
        <f t="shared" si="17"/>
        <v>136.5</v>
      </c>
      <c r="BG15">
        <v>252</v>
      </c>
      <c r="BH15">
        <v>0</v>
      </c>
      <c r="BI15">
        <v>0</v>
      </c>
      <c r="BJ15">
        <f t="shared" si="18"/>
        <v>252</v>
      </c>
      <c r="BK15">
        <v>0</v>
      </c>
      <c r="BL15">
        <f t="shared" si="19"/>
        <v>252</v>
      </c>
      <c r="BM15">
        <v>5</v>
      </c>
      <c r="BN15">
        <f t="shared" si="20"/>
        <v>5</v>
      </c>
      <c r="BO15">
        <f t="shared" si="21"/>
        <v>50.4</v>
      </c>
      <c r="BQ15">
        <v>497</v>
      </c>
      <c r="BR15">
        <v>0</v>
      </c>
      <c r="BS15">
        <v>0</v>
      </c>
      <c r="BT15">
        <f t="shared" si="22"/>
        <v>497</v>
      </c>
      <c r="BU15">
        <v>0</v>
      </c>
      <c r="BV15">
        <f t="shared" si="23"/>
        <v>497</v>
      </c>
      <c r="BW15">
        <v>4</v>
      </c>
      <c r="BX15">
        <f t="shared" si="24"/>
        <v>5</v>
      </c>
      <c r="BY15">
        <f t="shared" si="25"/>
        <v>124.25</v>
      </c>
      <c r="BZ15">
        <f t="shared" si="26"/>
        <v>4949</v>
      </c>
      <c r="CA15">
        <v>16818</v>
      </c>
    </row>
    <row r="16" spans="1:79" ht="14.4" x14ac:dyDescent="0.3">
      <c r="A16" s="2">
        <v>44568</v>
      </c>
      <c r="B16" t="s">
        <v>54</v>
      </c>
      <c r="C16" t="s">
        <v>55</v>
      </c>
      <c r="D16" t="s">
        <v>27</v>
      </c>
      <c r="F16">
        <v>357</v>
      </c>
      <c r="G16">
        <v>0</v>
      </c>
      <c r="I16">
        <v>-25</v>
      </c>
      <c r="J16">
        <f t="shared" si="0"/>
        <v>332</v>
      </c>
      <c r="K16">
        <v>0</v>
      </c>
      <c r="L16">
        <f t="shared" si="1"/>
        <v>332</v>
      </c>
      <c r="M16">
        <v>31</v>
      </c>
      <c r="N16">
        <v>1</v>
      </c>
      <c r="O16">
        <f t="shared" si="27"/>
        <v>10.709677419354838</v>
      </c>
      <c r="Q16">
        <v>140</v>
      </c>
      <c r="R16">
        <v>0</v>
      </c>
      <c r="T16">
        <v>0</v>
      </c>
      <c r="U16">
        <f t="shared" si="3"/>
        <v>140</v>
      </c>
      <c r="V16">
        <v>0</v>
      </c>
      <c r="W16">
        <f t="shared" si="4"/>
        <v>140</v>
      </c>
      <c r="X16">
        <v>4</v>
      </c>
      <c r="Y16">
        <v>2</v>
      </c>
      <c r="Z16">
        <f t="shared" si="5"/>
        <v>35</v>
      </c>
      <c r="AB16">
        <v>1859</v>
      </c>
      <c r="AC16">
        <v>1530</v>
      </c>
      <c r="AE16">
        <v>0</v>
      </c>
      <c r="AF16">
        <f t="shared" si="6"/>
        <v>3389</v>
      </c>
      <c r="AG16">
        <v>0</v>
      </c>
      <c r="AH16">
        <f t="shared" si="7"/>
        <v>3389</v>
      </c>
      <c r="AI16">
        <v>21</v>
      </c>
      <c r="AJ16">
        <f t="shared" si="8"/>
        <v>6</v>
      </c>
      <c r="AK16">
        <f t="shared" si="9"/>
        <v>161.38095238095238</v>
      </c>
      <c r="AM16">
        <v>2180</v>
      </c>
      <c r="AN16">
        <v>0</v>
      </c>
      <c r="AO16">
        <v>0</v>
      </c>
      <c r="AP16">
        <f t="shared" si="10"/>
        <v>2180</v>
      </c>
      <c r="AQ16">
        <v>0</v>
      </c>
      <c r="AR16">
        <f t="shared" si="11"/>
        <v>2180</v>
      </c>
      <c r="AS16">
        <v>16</v>
      </c>
      <c r="AT16">
        <f t="shared" si="12"/>
        <v>6</v>
      </c>
      <c r="AU16">
        <f t="shared" si="13"/>
        <v>136.25</v>
      </c>
      <c r="AW16">
        <v>198</v>
      </c>
      <c r="AX16">
        <v>0</v>
      </c>
      <c r="AY16">
        <v>-6</v>
      </c>
      <c r="AZ16">
        <f t="shared" si="14"/>
        <v>192</v>
      </c>
      <c r="BA16">
        <v>0</v>
      </c>
      <c r="BB16">
        <f t="shared" si="15"/>
        <v>192</v>
      </c>
      <c r="BC16">
        <v>3</v>
      </c>
      <c r="BD16">
        <f t="shared" si="16"/>
        <v>7</v>
      </c>
      <c r="BE16">
        <f t="shared" si="17"/>
        <v>64</v>
      </c>
      <c r="BG16">
        <v>536</v>
      </c>
      <c r="BH16">
        <v>0</v>
      </c>
      <c r="BI16">
        <v>0</v>
      </c>
      <c r="BJ16">
        <f t="shared" si="18"/>
        <v>536</v>
      </c>
      <c r="BK16">
        <v>0</v>
      </c>
      <c r="BL16">
        <f t="shared" si="19"/>
        <v>536</v>
      </c>
      <c r="BM16">
        <v>6</v>
      </c>
      <c r="BN16">
        <f t="shared" si="20"/>
        <v>5</v>
      </c>
      <c r="BO16">
        <f t="shared" si="21"/>
        <v>89.333333333333329</v>
      </c>
      <c r="BQ16">
        <v>525</v>
      </c>
      <c r="BR16">
        <v>204</v>
      </c>
      <c r="BS16">
        <v>0</v>
      </c>
      <c r="BT16">
        <f t="shared" si="22"/>
        <v>729</v>
      </c>
      <c r="BU16">
        <v>0</v>
      </c>
      <c r="BV16">
        <f t="shared" si="23"/>
        <v>729</v>
      </c>
      <c r="BW16">
        <v>4</v>
      </c>
      <c r="BX16">
        <f t="shared" si="24"/>
        <v>5</v>
      </c>
      <c r="BY16">
        <f t="shared" si="25"/>
        <v>182.25</v>
      </c>
      <c r="BZ16">
        <f t="shared" si="26"/>
        <v>7498</v>
      </c>
      <c r="CA16">
        <v>7571</v>
      </c>
    </row>
    <row r="17" spans="1:79" ht="14.4" x14ac:dyDescent="0.3">
      <c r="A17" s="2">
        <v>44568</v>
      </c>
      <c r="B17" t="s">
        <v>56</v>
      </c>
      <c r="C17" t="s">
        <v>57</v>
      </c>
      <c r="D17" t="s">
        <v>27</v>
      </c>
      <c r="F17">
        <v>125</v>
      </c>
      <c r="G17">
        <v>0</v>
      </c>
      <c r="I17">
        <v>-2</v>
      </c>
      <c r="J17">
        <f t="shared" si="0"/>
        <v>123</v>
      </c>
      <c r="K17">
        <v>0</v>
      </c>
      <c r="L17">
        <f t="shared" si="1"/>
        <v>123</v>
      </c>
      <c r="M17">
        <v>2</v>
      </c>
      <c r="N17">
        <v>1</v>
      </c>
      <c r="O17">
        <f t="shared" si="27"/>
        <v>61.5</v>
      </c>
      <c r="Q17">
        <v>17</v>
      </c>
      <c r="R17">
        <v>0</v>
      </c>
      <c r="T17">
        <v>0</v>
      </c>
      <c r="U17">
        <f t="shared" si="3"/>
        <v>17</v>
      </c>
      <c r="V17">
        <v>0</v>
      </c>
      <c r="W17">
        <f t="shared" si="4"/>
        <v>17</v>
      </c>
      <c r="X17">
        <v>0</v>
      </c>
      <c r="Y17">
        <v>2</v>
      </c>
      <c r="Z17">
        <f t="shared" si="5"/>
        <v>0</v>
      </c>
      <c r="AB17">
        <v>164</v>
      </c>
      <c r="AC17">
        <v>0</v>
      </c>
      <c r="AE17">
        <v>0</v>
      </c>
      <c r="AF17">
        <f t="shared" si="6"/>
        <v>164</v>
      </c>
      <c r="AG17">
        <v>0</v>
      </c>
      <c r="AH17">
        <f t="shared" si="7"/>
        <v>164</v>
      </c>
      <c r="AI17">
        <v>5</v>
      </c>
      <c r="AJ17">
        <f t="shared" si="8"/>
        <v>6</v>
      </c>
      <c r="AK17">
        <f t="shared" si="9"/>
        <v>32.799999999999997</v>
      </c>
      <c r="AM17">
        <v>135</v>
      </c>
      <c r="AN17">
        <v>0</v>
      </c>
      <c r="AO17">
        <v>0</v>
      </c>
      <c r="AP17">
        <f t="shared" si="10"/>
        <v>135</v>
      </c>
      <c r="AQ17">
        <v>0</v>
      </c>
      <c r="AR17">
        <f t="shared" si="11"/>
        <v>135</v>
      </c>
      <c r="AS17">
        <v>5</v>
      </c>
      <c r="AT17">
        <f t="shared" si="12"/>
        <v>6</v>
      </c>
      <c r="AU17">
        <f t="shared" si="13"/>
        <v>27</v>
      </c>
      <c r="AW17">
        <v>94</v>
      </c>
      <c r="AX17">
        <v>0</v>
      </c>
      <c r="AY17">
        <v>0</v>
      </c>
      <c r="AZ17">
        <f t="shared" si="14"/>
        <v>94</v>
      </c>
      <c r="BA17">
        <v>0</v>
      </c>
      <c r="BB17">
        <f t="shared" si="15"/>
        <v>94</v>
      </c>
      <c r="BC17">
        <v>2</v>
      </c>
      <c r="BD17">
        <f t="shared" si="16"/>
        <v>7</v>
      </c>
      <c r="BE17">
        <f t="shared" si="17"/>
        <v>47</v>
      </c>
      <c r="BG17">
        <v>53</v>
      </c>
      <c r="BH17">
        <v>30</v>
      </c>
      <c r="BI17">
        <v>0</v>
      </c>
      <c r="BJ17">
        <f t="shared" si="18"/>
        <v>83</v>
      </c>
      <c r="BK17">
        <v>0</v>
      </c>
      <c r="BL17">
        <f t="shared" si="19"/>
        <v>83</v>
      </c>
      <c r="BM17">
        <v>1</v>
      </c>
      <c r="BN17">
        <f t="shared" si="20"/>
        <v>5</v>
      </c>
      <c r="BO17">
        <f t="shared" si="21"/>
        <v>83</v>
      </c>
      <c r="BQ17">
        <v>94</v>
      </c>
      <c r="BR17">
        <v>0</v>
      </c>
      <c r="BS17">
        <v>0</v>
      </c>
      <c r="BT17">
        <f t="shared" si="22"/>
        <v>94</v>
      </c>
      <c r="BU17">
        <v>0</v>
      </c>
      <c r="BV17">
        <f t="shared" si="23"/>
        <v>94</v>
      </c>
      <c r="BW17">
        <v>0</v>
      </c>
      <c r="BX17">
        <f t="shared" si="24"/>
        <v>5</v>
      </c>
      <c r="BY17">
        <f t="shared" si="25"/>
        <v>0</v>
      </c>
      <c r="BZ17">
        <f t="shared" si="26"/>
        <v>710</v>
      </c>
      <c r="CA17">
        <v>0</v>
      </c>
    </row>
    <row r="18" spans="1:79" ht="14.4" x14ac:dyDescent="0.3">
      <c r="A18" s="2">
        <v>44568</v>
      </c>
      <c r="B18" t="s">
        <v>58</v>
      </c>
      <c r="C18" t="s">
        <v>59</v>
      </c>
      <c r="D18" t="s">
        <v>27</v>
      </c>
      <c r="F18">
        <v>152</v>
      </c>
      <c r="G18">
        <v>0</v>
      </c>
      <c r="I18">
        <v>0</v>
      </c>
      <c r="J18">
        <f t="shared" si="0"/>
        <v>152</v>
      </c>
      <c r="K18">
        <v>0</v>
      </c>
      <c r="L18">
        <f t="shared" si="1"/>
        <v>152</v>
      </c>
      <c r="M18">
        <v>3</v>
      </c>
      <c r="N18">
        <v>1</v>
      </c>
      <c r="O18">
        <f t="shared" si="27"/>
        <v>50.666666666666664</v>
      </c>
      <c r="Q18">
        <v>116</v>
      </c>
      <c r="R18">
        <v>0</v>
      </c>
      <c r="T18">
        <v>0</v>
      </c>
      <c r="U18">
        <f t="shared" si="3"/>
        <v>116</v>
      </c>
      <c r="V18">
        <v>0</v>
      </c>
      <c r="W18">
        <f t="shared" si="4"/>
        <v>116</v>
      </c>
      <c r="X18">
        <v>0</v>
      </c>
      <c r="Y18">
        <v>2</v>
      </c>
      <c r="Z18">
        <f t="shared" si="5"/>
        <v>0</v>
      </c>
      <c r="AB18">
        <v>827</v>
      </c>
      <c r="AC18">
        <v>0</v>
      </c>
      <c r="AE18">
        <v>-10</v>
      </c>
      <c r="AF18">
        <f t="shared" si="6"/>
        <v>817</v>
      </c>
      <c r="AG18">
        <v>0</v>
      </c>
      <c r="AH18">
        <f t="shared" si="7"/>
        <v>817</v>
      </c>
      <c r="AI18">
        <v>16</v>
      </c>
      <c r="AJ18">
        <f t="shared" si="8"/>
        <v>6</v>
      </c>
      <c r="AK18">
        <f t="shared" si="9"/>
        <v>51.0625</v>
      </c>
      <c r="AM18">
        <v>668</v>
      </c>
      <c r="AN18">
        <v>0</v>
      </c>
      <c r="AO18">
        <v>0</v>
      </c>
      <c r="AP18">
        <f t="shared" si="10"/>
        <v>668</v>
      </c>
      <c r="AQ18">
        <v>0</v>
      </c>
      <c r="AR18">
        <f t="shared" si="11"/>
        <v>668</v>
      </c>
      <c r="AS18">
        <v>11</v>
      </c>
      <c r="AT18">
        <f t="shared" si="12"/>
        <v>6</v>
      </c>
      <c r="AU18">
        <f t="shared" si="13"/>
        <v>60.727272727272727</v>
      </c>
      <c r="AW18">
        <v>293</v>
      </c>
      <c r="AX18">
        <v>0</v>
      </c>
      <c r="AY18">
        <v>-30</v>
      </c>
      <c r="AZ18">
        <f t="shared" si="14"/>
        <v>263</v>
      </c>
      <c r="BA18">
        <v>0</v>
      </c>
      <c r="BB18">
        <f t="shared" si="15"/>
        <v>263</v>
      </c>
      <c r="BC18">
        <v>13</v>
      </c>
      <c r="BD18">
        <f t="shared" si="16"/>
        <v>7</v>
      </c>
      <c r="BE18">
        <f t="shared" si="17"/>
        <v>20.23076923076923</v>
      </c>
      <c r="BG18">
        <v>91</v>
      </c>
      <c r="BH18">
        <v>0</v>
      </c>
      <c r="BI18">
        <v>0</v>
      </c>
      <c r="BJ18">
        <f t="shared" si="18"/>
        <v>91</v>
      </c>
      <c r="BK18">
        <v>0</v>
      </c>
      <c r="BL18">
        <f t="shared" si="19"/>
        <v>91</v>
      </c>
      <c r="BM18">
        <v>3</v>
      </c>
      <c r="BN18">
        <f t="shared" si="20"/>
        <v>5</v>
      </c>
      <c r="BO18">
        <f t="shared" si="21"/>
        <v>30.333333333333332</v>
      </c>
      <c r="BQ18">
        <v>269</v>
      </c>
      <c r="BR18">
        <v>0</v>
      </c>
      <c r="BS18">
        <v>0</v>
      </c>
      <c r="BT18">
        <f t="shared" si="22"/>
        <v>269</v>
      </c>
      <c r="BU18">
        <v>0</v>
      </c>
      <c r="BV18">
        <f t="shared" si="23"/>
        <v>269</v>
      </c>
      <c r="BW18">
        <v>5</v>
      </c>
      <c r="BX18">
        <f t="shared" si="24"/>
        <v>5</v>
      </c>
      <c r="BY18">
        <f t="shared" si="25"/>
        <v>53.8</v>
      </c>
      <c r="BZ18">
        <f t="shared" si="26"/>
        <v>2376</v>
      </c>
      <c r="CA18">
        <v>637</v>
      </c>
    </row>
    <row r="19" spans="1:79" ht="14.4" x14ac:dyDescent="0.3">
      <c r="A19" s="2">
        <v>44568</v>
      </c>
      <c r="B19" t="s">
        <v>60</v>
      </c>
      <c r="C19" t="s">
        <v>61</v>
      </c>
      <c r="D19" t="s">
        <v>27</v>
      </c>
      <c r="F19">
        <v>1876</v>
      </c>
      <c r="G19">
        <v>0</v>
      </c>
      <c r="I19">
        <v>0</v>
      </c>
      <c r="J19">
        <f t="shared" si="0"/>
        <v>1876</v>
      </c>
      <c r="K19">
        <v>0</v>
      </c>
      <c r="L19">
        <f t="shared" si="1"/>
        <v>1876</v>
      </c>
      <c r="M19">
        <v>72</v>
      </c>
      <c r="N19">
        <v>1</v>
      </c>
      <c r="O19">
        <f t="shared" si="27"/>
        <v>26.055555555555557</v>
      </c>
      <c r="Q19">
        <v>874</v>
      </c>
      <c r="R19">
        <v>0</v>
      </c>
      <c r="T19">
        <v>0</v>
      </c>
      <c r="U19">
        <f t="shared" si="3"/>
        <v>874</v>
      </c>
      <c r="V19">
        <v>0</v>
      </c>
      <c r="W19">
        <f t="shared" si="4"/>
        <v>874</v>
      </c>
      <c r="X19">
        <v>18</v>
      </c>
      <c r="Y19">
        <v>2</v>
      </c>
      <c r="Z19">
        <f t="shared" si="5"/>
        <v>48.555555555555557</v>
      </c>
      <c r="AB19">
        <v>16038</v>
      </c>
      <c r="AC19">
        <v>0</v>
      </c>
      <c r="AE19">
        <v>-80</v>
      </c>
      <c r="AF19">
        <f t="shared" si="6"/>
        <v>15958</v>
      </c>
      <c r="AG19">
        <v>0</v>
      </c>
      <c r="AH19">
        <f t="shared" si="7"/>
        <v>15958</v>
      </c>
      <c r="AI19">
        <v>300</v>
      </c>
      <c r="AJ19">
        <f t="shared" si="8"/>
        <v>6</v>
      </c>
      <c r="AK19">
        <f t="shared" si="9"/>
        <v>53.193333333333335</v>
      </c>
      <c r="AM19">
        <v>3553</v>
      </c>
      <c r="AN19">
        <v>70</v>
      </c>
      <c r="AO19">
        <v>-30</v>
      </c>
      <c r="AP19">
        <f t="shared" si="10"/>
        <v>3593</v>
      </c>
      <c r="AQ19">
        <v>0</v>
      </c>
      <c r="AR19">
        <f t="shared" si="11"/>
        <v>3593</v>
      </c>
      <c r="AS19">
        <v>59</v>
      </c>
      <c r="AT19">
        <f t="shared" si="12"/>
        <v>6</v>
      </c>
      <c r="AU19">
        <f t="shared" si="13"/>
        <v>60.898305084745765</v>
      </c>
      <c r="AW19">
        <v>2859</v>
      </c>
      <c r="AX19">
        <v>0</v>
      </c>
      <c r="AY19">
        <v>-105</v>
      </c>
      <c r="AZ19">
        <f t="shared" si="14"/>
        <v>2754</v>
      </c>
      <c r="BA19">
        <v>0</v>
      </c>
      <c r="BB19">
        <f t="shared" si="15"/>
        <v>2754</v>
      </c>
      <c r="BC19">
        <v>81</v>
      </c>
      <c r="BD19">
        <f t="shared" si="16"/>
        <v>7</v>
      </c>
      <c r="BE19">
        <f t="shared" si="17"/>
        <v>34</v>
      </c>
      <c r="BG19">
        <v>1937</v>
      </c>
      <c r="BH19">
        <v>0</v>
      </c>
      <c r="BI19">
        <v>-15</v>
      </c>
      <c r="BJ19">
        <f t="shared" si="18"/>
        <v>1922</v>
      </c>
      <c r="BK19">
        <v>0</v>
      </c>
      <c r="BL19">
        <f t="shared" si="19"/>
        <v>1922</v>
      </c>
      <c r="BM19">
        <v>32</v>
      </c>
      <c r="BN19">
        <f t="shared" si="20"/>
        <v>5</v>
      </c>
      <c r="BO19">
        <f t="shared" si="21"/>
        <v>60.0625</v>
      </c>
      <c r="BQ19">
        <v>1905</v>
      </c>
      <c r="BR19">
        <v>0</v>
      </c>
      <c r="BS19">
        <v>0</v>
      </c>
      <c r="BT19">
        <f t="shared" si="22"/>
        <v>1905</v>
      </c>
      <c r="BU19">
        <v>0</v>
      </c>
      <c r="BV19">
        <f t="shared" si="23"/>
        <v>1905</v>
      </c>
      <c r="BW19">
        <v>18</v>
      </c>
      <c r="BX19">
        <f t="shared" si="24"/>
        <v>5</v>
      </c>
      <c r="BY19">
        <f t="shared" si="25"/>
        <v>105.83333333333333</v>
      </c>
      <c r="BZ19">
        <f t="shared" si="26"/>
        <v>28882</v>
      </c>
      <c r="CA19">
        <v>31557</v>
      </c>
    </row>
    <row r="20" spans="1:79" ht="14.4" x14ac:dyDescent="0.3">
      <c r="A20" s="2">
        <v>44568</v>
      </c>
      <c r="B20" t="s">
        <v>62</v>
      </c>
      <c r="C20" t="s">
        <v>63</v>
      </c>
      <c r="D20" t="s">
        <v>27</v>
      </c>
      <c r="F20">
        <v>13860</v>
      </c>
      <c r="G20">
        <v>0</v>
      </c>
      <c r="I20">
        <v>-2070</v>
      </c>
      <c r="J20">
        <f t="shared" si="0"/>
        <v>11790</v>
      </c>
      <c r="K20">
        <v>10500</v>
      </c>
      <c r="L20">
        <f t="shared" si="1"/>
        <v>22290</v>
      </c>
      <c r="M20">
        <v>4624</v>
      </c>
      <c r="N20">
        <v>1</v>
      </c>
      <c r="O20">
        <f t="shared" si="27"/>
        <v>4.820501730103806</v>
      </c>
      <c r="Q20">
        <v>7351</v>
      </c>
      <c r="R20">
        <v>0</v>
      </c>
      <c r="T20">
        <v>-117</v>
      </c>
      <c r="U20">
        <f t="shared" si="3"/>
        <v>7234</v>
      </c>
      <c r="V20">
        <v>0</v>
      </c>
      <c r="W20">
        <f t="shared" si="4"/>
        <v>7234</v>
      </c>
      <c r="X20">
        <v>549</v>
      </c>
      <c r="Y20">
        <v>2</v>
      </c>
      <c r="Z20">
        <f t="shared" si="5"/>
        <v>13.176684881602915</v>
      </c>
      <c r="AB20">
        <v>172192</v>
      </c>
      <c r="AC20">
        <v>30146</v>
      </c>
      <c r="AE20">
        <v>-2670</v>
      </c>
      <c r="AF20">
        <f t="shared" si="6"/>
        <v>199668</v>
      </c>
      <c r="AG20">
        <v>0</v>
      </c>
      <c r="AH20">
        <f t="shared" si="7"/>
        <v>199668</v>
      </c>
      <c r="AI20">
        <v>5715</v>
      </c>
      <c r="AJ20">
        <f t="shared" si="8"/>
        <v>6</v>
      </c>
      <c r="AK20">
        <f t="shared" si="9"/>
        <v>34.937532808398949</v>
      </c>
      <c r="AM20">
        <v>61948</v>
      </c>
      <c r="AN20">
        <v>2930</v>
      </c>
      <c r="AO20">
        <v>-216</v>
      </c>
      <c r="AP20">
        <f t="shared" si="10"/>
        <v>64662</v>
      </c>
      <c r="AQ20">
        <v>0</v>
      </c>
      <c r="AR20">
        <f t="shared" si="11"/>
        <v>64662</v>
      </c>
      <c r="AS20">
        <v>1259</v>
      </c>
      <c r="AT20">
        <f t="shared" si="12"/>
        <v>6</v>
      </c>
      <c r="AU20">
        <f t="shared" si="13"/>
        <v>51.359809372517873</v>
      </c>
      <c r="AW20">
        <v>95583</v>
      </c>
      <c r="AX20">
        <v>0</v>
      </c>
      <c r="AY20">
        <v>-2115</v>
      </c>
      <c r="AZ20">
        <f t="shared" si="14"/>
        <v>93468</v>
      </c>
      <c r="BA20">
        <v>0</v>
      </c>
      <c r="BB20">
        <f t="shared" si="15"/>
        <v>93468</v>
      </c>
      <c r="BC20">
        <v>3392</v>
      </c>
      <c r="BD20">
        <f t="shared" si="16"/>
        <v>7</v>
      </c>
      <c r="BE20">
        <f t="shared" si="17"/>
        <v>27.555424528301888</v>
      </c>
      <c r="BG20">
        <v>21509</v>
      </c>
      <c r="BH20">
        <v>0</v>
      </c>
      <c r="BI20">
        <v>-122</v>
      </c>
      <c r="BJ20">
        <f t="shared" si="18"/>
        <v>21387</v>
      </c>
      <c r="BK20">
        <v>0</v>
      </c>
      <c r="BL20">
        <f t="shared" si="19"/>
        <v>21387</v>
      </c>
      <c r="BM20">
        <v>1299</v>
      </c>
      <c r="BN20">
        <f t="shared" si="20"/>
        <v>5</v>
      </c>
      <c r="BO20">
        <f>IFERROR(BL20/BM20,0)</f>
        <v>16.464203233256352</v>
      </c>
      <c r="BQ20">
        <v>49374</v>
      </c>
      <c r="BR20">
        <v>0</v>
      </c>
      <c r="BS20">
        <v>-244</v>
      </c>
      <c r="BT20">
        <f t="shared" si="22"/>
        <v>49130</v>
      </c>
      <c r="BU20">
        <v>0</v>
      </c>
      <c r="BV20">
        <f t="shared" si="23"/>
        <v>49130</v>
      </c>
      <c r="BW20">
        <v>1036</v>
      </c>
      <c r="BX20">
        <f t="shared" si="24"/>
        <v>5</v>
      </c>
      <c r="BY20">
        <f t="shared" si="25"/>
        <v>47.422779922779924</v>
      </c>
      <c r="BZ20">
        <f t="shared" si="26"/>
        <v>457839</v>
      </c>
      <c r="CA20">
        <v>143912</v>
      </c>
    </row>
    <row r="21" spans="1:79" ht="14.4" x14ac:dyDescent="0.3">
      <c r="A21" s="2">
        <v>44568</v>
      </c>
      <c r="B21" t="s">
        <v>64</v>
      </c>
      <c r="C21" t="s">
        <v>65</v>
      </c>
      <c r="D21" t="s">
        <v>27</v>
      </c>
      <c r="F21">
        <v>455</v>
      </c>
      <c r="G21">
        <v>179</v>
      </c>
      <c r="I21">
        <v>0</v>
      </c>
      <c r="J21">
        <f t="shared" si="0"/>
        <v>634</v>
      </c>
      <c r="K21">
        <v>0</v>
      </c>
      <c r="L21">
        <f t="shared" si="1"/>
        <v>634</v>
      </c>
      <c r="M21">
        <v>17</v>
      </c>
      <c r="N21">
        <v>1</v>
      </c>
      <c r="O21">
        <f t="shared" si="27"/>
        <v>37.294117647058826</v>
      </c>
      <c r="Q21">
        <v>256</v>
      </c>
      <c r="R21">
        <v>480</v>
      </c>
      <c r="T21">
        <v>-10</v>
      </c>
      <c r="U21">
        <f t="shared" si="3"/>
        <v>726</v>
      </c>
      <c r="V21">
        <v>0</v>
      </c>
      <c r="W21">
        <f t="shared" si="4"/>
        <v>726</v>
      </c>
      <c r="X21">
        <v>1</v>
      </c>
      <c r="Y21">
        <v>2</v>
      </c>
      <c r="Z21">
        <f t="shared" si="5"/>
        <v>726</v>
      </c>
      <c r="AB21">
        <v>900</v>
      </c>
      <c r="AC21">
        <v>0</v>
      </c>
      <c r="AE21">
        <v>0</v>
      </c>
      <c r="AF21">
        <f t="shared" si="6"/>
        <v>900</v>
      </c>
      <c r="AG21">
        <v>0</v>
      </c>
      <c r="AH21">
        <f t="shared" si="7"/>
        <v>900</v>
      </c>
      <c r="AI21">
        <v>26</v>
      </c>
      <c r="AJ21">
        <f t="shared" si="8"/>
        <v>6</v>
      </c>
      <c r="AK21">
        <f t="shared" si="9"/>
        <v>34.615384615384613</v>
      </c>
      <c r="AM21">
        <v>245</v>
      </c>
      <c r="AN21">
        <v>550</v>
      </c>
      <c r="AO21">
        <v>0</v>
      </c>
      <c r="AP21">
        <f t="shared" si="10"/>
        <v>795</v>
      </c>
      <c r="AQ21">
        <v>0</v>
      </c>
      <c r="AR21">
        <f t="shared" si="11"/>
        <v>795</v>
      </c>
      <c r="AS21">
        <v>23</v>
      </c>
      <c r="AT21">
        <f t="shared" si="12"/>
        <v>6</v>
      </c>
      <c r="AU21">
        <f t="shared" si="13"/>
        <v>34.565217391304351</v>
      </c>
      <c r="AW21">
        <v>37</v>
      </c>
      <c r="AX21">
        <v>300</v>
      </c>
      <c r="AY21">
        <v>-100</v>
      </c>
      <c r="AZ21">
        <f t="shared" si="14"/>
        <v>237</v>
      </c>
      <c r="BA21">
        <v>0</v>
      </c>
      <c r="BB21">
        <f t="shared" si="15"/>
        <v>237</v>
      </c>
      <c r="BC21">
        <v>7</v>
      </c>
      <c r="BD21">
        <f t="shared" si="16"/>
        <v>7</v>
      </c>
      <c r="BE21">
        <f t="shared" si="17"/>
        <v>33.857142857142854</v>
      </c>
      <c r="BG21">
        <v>271</v>
      </c>
      <c r="BH21">
        <v>2040</v>
      </c>
      <c r="BI21">
        <v>0</v>
      </c>
      <c r="BJ21">
        <f t="shared" si="18"/>
        <v>2311</v>
      </c>
      <c r="BK21">
        <v>0</v>
      </c>
      <c r="BL21">
        <f t="shared" si="19"/>
        <v>2311</v>
      </c>
      <c r="BM21">
        <v>19</v>
      </c>
      <c r="BN21">
        <f t="shared" si="20"/>
        <v>5</v>
      </c>
      <c r="BO21">
        <f t="shared" si="21"/>
        <v>121.63157894736842</v>
      </c>
      <c r="BQ21">
        <v>999</v>
      </c>
      <c r="BR21">
        <v>55</v>
      </c>
      <c r="BS21">
        <v>-20</v>
      </c>
      <c r="BT21">
        <f t="shared" si="22"/>
        <v>1034</v>
      </c>
      <c r="BU21">
        <v>0</v>
      </c>
      <c r="BV21">
        <f t="shared" si="23"/>
        <v>1034</v>
      </c>
      <c r="BW21">
        <v>11</v>
      </c>
      <c r="BX21">
        <f t="shared" si="24"/>
        <v>5</v>
      </c>
      <c r="BY21">
        <f t="shared" si="25"/>
        <v>94</v>
      </c>
      <c r="BZ21">
        <f t="shared" si="26"/>
        <v>6637</v>
      </c>
      <c r="CA21">
        <v>0</v>
      </c>
    </row>
    <row r="22" spans="1:79" ht="14.4" x14ac:dyDescent="0.3">
      <c r="A22" s="2">
        <v>44568</v>
      </c>
      <c r="B22" t="s">
        <v>66</v>
      </c>
      <c r="C22" t="s">
        <v>67</v>
      </c>
      <c r="D22" t="s">
        <v>27</v>
      </c>
      <c r="F22">
        <v>118</v>
      </c>
      <c r="G22">
        <v>0</v>
      </c>
      <c r="I22">
        <v>-30</v>
      </c>
      <c r="J22">
        <f t="shared" si="0"/>
        <v>88</v>
      </c>
      <c r="K22">
        <v>0</v>
      </c>
      <c r="L22">
        <f t="shared" si="1"/>
        <v>88</v>
      </c>
      <c r="M22">
        <v>16</v>
      </c>
      <c r="N22">
        <v>1</v>
      </c>
      <c r="O22">
        <f t="shared" si="27"/>
        <v>5.5</v>
      </c>
      <c r="Q22">
        <v>251</v>
      </c>
      <c r="R22">
        <v>0</v>
      </c>
      <c r="T22">
        <v>0</v>
      </c>
      <c r="U22">
        <f t="shared" si="3"/>
        <v>251</v>
      </c>
      <c r="V22">
        <v>0</v>
      </c>
      <c r="W22">
        <f t="shared" si="4"/>
        <v>251</v>
      </c>
      <c r="X22">
        <v>4</v>
      </c>
      <c r="Y22">
        <v>2</v>
      </c>
      <c r="Z22">
        <f t="shared" si="5"/>
        <v>62.75</v>
      </c>
      <c r="AB22">
        <v>355</v>
      </c>
      <c r="AC22">
        <v>0</v>
      </c>
      <c r="AE22">
        <v>-10</v>
      </c>
      <c r="AF22">
        <f t="shared" si="6"/>
        <v>345</v>
      </c>
      <c r="AG22">
        <v>0</v>
      </c>
      <c r="AH22">
        <f t="shared" si="7"/>
        <v>345</v>
      </c>
      <c r="AI22">
        <v>8</v>
      </c>
      <c r="AJ22">
        <f t="shared" si="8"/>
        <v>6</v>
      </c>
      <c r="AK22">
        <f t="shared" si="9"/>
        <v>43.125</v>
      </c>
      <c r="AM22">
        <v>1081</v>
      </c>
      <c r="AN22">
        <v>600</v>
      </c>
      <c r="AO22">
        <v>0</v>
      </c>
      <c r="AP22">
        <f t="shared" si="10"/>
        <v>1681</v>
      </c>
      <c r="AQ22">
        <v>0</v>
      </c>
      <c r="AR22">
        <f t="shared" si="11"/>
        <v>1681</v>
      </c>
      <c r="AS22">
        <v>16</v>
      </c>
      <c r="AT22">
        <f t="shared" si="12"/>
        <v>6</v>
      </c>
      <c r="AU22">
        <f t="shared" si="13"/>
        <v>105.0625</v>
      </c>
      <c r="AW22">
        <v>604</v>
      </c>
      <c r="AX22">
        <v>0</v>
      </c>
      <c r="AY22">
        <v>0</v>
      </c>
      <c r="AZ22">
        <f t="shared" si="14"/>
        <v>604</v>
      </c>
      <c r="BA22">
        <v>0</v>
      </c>
      <c r="BB22">
        <f t="shared" si="15"/>
        <v>604</v>
      </c>
      <c r="BC22">
        <v>22</v>
      </c>
      <c r="BD22">
        <f t="shared" si="16"/>
        <v>7</v>
      </c>
      <c r="BE22">
        <f t="shared" si="17"/>
        <v>27.454545454545453</v>
      </c>
      <c r="BG22">
        <v>0</v>
      </c>
      <c r="BH22">
        <v>300</v>
      </c>
      <c r="BI22">
        <v>0</v>
      </c>
      <c r="BJ22">
        <f t="shared" si="18"/>
        <v>300</v>
      </c>
      <c r="BK22">
        <v>0</v>
      </c>
      <c r="BL22">
        <f t="shared" si="19"/>
        <v>300</v>
      </c>
      <c r="BM22">
        <v>7</v>
      </c>
      <c r="BN22">
        <f t="shared" si="20"/>
        <v>5</v>
      </c>
      <c r="BO22">
        <f t="shared" si="21"/>
        <v>42.857142857142854</v>
      </c>
      <c r="BQ22">
        <v>689</v>
      </c>
      <c r="BR22">
        <v>0</v>
      </c>
      <c r="BS22">
        <v>0</v>
      </c>
      <c r="BT22">
        <f t="shared" si="22"/>
        <v>689</v>
      </c>
      <c r="BU22">
        <v>0</v>
      </c>
      <c r="BV22">
        <f t="shared" si="23"/>
        <v>689</v>
      </c>
      <c r="BW22">
        <v>11</v>
      </c>
      <c r="BX22">
        <f t="shared" si="24"/>
        <v>5</v>
      </c>
      <c r="BY22">
        <f t="shared" si="25"/>
        <v>62.636363636363633</v>
      </c>
      <c r="BZ22">
        <f t="shared" si="26"/>
        <v>3958</v>
      </c>
      <c r="CA22">
        <v>30043</v>
      </c>
    </row>
    <row r="23" spans="1:79" ht="14.4" x14ac:dyDescent="0.3">
      <c r="A23" s="2">
        <v>44568</v>
      </c>
      <c r="B23" t="s">
        <v>68</v>
      </c>
      <c r="C23" t="s">
        <v>69</v>
      </c>
      <c r="D23" t="s">
        <v>27</v>
      </c>
      <c r="F23">
        <v>991</v>
      </c>
      <c r="G23">
        <v>0</v>
      </c>
      <c r="I23">
        <v>-35</v>
      </c>
      <c r="J23">
        <f t="shared" si="0"/>
        <v>956</v>
      </c>
      <c r="K23">
        <v>0</v>
      </c>
      <c r="L23">
        <f t="shared" si="1"/>
        <v>956</v>
      </c>
      <c r="M23">
        <v>87</v>
      </c>
      <c r="N23">
        <v>1</v>
      </c>
      <c r="O23">
        <f t="shared" si="27"/>
        <v>10.988505747126437</v>
      </c>
      <c r="Q23">
        <v>907</v>
      </c>
      <c r="R23">
        <v>0</v>
      </c>
      <c r="T23">
        <v>0</v>
      </c>
      <c r="U23">
        <f t="shared" si="3"/>
        <v>907</v>
      </c>
      <c r="V23">
        <v>0</v>
      </c>
      <c r="W23">
        <f t="shared" si="4"/>
        <v>907</v>
      </c>
      <c r="X23">
        <v>16</v>
      </c>
      <c r="Y23">
        <v>2</v>
      </c>
      <c r="Z23">
        <f t="shared" si="5"/>
        <v>56.6875</v>
      </c>
      <c r="AB23">
        <v>2498</v>
      </c>
      <c r="AC23">
        <v>0</v>
      </c>
      <c r="AE23">
        <v>-37</v>
      </c>
      <c r="AF23">
        <f t="shared" si="6"/>
        <v>2461</v>
      </c>
      <c r="AG23">
        <v>0</v>
      </c>
      <c r="AH23">
        <f t="shared" si="7"/>
        <v>2461</v>
      </c>
      <c r="AI23">
        <v>57</v>
      </c>
      <c r="AJ23">
        <f t="shared" si="8"/>
        <v>6</v>
      </c>
      <c r="AK23">
        <f t="shared" si="9"/>
        <v>43.175438596491226</v>
      </c>
      <c r="AM23">
        <v>4420</v>
      </c>
      <c r="AN23">
        <v>0</v>
      </c>
      <c r="AO23">
        <v>-40</v>
      </c>
      <c r="AP23">
        <f t="shared" si="10"/>
        <v>4380</v>
      </c>
      <c r="AQ23">
        <v>0</v>
      </c>
      <c r="AR23">
        <f t="shared" si="11"/>
        <v>4380</v>
      </c>
      <c r="AS23">
        <v>80</v>
      </c>
      <c r="AT23">
        <f t="shared" si="12"/>
        <v>6</v>
      </c>
      <c r="AU23">
        <f t="shared" si="13"/>
        <v>54.75</v>
      </c>
      <c r="AW23">
        <v>2689</v>
      </c>
      <c r="AX23">
        <v>0</v>
      </c>
      <c r="AY23">
        <v>-78</v>
      </c>
      <c r="AZ23">
        <f t="shared" si="14"/>
        <v>2611</v>
      </c>
      <c r="BA23">
        <v>0</v>
      </c>
      <c r="BB23">
        <f t="shared" si="15"/>
        <v>2611</v>
      </c>
      <c r="BC23">
        <v>73</v>
      </c>
      <c r="BD23">
        <f t="shared" si="16"/>
        <v>7</v>
      </c>
      <c r="BE23">
        <f t="shared" si="17"/>
        <v>35.767123287671232</v>
      </c>
      <c r="BG23">
        <v>1695</v>
      </c>
      <c r="BH23">
        <v>0</v>
      </c>
      <c r="BI23">
        <v>-25</v>
      </c>
      <c r="BJ23">
        <f t="shared" si="18"/>
        <v>1670</v>
      </c>
      <c r="BK23">
        <v>0</v>
      </c>
      <c r="BL23">
        <f t="shared" si="19"/>
        <v>1670</v>
      </c>
      <c r="BM23">
        <v>39</v>
      </c>
      <c r="BN23">
        <f t="shared" si="20"/>
        <v>5</v>
      </c>
      <c r="BO23">
        <f t="shared" si="21"/>
        <v>42.820512820512818</v>
      </c>
      <c r="BQ23">
        <v>3430</v>
      </c>
      <c r="BR23">
        <v>0</v>
      </c>
      <c r="BS23">
        <v>-100</v>
      </c>
      <c r="BT23">
        <f t="shared" si="22"/>
        <v>3330</v>
      </c>
      <c r="BU23">
        <v>0</v>
      </c>
      <c r="BV23">
        <f t="shared" si="23"/>
        <v>3330</v>
      </c>
      <c r="BW23">
        <v>40</v>
      </c>
      <c r="BX23">
        <f t="shared" si="24"/>
        <v>5</v>
      </c>
      <c r="BY23">
        <f t="shared" si="25"/>
        <v>83.25</v>
      </c>
      <c r="BZ23">
        <f t="shared" si="26"/>
        <v>16315</v>
      </c>
      <c r="CA23">
        <v>24900</v>
      </c>
    </row>
    <row r="24" spans="1:79" ht="14.4" x14ac:dyDescent="0.3">
      <c r="A24" s="2">
        <v>44568</v>
      </c>
      <c r="B24" t="s">
        <v>70</v>
      </c>
      <c r="C24" t="s">
        <v>71</v>
      </c>
      <c r="D24" t="s">
        <v>27</v>
      </c>
      <c r="F24">
        <v>262</v>
      </c>
      <c r="G24">
        <v>0</v>
      </c>
      <c r="I24">
        <v>-10</v>
      </c>
      <c r="J24">
        <f t="shared" si="0"/>
        <v>252</v>
      </c>
      <c r="K24">
        <v>300</v>
      </c>
      <c r="L24">
        <f t="shared" si="1"/>
        <v>552</v>
      </c>
      <c r="M24">
        <v>34</v>
      </c>
      <c r="N24">
        <v>1</v>
      </c>
      <c r="O24">
        <f t="shared" si="27"/>
        <v>16.235294117647058</v>
      </c>
      <c r="Q24">
        <v>465</v>
      </c>
      <c r="R24">
        <v>0</v>
      </c>
      <c r="T24">
        <v>0</v>
      </c>
      <c r="U24">
        <f t="shared" si="3"/>
        <v>465</v>
      </c>
      <c r="V24">
        <v>0</v>
      </c>
      <c r="W24">
        <f t="shared" si="4"/>
        <v>465</v>
      </c>
      <c r="X24">
        <v>7</v>
      </c>
      <c r="Y24">
        <v>2</v>
      </c>
      <c r="Z24">
        <f t="shared" si="5"/>
        <v>66.428571428571431</v>
      </c>
      <c r="AB24">
        <v>1793</v>
      </c>
      <c r="AC24">
        <v>0</v>
      </c>
      <c r="AE24">
        <v>0</v>
      </c>
      <c r="AF24">
        <f t="shared" si="6"/>
        <v>1793</v>
      </c>
      <c r="AG24">
        <v>0</v>
      </c>
      <c r="AH24">
        <f t="shared" si="7"/>
        <v>1793</v>
      </c>
      <c r="AI24">
        <v>28</v>
      </c>
      <c r="AJ24">
        <f t="shared" si="8"/>
        <v>6</v>
      </c>
      <c r="AK24">
        <f t="shared" si="9"/>
        <v>64.035714285714292</v>
      </c>
      <c r="AM24">
        <v>1380</v>
      </c>
      <c r="AN24">
        <v>1700</v>
      </c>
      <c r="AO24">
        <v>0</v>
      </c>
      <c r="AP24">
        <f t="shared" si="10"/>
        <v>3080</v>
      </c>
      <c r="AQ24">
        <v>0</v>
      </c>
      <c r="AR24">
        <f t="shared" si="11"/>
        <v>3080</v>
      </c>
      <c r="AS24">
        <v>35</v>
      </c>
      <c r="AT24">
        <f t="shared" si="12"/>
        <v>6</v>
      </c>
      <c r="AU24">
        <f t="shared" si="13"/>
        <v>88</v>
      </c>
      <c r="AW24">
        <v>669</v>
      </c>
      <c r="AX24">
        <v>0</v>
      </c>
      <c r="AY24">
        <v>-67</v>
      </c>
      <c r="AZ24">
        <f t="shared" si="14"/>
        <v>602</v>
      </c>
      <c r="BA24">
        <v>0</v>
      </c>
      <c r="BB24">
        <f t="shared" si="15"/>
        <v>602</v>
      </c>
      <c r="BC24">
        <v>17</v>
      </c>
      <c r="BD24">
        <f t="shared" si="16"/>
        <v>7</v>
      </c>
      <c r="BE24">
        <f t="shared" si="17"/>
        <v>35.411764705882355</v>
      </c>
      <c r="BG24">
        <v>1001</v>
      </c>
      <c r="BH24">
        <v>0</v>
      </c>
      <c r="BI24">
        <v>-10</v>
      </c>
      <c r="BJ24">
        <f t="shared" si="18"/>
        <v>991</v>
      </c>
      <c r="BK24">
        <v>0</v>
      </c>
      <c r="BL24">
        <f t="shared" si="19"/>
        <v>991</v>
      </c>
      <c r="BM24">
        <v>13</v>
      </c>
      <c r="BN24">
        <f t="shared" si="20"/>
        <v>5</v>
      </c>
      <c r="BO24">
        <f t="shared" si="21"/>
        <v>76.230769230769226</v>
      </c>
      <c r="BQ24">
        <v>1206</v>
      </c>
      <c r="BR24">
        <v>975</v>
      </c>
      <c r="BS24">
        <v>-45</v>
      </c>
      <c r="BT24">
        <f t="shared" si="22"/>
        <v>2136</v>
      </c>
      <c r="BU24">
        <v>0</v>
      </c>
      <c r="BV24">
        <f t="shared" si="23"/>
        <v>2136</v>
      </c>
      <c r="BW24">
        <v>31</v>
      </c>
      <c r="BX24">
        <f t="shared" si="24"/>
        <v>5</v>
      </c>
      <c r="BY24">
        <f t="shared" si="25"/>
        <v>68.903225806451616</v>
      </c>
      <c r="BZ24">
        <f t="shared" si="26"/>
        <v>9619</v>
      </c>
      <c r="CA24">
        <v>4500</v>
      </c>
    </row>
    <row r="25" spans="1:79" ht="14.4" x14ac:dyDescent="0.3">
      <c r="A25" s="2">
        <v>44568</v>
      </c>
      <c r="B25" t="s">
        <v>72</v>
      </c>
      <c r="C25" t="s">
        <v>73</v>
      </c>
      <c r="D25" t="s">
        <v>27</v>
      </c>
      <c r="F25">
        <v>5334</v>
      </c>
      <c r="G25">
        <v>2342</v>
      </c>
      <c r="I25">
        <v>-67</v>
      </c>
      <c r="J25">
        <f t="shared" si="0"/>
        <v>7609</v>
      </c>
      <c r="K25">
        <v>0</v>
      </c>
      <c r="L25">
        <f t="shared" si="1"/>
        <v>7609</v>
      </c>
      <c r="M25">
        <v>1008</v>
      </c>
      <c r="N25">
        <v>1</v>
      </c>
      <c r="O25">
        <f t="shared" si="27"/>
        <v>7.5486111111111107</v>
      </c>
      <c r="Q25">
        <v>1336</v>
      </c>
      <c r="R25">
        <v>1266</v>
      </c>
      <c r="T25">
        <v>-81</v>
      </c>
      <c r="U25">
        <f t="shared" si="3"/>
        <v>2521</v>
      </c>
      <c r="V25">
        <v>0</v>
      </c>
      <c r="W25">
        <f t="shared" si="4"/>
        <v>2521</v>
      </c>
      <c r="X25">
        <v>198</v>
      </c>
      <c r="Y25">
        <v>2</v>
      </c>
      <c r="Z25">
        <f>IFERROR(W25/X25,0)</f>
        <v>12.732323232323232</v>
      </c>
      <c r="AB25">
        <v>13205</v>
      </c>
      <c r="AC25">
        <v>0</v>
      </c>
      <c r="AE25">
        <v>-10</v>
      </c>
      <c r="AF25">
        <f t="shared" si="6"/>
        <v>13195</v>
      </c>
      <c r="AG25">
        <v>0</v>
      </c>
      <c r="AH25">
        <f t="shared" si="7"/>
        <v>13195</v>
      </c>
      <c r="AI25">
        <v>294</v>
      </c>
      <c r="AJ25">
        <f t="shared" si="8"/>
        <v>6</v>
      </c>
      <c r="AK25">
        <f t="shared" si="9"/>
        <v>44.88095238095238</v>
      </c>
      <c r="AM25">
        <v>3283</v>
      </c>
      <c r="AN25">
        <v>1110</v>
      </c>
      <c r="AO25">
        <v>-82</v>
      </c>
      <c r="AP25">
        <f t="shared" si="10"/>
        <v>4311</v>
      </c>
      <c r="AQ25">
        <v>0</v>
      </c>
      <c r="AR25">
        <f t="shared" si="11"/>
        <v>4311</v>
      </c>
      <c r="AS25">
        <v>93</v>
      </c>
      <c r="AT25">
        <f t="shared" si="12"/>
        <v>6</v>
      </c>
      <c r="AU25">
        <f t="shared" si="13"/>
        <v>46.354838709677416</v>
      </c>
      <c r="AW25">
        <v>2062</v>
      </c>
      <c r="AX25">
        <v>1340</v>
      </c>
      <c r="AY25">
        <v>-288</v>
      </c>
      <c r="AZ25">
        <f t="shared" si="14"/>
        <v>3114</v>
      </c>
      <c r="BA25">
        <v>0</v>
      </c>
      <c r="BB25">
        <f t="shared" si="15"/>
        <v>3114</v>
      </c>
      <c r="BC25">
        <v>98</v>
      </c>
      <c r="BD25">
        <f t="shared" si="16"/>
        <v>7</v>
      </c>
      <c r="BE25">
        <f t="shared" si="17"/>
        <v>31.775510204081634</v>
      </c>
      <c r="BG25">
        <v>1091</v>
      </c>
      <c r="BH25">
        <v>2100</v>
      </c>
      <c r="BI25">
        <v>-10</v>
      </c>
      <c r="BJ25">
        <f t="shared" si="18"/>
        <v>3181</v>
      </c>
      <c r="BK25">
        <v>0</v>
      </c>
      <c r="BL25">
        <f t="shared" si="19"/>
        <v>3181</v>
      </c>
      <c r="BM25">
        <v>92</v>
      </c>
      <c r="BN25">
        <f t="shared" si="20"/>
        <v>5</v>
      </c>
      <c r="BO25">
        <f t="shared" si="21"/>
        <v>34.576086956521742</v>
      </c>
      <c r="BQ25">
        <v>4784</v>
      </c>
      <c r="BR25">
        <v>2008</v>
      </c>
      <c r="BS25">
        <v>-110</v>
      </c>
      <c r="BT25">
        <f t="shared" si="22"/>
        <v>6682</v>
      </c>
      <c r="BU25">
        <v>0</v>
      </c>
      <c r="BV25">
        <f t="shared" si="23"/>
        <v>6682</v>
      </c>
      <c r="BW25">
        <v>123</v>
      </c>
      <c r="BX25">
        <f t="shared" si="24"/>
        <v>5</v>
      </c>
      <c r="BY25">
        <f t="shared" si="25"/>
        <v>54.325203252032523</v>
      </c>
      <c r="BZ25">
        <f t="shared" si="26"/>
        <v>40613</v>
      </c>
      <c r="CA25">
        <v>1200</v>
      </c>
    </row>
    <row r="26" spans="1:79" ht="14.4" x14ac:dyDescent="0.3">
      <c r="A26" s="2">
        <v>44568</v>
      </c>
      <c r="B26" t="s">
        <v>74</v>
      </c>
      <c r="C26" t="s">
        <v>75</v>
      </c>
      <c r="D26" t="s">
        <v>27</v>
      </c>
      <c r="F26">
        <v>790</v>
      </c>
      <c r="G26">
        <v>0</v>
      </c>
      <c r="I26">
        <v>-17</v>
      </c>
      <c r="J26">
        <f t="shared" si="0"/>
        <v>773</v>
      </c>
      <c r="K26">
        <v>0</v>
      </c>
      <c r="L26">
        <f t="shared" si="1"/>
        <v>773</v>
      </c>
      <c r="M26">
        <v>53</v>
      </c>
      <c r="N26">
        <v>1</v>
      </c>
      <c r="O26">
        <f t="shared" si="27"/>
        <v>14.584905660377359</v>
      </c>
      <c r="Q26">
        <v>557</v>
      </c>
      <c r="R26">
        <v>0</v>
      </c>
      <c r="T26">
        <v>0</v>
      </c>
      <c r="U26">
        <f t="shared" si="3"/>
        <v>557</v>
      </c>
      <c r="V26">
        <v>0</v>
      </c>
      <c r="W26">
        <f t="shared" si="4"/>
        <v>557</v>
      </c>
      <c r="X26">
        <v>11</v>
      </c>
      <c r="Y26">
        <v>2</v>
      </c>
      <c r="Z26">
        <f t="shared" si="5"/>
        <v>50.636363636363633</v>
      </c>
      <c r="AB26">
        <v>1428</v>
      </c>
      <c r="AC26">
        <v>0</v>
      </c>
      <c r="AE26">
        <v>0</v>
      </c>
      <c r="AF26">
        <f t="shared" si="6"/>
        <v>1428</v>
      </c>
      <c r="AG26">
        <v>0</v>
      </c>
      <c r="AH26">
        <f t="shared" si="7"/>
        <v>1428</v>
      </c>
      <c r="AI26">
        <v>43</v>
      </c>
      <c r="AJ26">
        <f t="shared" si="8"/>
        <v>6</v>
      </c>
      <c r="AK26">
        <f t="shared" si="9"/>
        <v>33.209302325581397</v>
      </c>
      <c r="AM26">
        <v>1111</v>
      </c>
      <c r="AN26">
        <v>0</v>
      </c>
      <c r="AO26">
        <v>-20</v>
      </c>
      <c r="AP26">
        <f t="shared" si="10"/>
        <v>1091</v>
      </c>
      <c r="AQ26">
        <v>0</v>
      </c>
      <c r="AR26">
        <f t="shared" si="11"/>
        <v>1091</v>
      </c>
      <c r="AS26">
        <v>10</v>
      </c>
      <c r="AT26">
        <f t="shared" si="12"/>
        <v>6</v>
      </c>
      <c r="AU26">
        <f t="shared" si="13"/>
        <v>109.1</v>
      </c>
      <c r="AW26">
        <v>1133</v>
      </c>
      <c r="AX26">
        <v>0</v>
      </c>
      <c r="AY26">
        <v>-80</v>
      </c>
      <c r="AZ26">
        <f t="shared" si="14"/>
        <v>1053</v>
      </c>
      <c r="BA26">
        <v>0</v>
      </c>
      <c r="BB26">
        <f t="shared" si="15"/>
        <v>1053</v>
      </c>
      <c r="BC26">
        <v>33</v>
      </c>
      <c r="BD26">
        <f t="shared" si="16"/>
        <v>7</v>
      </c>
      <c r="BE26">
        <f t="shared" si="17"/>
        <v>31.90909090909091</v>
      </c>
      <c r="BG26">
        <v>631</v>
      </c>
      <c r="BH26">
        <v>0</v>
      </c>
      <c r="BI26">
        <v>0</v>
      </c>
      <c r="BJ26">
        <f t="shared" si="18"/>
        <v>631</v>
      </c>
      <c r="BK26">
        <v>0</v>
      </c>
      <c r="BL26">
        <f t="shared" si="19"/>
        <v>631</v>
      </c>
      <c r="BM26">
        <v>11</v>
      </c>
      <c r="BN26">
        <f t="shared" si="20"/>
        <v>5</v>
      </c>
      <c r="BO26">
        <f t="shared" si="21"/>
        <v>57.363636363636367</v>
      </c>
      <c r="BQ26">
        <v>1356</v>
      </c>
      <c r="BR26">
        <v>0</v>
      </c>
      <c r="BS26">
        <v>-25</v>
      </c>
      <c r="BT26">
        <f t="shared" si="22"/>
        <v>1331</v>
      </c>
      <c r="BU26">
        <v>0</v>
      </c>
      <c r="BV26">
        <f t="shared" si="23"/>
        <v>1331</v>
      </c>
      <c r="BW26">
        <v>16</v>
      </c>
      <c r="BX26">
        <f t="shared" si="24"/>
        <v>5</v>
      </c>
      <c r="BY26">
        <f t="shared" si="25"/>
        <v>83.1875</v>
      </c>
      <c r="BZ26">
        <f t="shared" si="26"/>
        <v>6864</v>
      </c>
      <c r="CA26">
        <v>8700</v>
      </c>
    </row>
    <row r="27" spans="1:79" ht="14.4" x14ac:dyDescent="0.3">
      <c r="A27" s="2">
        <v>44568</v>
      </c>
      <c r="B27" t="s">
        <v>76</v>
      </c>
      <c r="C27" t="s">
        <v>77</v>
      </c>
      <c r="D27" t="s">
        <v>27</v>
      </c>
      <c r="F27">
        <v>622</v>
      </c>
      <c r="G27">
        <v>0</v>
      </c>
      <c r="I27">
        <v>0</v>
      </c>
      <c r="J27">
        <f t="shared" si="0"/>
        <v>622</v>
      </c>
      <c r="K27">
        <v>0</v>
      </c>
      <c r="L27">
        <f t="shared" si="1"/>
        <v>622</v>
      </c>
      <c r="M27">
        <v>34</v>
      </c>
      <c r="N27">
        <v>1</v>
      </c>
      <c r="O27">
        <f t="shared" si="27"/>
        <v>18.294117647058822</v>
      </c>
      <c r="Q27">
        <v>437</v>
      </c>
      <c r="R27">
        <v>0</v>
      </c>
      <c r="T27">
        <v>0</v>
      </c>
      <c r="U27">
        <f t="shared" si="3"/>
        <v>437</v>
      </c>
      <c r="V27">
        <v>0</v>
      </c>
      <c r="W27">
        <f t="shared" si="4"/>
        <v>437</v>
      </c>
      <c r="X27">
        <v>5</v>
      </c>
      <c r="Y27">
        <v>2</v>
      </c>
      <c r="Z27">
        <f t="shared" si="5"/>
        <v>87.4</v>
      </c>
      <c r="AB27">
        <v>2486</v>
      </c>
      <c r="AC27">
        <v>0</v>
      </c>
      <c r="AE27">
        <v>0</v>
      </c>
      <c r="AF27">
        <f t="shared" si="6"/>
        <v>2486</v>
      </c>
      <c r="AG27">
        <v>0</v>
      </c>
      <c r="AH27">
        <f t="shared" si="7"/>
        <v>2486</v>
      </c>
      <c r="AI27">
        <v>58</v>
      </c>
      <c r="AJ27">
        <f t="shared" si="8"/>
        <v>6</v>
      </c>
      <c r="AK27">
        <f t="shared" si="9"/>
        <v>42.862068965517238</v>
      </c>
      <c r="AM27">
        <v>1013</v>
      </c>
      <c r="AN27">
        <v>0</v>
      </c>
      <c r="AO27">
        <v>0</v>
      </c>
      <c r="AP27">
        <f t="shared" si="10"/>
        <v>1013</v>
      </c>
      <c r="AQ27">
        <v>0</v>
      </c>
      <c r="AR27">
        <f t="shared" si="11"/>
        <v>1013</v>
      </c>
      <c r="AS27">
        <v>10</v>
      </c>
      <c r="AT27">
        <f t="shared" si="12"/>
        <v>6</v>
      </c>
      <c r="AU27">
        <f t="shared" si="13"/>
        <v>101.3</v>
      </c>
      <c r="AW27">
        <v>1483</v>
      </c>
      <c r="AX27">
        <v>0</v>
      </c>
      <c r="AY27">
        <v>-30</v>
      </c>
      <c r="AZ27">
        <f t="shared" si="14"/>
        <v>1453</v>
      </c>
      <c r="BA27">
        <v>0</v>
      </c>
      <c r="BB27">
        <f t="shared" si="15"/>
        <v>1453</v>
      </c>
      <c r="BC27">
        <v>27</v>
      </c>
      <c r="BD27">
        <f t="shared" si="16"/>
        <v>7</v>
      </c>
      <c r="BE27">
        <f t="shared" si="17"/>
        <v>53.814814814814817</v>
      </c>
      <c r="BG27">
        <v>1277</v>
      </c>
      <c r="BH27">
        <v>0</v>
      </c>
      <c r="BI27">
        <v>-20</v>
      </c>
      <c r="BJ27">
        <f t="shared" si="18"/>
        <v>1257</v>
      </c>
      <c r="BK27">
        <v>0</v>
      </c>
      <c r="BL27">
        <f t="shared" si="19"/>
        <v>1257</v>
      </c>
      <c r="BM27">
        <v>15</v>
      </c>
      <c r="BN27">
        <f t="shared" si="20"/>
        <v>5</v>
      </c>
      <c r="BO27">
        <f t="shared" si="21"/>
        <v>83.8</v>
      </c>
      <c r="BQ27">
        <v>1387</v>
      </c>
      <c r="BR27">
        <v>0</v>
      </c>
      <c r="BS27">
        <v>0</v>
      </c>
      <c r="BT27">
        <f t="shared" si="22"/>
        <v>1387</v>
      </c>
      <c r="BU27">
        <v>0</v>
      </c>
      <c r="BV27">
        <f t="shared" si="23"/>
        <v>1387</v>
      </c>
      <c r="BW27">
        <v>5</v>
      </c>
      <c r="BX27">
        <f t="shared" si="24"/>
        <v>5</v>
      </c>
      <c r="BY27">
        <f t="shared" si="25"/>
        <v>277.39999999999998</v>
      </c>
      <c r="BZ27">
        <f t="shared" si="26"/>
        <v>8655</v>
      </c>
      <c r="CA27">
        <v>14140</v>
      </c>
    </row>
    <row r="28" spans="1:79" ht="14.4" x14ac:dyDescent="0.3">
      <c r="A28" s="2">
        <v>44568</v>
      </c>
      <c r="B28" t="s">
        <v>78</v>
      </c>
      <c r="C28" t="s">
        <v>79</v>
      </c>
      <c r="D28" t="s">
        <v>27</v>
      </c>
      <c r="F28">
        <v>947</v>
      </c>
      <c r="G28">
        <v>0</v>
      </c>
      <c r="I28">
        <v>-20</v>
      </c>
      <c r="J28">
        <f t="shared" si="0"/>
        <v>927</v>
      </c>
      <c r="K28">
        <v>0</v>
      </c>
      <c r="L28">
        <f t="shared" si="1"/>
        <v>927</v>
      </c>
      <c r="M28">
        <v>28</v>
      </c>
      <c r="N28">
        <v>1</v>
      </c>
      <c r="O28">
        <f t="shared" si="27"/>
        <v>33.107142857142854</v>
      </c>
      <c r="Q28">
        <v>196</v>
      </c>
      <c r="R28">
        <v>0</v>
      </c>
      <c r="T28">
        <v>0</v>
      </c>
      <c r="U28">
        <f t="shared" si="3"/>
        <v>196</v>
      </c>
      <c r="V28">
        <v>0</v>
      </c>
      <c r="W28">
        <f t="shared" si="4"/>
        <v>196</v>
      </c>
      <c r="X28">
        <v>9</v>
      </c>
      <c r="Y28">
        <v>2</v>
      </c>
      <c r="Z28">
        <f t="shared" si="5"/>
        <v>21.777777777777779</v>
      </c>
      <c r="AB28">
        <v>793</v>
      </c>
      <c r="AC28">
        <v>0</v>
      </c>
      <c r="AE28">
        <v>0</v>
      </c>
      <c r="AF28">
        <f t="shared" si="6"/>
        <v>793</v>
      </c>
      <c r="AG28">
        <v>0</v>
      </c>
      <c r="AH28">
        <f t="shared" si="7"/>
        <v>793</v>
      </c>
      <c r="AI28">
        <v>117</v>
      </c>
      <c r="AJ28">
        <f t="shared" si="8"/>
        <v>6</v>
      </c>
      <c r="AK28">
        <f t="shared" si="9"/>
        <v>6.7777777777777777</v>
      </c>
      <c r="AM28">
        <v>1008</v>
      </c>
      <c r="AN28">
        <v>70</v>
      </c>
      <c r="AO28">
        <v>0</v>
      </c>
      <c r="AP28">
        <f t="shared" si="10"/>
        <v>1078</v>
      </c>
      <c r="AQ28">
        <v>0</v>
      </c>
      <c r="AR28">
        <f t="shared" si="11"/>
        <v>1078</v>
      </c>
      <c r="AS28">
        <v>35</v>
      </c>
      <c r="AT28">
        <f t="shared" si="12"/>
        <v>6</v>
      </c>
      <c r="AU28">
        <f t="shared" si="13"/>
        <v>30.8</v>
      </c>
      <c r="AW28">
        <v>2624</v>
      </c>
      <c r="AX28">
        <v>0</v>
      </c>
      <c r="AY28">
        <v>-50</v>
      </c>
      <c r="AZ28">
        <f t="shared" si="14"/>
        <v>2574</v>
      </c>
      <c r="BA28">
        <v>0</v>
      </c>
      <c r="BB28">
        <f t="shared" si="15"/>
        <v>2574</v>
      </c>
      <c r="BC28">
        <v>89</v>
      </c>
      <c r="BD28">
        <f t="shared" si="16"/>
        <v>7</v>
      </c>
      <c r="BE28">
        <f t="shared" si="17"/>
        <v>28.921348314606742</v>
      </c>
      <c r="BG28">
        <v>609</v>
      </c>
      <c r="BH28">
        <v>40</v>
      </c>
      <c r="BI28">
        <v>-10</v>
      </c>
      <c r="BJ28">
        <f t="shared" si="18"/>
        <v>639</v>
      </c>
      <c r="BK28">
        <v>0</v>
      </c>
      <c r="BL28">
        <f t="shared" si="19"/>
        <v>639</v>
      </c>
      <c r="BM28">
        <v>29</v>
      </c>
      <c r="BN28">
        <f t="shared" si="20"/>
        <v>5</v>
      </c>
      <c r="BO28">
        <f t="shared" si="21"/>
        <v>22.03448275862069</v>
      </c>
      <c r="BQ28">
        <v>1427</v>
      </c>
      <c r="BR28">
        <v>0</v>
      </c>
      <c r="BS28">
        <v>0</v>
      </c>
      <c r="BT28">
        <f t="shared" si="22"/>
        <v>1427</v>
      </c>
      <c r="BU28">
        <v>0</v>
      </c>
      <c r="BV28">
        <f t="shared" si="23"/>
        <v>1427</v>
      </c>
      <c r="BW28">
        <v>15</v>
      </c>
      <c r="BX28">
        <f t="shared" si="24"/>
        <v>5</v>
      </c>
      <c r="BY28">
        <f t="shared" si="25"/>
        <v>95.13333333333334</v>
      </c>
      <c r="BZ28">
        <f t="shared" si="26"/>
        <v>7634</v>
      </c>
      <c r="CA28">
        <v>0</v>
      </c>
    </row>
    <row r="29" spans="1:79" ht="14.4" x14ac:dyDescent="0.3">
      <c r="A29" s="2">
        <v>44568</v>
      </c>
      <c r="B29" t="s">
        <v>80</v>
      </c>
      <c r="C29" t="s">
        <v>81</v>
      </c>
      <c r="D29" t="s">
        <v>27</v>
      </c>
      <c r="F29">
        <v>0</v>
      </c>
      <c r="G29">
        <v>0</v>
      </c>
      <c r="I29">
        <v>0</v>
      </c>
      <c r="J29">
        <f t="shared" si="0"/>
        <v>0</v>
      </c>
      <c r="K29">
        <v>0</v>
      </c>
      <c r="L29">
        <f t="shared" si="1"/>
        <v>0</v>
      </c>
      <c r="M29">
        <v>30</v>
      </c>
      <c r="N29">
        <v>1</v>
      </c>
      <c r="O29">
        <f t="shared" si="27"/>
        <v>0</v>
      </c>
      <c r="Q29">
        <v>63</v>
      </c>
      <c r="R29">
        <v>0</v>
      </c>
      <c r="T29">
        <v>0</v>
      </c>
      <c r="U29">
        <f t="shared" si="3"/>
        <v>63</v>
      </c>
      <c r="V29">
        <v>0</v>
      </c>
      <c r="W29">
        <f t="shared" si="4"/>
        <v>63</v>
      </c>
      <c r="X29">
        <v>2</v>
      </c>
      <c r="Y29">
        <v>2</v>
      </c>
      <c r="Z29">
        <f t="shared" si="5"/>
        <v>31.5</v>
      </c>
      <c r="AB29">
        <v>0</v>
      </c>
      <c r="AC29">
        <v>0</v>
      </c>
      <c r="AE29">
        <v>0</v>
      </c>
      <c r="AF29">
        <f t="shared" si="6"/>
        <v>0</v>
      </c>
      <c r="AG29">
        <v>0</v>
      </c>
      <c r="AH29">
        <f t="shared" si="7"/>
        <v>0</v>
      </c>
      <c r="AI29">
        <v>37</v>
      </c>
      <c r="AJ29">
        <f t="shared" si="8"/>
        <v>6</v>
      </c>
      <c r="AK29">
        <f t="shared" si="9"/>
        <v>0</v>
      </c>
      <c r="AM29">
        <v>0</v>
      </c>
      <c r="AN29">
        <v>0</v>
      </c>
      <c r="AO29">
        <v>0</v>
      </c>
      <c r="AP29">
        <f t="shared" si="10"/>
        <v>0</v>
      </c>
      <c r="AQ29">
        <v>0</v>
      </c>
      <c r="AR29">
        <f t="shared" si="11"/>
        <v>0</v>
      </c>
      <c r="AS29">
        <v>18</v>
      </c>
      <c r="AT29">
        <f t="shared" si="12"/>
        <v>6</v>
      </c>
      <c r="AU29">
        <f t="shared" si="13"/>
        <v>0</v>
      </c>
      <c r="AW29">
        <v>0</v>
      </c>
      <c r="AX29">
        <v>0</v>
      </c>
      <c r="AY29">
        <v>0</v>
      </c>
      <c r="AZ29">
        <f t="shared" si="14"/>
        <v>0</v>
      </c>
      <c r="BA29">
        <v>0</v>
      </c>
      <c r="BB29">
        <f t="shared" si="15"/>
        <v>0</v>
      </c>
      <c r="BC29">
        <v>25</v>
      </c>
      <c r="BD29">
        <f t="shared" si="16"/>
        <v>7</v>
      </c>
      <c r="BE29">
        <f t="shared" si="17"/>
        <v>0</v>
      </c>
      <c r="BG29">
        <v>0</v>
      </c>
      <c r="BH29">
        <v>0</v>
      </c>
      <c r="BI29">
        <v>0</v>
      </c>
      <c r="BJ29">
        <f t="shared" si="18"/>
        <v>0</v>
      </c>
      <c r="BK29">
        <v>0</v>
      </c>
      <c r="BL29">
        <f t="shared" si="19"/>
        <v>0</v>
      </c>
      <c r="BM29">
        <v>11</v>
      </c>
      <c r="BN29">
        <f t="shared" si="20"/>
        <v>5</v>
      </c>
      <c r="BO29">
        <f t="shared" si="21"/>
        <v>0</v>
      </c>
      <c r="BQ29">
        <v>93</v>
      </c>
      <c r="BR29">
        <v>0</v>
      </c>
      <c r="BS29">
        <v>0</v>
      </c>
      <c r="BT29">
        <f t="shared" si="22"/>
        <v>93</v>
      </c>
      <c r="BU29">
        <v>0</v>
      </c>
      <c r="BV29">
        <f t="shared" si="23"/>
        <v>93</v>
      </c>
      <c r="BW29">
        <v>6</v>
      </c>
      <c r="BX29">
        <f t="shared" si="24"/>
        <v>5</v>
      </c>
      <c r="BY29">
        <f t="shared" si="25"/>
        <v>15.5</v>
      </c>
      <c r="BZ29">
        <f t="shared" si="26"/>
        <v>156</v>
      </c>
      <c r="CA29">
        <v>0</v>
      </c>
    </row>
    <row r="30" spans="1:79" ht="14.4" x14ac:dyDescent="0.3">
      <c r="A30" s="2">
        <v>44568</v>
      </c>
      <c r="B30" t="s">
        <v>82</v>
      </c>
      <c r="C30" t="s">
        <v>83</v>
      </c>
      <c r="D30" t="s">
        <v>27</v>
      </c>
      <c r="F30">
        <v>1085</v>
      </c>
      <c r="G30">
        <v>320</v>
      </c>
      <c r="I30">
        <v>-10</v>
      </c>
      <c r="J30">
        <f t="shared" si="0"/>
        <v>1395</v>
      </c>
      <c r="K30">
        <v>0</v>
      </c>
      <c r="L30">
        <f t="shared" si="1"/>
        <v>1395</v>
      </c>
      <c r="M30">
        <v>155</v>
      </c>
      <c r="N30">
        <v>1</v>
      </c>
      <c r="O30">
        <f t="shared" si="27"/>
        <v>9</v>
      </c>
      <c r="Q30">
        <v>1052</v>
      </c>
      <c r="R30">
        <v>0</v>
      </c>
      <c r="T30">
        <v>-20</v>
      </c>
      <c r="U30">
        <f t="shared" si="3"/>
        <v>1032</v>
      </c>
      <c r="V30">
        <v>0</v>
      </c>
      <c r="W30">
        <f t="shared" si="4"/>
        <v>1032</v>
      </c>
      <c r="X30">
        <v>30</v>
      </c>
      <c r="Y30">
        <v>2</v>
      </c>
      <c r="Z30">
        <f t="shared" si="5"/>
        <v>34.4</v>
      </c>
      <c r="AB30">
        <v>8261</v>
      </c>
      <c r="AC30">
        <v>0</v>
      </c>
      <c r="AE30">
        <v>-70</v>
      </c>
      <c r="AF30">
        <f t="shared" si="6"/>
        <v>8191</v>
      </c>
      <c r="AG30">
        <v>0</v>
      </c>
      <c r="AH30">
        <f t="shared" si="7"/>
        <v>8191</v>
      </c>
      <c r="AI30">
        <v>315</v>
      </c>
      <c r="AJ30">
        <f t="shared" si="8"/>
        <v>6</v>
      </c>
      <c r="AK30">
        <f t="shared" si="9"/>
        <v>26.003174603174603</v>
      </c>
      <c r="AM30">
        <v>2440</v>
      </c>
      <c r="AN30">
        <v>0</v>
      </c>
      <c r="AO30">
        <v>-130</v>
      </c>
      <c r="AP30">
        <f t="shared" si="10"/>
        <v>2310</v>
      </c>
      <c r="AQ30">
        <v>0</v>
      </c>
      <c r="AR30">
        <f t="shared" si="11"/>
        <v>2310</v>
      </c>
      <c r="AS30">
        <v>58</v>
      </c>
      <c r="AT30">
        <f t="shared" si="12"/>
        <v>6</v>
      </c>
      <c r="AU30">
        <f t="shared" si="13"/>
        <v>39.827586206896555</v>
      </c>
      <c r="AW30">
        <v>2611</v>
      </c>
      <c r="AX30">
        <v>0</v>
      </c>
      <c r="AY30">
        <v>-110</v>
      </c>
      <c r="AZ30">
        <f t="shared" si="14"/>
        <v>2501</v>
      </c>
      <c r="BA30">
        <v>0</v>
      </c>
      <c r="BB30">
        <f t="shared" si="15"/>
        <v>2501</v>
      </c>
      <c r="BC30">
        <v>92</v>
      </c>
      <c r="BD30">
        <f t="shared" si="16"/>
        <v>7</v>
      </c>
      <c r="BE30">
        <f t="shared" si="17"/>
        <v>27.184782608695652</v>
      </c>
      <c r="BG30">
        <v>1254</v>
      </c>
      <c r="BH30">
        <v>0</v>
      </c>
      <c r="BI30">
        <v>-17</v>
      </c>
      <c r="BJ30">
        <f t="shared" si="18"/>
        <v>1237</v>
      </c>
      <c r="BK30">
        <v>0</v>
      </c>
      <c r="BL30">
        <f t="shared" si="19"/>
        <v>1237</v>
      </c>
      <c r="BM30">
        <v>54</v>
      </c>
      <c r="BN30">
        <f t="shared" si="20"/>
        <v>5</v>
      </c>
      <c r="BO30">
        <f t="shared" si="21"/>
        <v>22.907407407407408</v>
      </c>
      <c r="BQ30">
        <v>1372</v>
      </c>
      <c r="BR30">
        <v>0</v>
      </c>
      <c r="BS30">
        <v>0</v>
      </c>
      <c r="BT30">
        <f t="shared" si="22"/>
        <v>1372</v>
      </c>
      <c r="BU30">
        <v>0</v>
      </c>
      <c r="BV30">
        <f t="shared" si="23"/>
        <v>1372</v>
      </c>
      <c r="BW30">
        <v>40</v>
      </c>
      <c r="BX30">
        <f t="shared" si="24"/>
        <v>5</v>
      </c>
      <c r="BY30">
        <f t="shared" si="25"/>
        <v>34.299999999999997</v>
      </c>
      <c r="BZ30">
        <f t="shared" si="26"/>
        <v>18038</v>
      </c>
      <c r="CA30">
        <v>40346</v>
      </c>
    </row>
    <row r="31" spans="1:79" ht="14.4" x14ac:dyDescent="0.3">
      <c r="A31" s="2">
        <v>44568</v>
      </c>
      <c r="B31" t="s">
        <v>84</v>
      </c>
      <c r="C31" t="s">
        <v>85</v>
      </c>
      <c r="D31" t="s">
        <v>27</v>
      </c>
      <c r="F31">
        <v>281</v>
      </c>
      <c r="G31">
        <v>3273</v>
      </c>
      <c r="I31">
        <v>-100</v>
      </c>
      <c r="J31">
        <f t="shared" si="0"/>
        <v>3454</v>
      </c>
      <c r="K31">
        <v>0</v>
      </c>
      <c r="L31">
        <f t="shared" si="1"/>
        <v>3454</v>
      </c>
      <c r="M31">
        <v>189</v>
      </c>
      <c r="N31">
        <v>1</v>
      </c>
      <c r="O31">
        <f t="shared" si="27"/>
        <v>18.275132275132275</v>
      </c>
      <c r="Q31">
        <v>914</v>
      </c>
      <c r="R31">
        <v>1262</v>
      </c>
      <c r="T31">
        <v>0</v>
      </c>
      <c r="U31">
        <f t="shared" si="3"/>
        <v>2176</v>
      </c>
      <c r="V31">
        <v>0</v>
      </c>
      <c r="W31">
        <f t="shared" si="4"/>
        <v>2176</v>
      </c>
      <c r="X31">
        <v>67</v>
      </c>
      <c r="Y31">
        <v>2</v>
      </c>
      <c r="Z31">
        <f t="shared" si="5"/>
        <v>32.477611940298509</v>
      </c>
      <c r="AB31">
        <v>9468</v>
      </c>
      <c r="AC31">
        <v>0</v>
      </c>
      <c r="AE31">
        <v>0</v>
      </c>
      <c r="AF31">
        <f t="shared" si="6"/>
        <v>9468</v>
      </c>
      <c r="AG31">
        <v>0</v>
      </c>
      <c r="AH31">
        <f t="shared" si="7"/>
        <v>9468</v>
      </c>
      <c r="AI31">
        <v>677</v>
      </c>
      <c r="AJ31">
        <f t="shared" si="8"/>
        <v>6</v>
      </c>
      <c r="AK31">
        <f t="shared" si="9"/>
        <v>13.985228951255539</v>
      </c>
      <c r="AM31">
        <v>1546</v>
      </c>
      <c r="AN31">
        <v>705</v>
      </c>
      <c r="AO31">
        <v>-100</v>
      </c>
      <c r="AP31">
        <f t="shared" si="10"/>
        <v>2151</v>
      </c>
      <c r="AQ31">
        <v>0</v>
      </c>
      <c r="AR31">
        <f t="shared" si="11"/>
        <v>2151</v>
      </c>
      <c r="AS31">
        <v>48</v>
      </c>
      <c r="AT31">
        <f t="shared" si="12"/>
        <v>6</v>
      </c>
      <c r="AU31">
        <f t="shared" si="13"/>
        <v>44.8125</v>
      </c>
      <c r="AW31">
        <v>342</v>
      </c>
      <c r="AX31">
        <v>2660</v>
      </c>
      <c r="AY31">
        <v>-100</v>
      </c>
      <c r="AZ31">
        <f t="shared" si="14"/>
        <v>2902</v>
      </c>
      <c r="BA31">
        <v>0</v>
      </c>
      <c r="BB31">
        <f t="shared" si="15"/>
        <v>2902</v>
      </c>
      <c r="BC31">
        <v>60</v>
      </c>
      <c r="BD31">
        <f t="shared" si="16"/>
        <v>7</v>
      </c>
      <c r="BE31">
        <f t="shared" si="17"/>
        <v>48.366666666666667</v>
      </c>
      <c r="BG31">
        <v>144</v>
      </c>
      <c r="BH31">
        <v>1450</v>
      </c>
      <c r="BI31">
        <v>0</v>
      </c>
      <c r="BJ31">
        <f t="shared" si="18"/>
        <v>1594</v>
      </c>
      <c r="BK31">
        <v>0</v>
      </c>
      <c r="BL31">
        <f t="shared" si="19"/>
        <v>1594</v>
      </c>
      <c r="BM31">
        <v>36</v>
      </c>
      <c r="BN31">
        <f t="shared" si="20"/>
        <v>5</v>
      </c>
      <c r="BO31">
        <f t="shared" si="21"/>
        <v>44.277777777777779</v>
      </c>
      <c r="BQ31">
        <v>651</v>
      </c>
      <c r="BR31">
        <v>3598</v>
      </c>
      <c r="BS31">
        <v>-90</v>
      </c>
      <c r="BT31">
        <f t="shared" si="22"/>
        <v>4159</v>
      </c>
      <c r="BU31">
        <v>0</v>
      </c>
      <c r="BV31">
        <f t="shared" si="23"/>
        <v>4159</v>
      </c>
      <c r="BW31">
        <v>118</v>
      </c>
      <c r="BX31">
        <f t="shared" si="24"/>
        <v>5</v>
      </c>
      <c r="BY31">
        <f t="shared" si="25"/>
        <v>35.245762711864408</v>
      </c>
      <c r="BZ31">
        <f t="shared" si="26"/>
        <v>25904</v>
      </c>
      <c r="CA31">
        <v>7187</v>
      </c>
    </row>
    <row r="32" spans="1:79" ht="14.4" x14ac:dyDescent="0.3">
      <c r="A32" s="2">
        <v>44568</v>
      </c>
      <c r="B32" t="s">
        <v>86</v>
      </c>
      <c r="C32" t="s">
        <v>87</v>
      </c>
      <c r="D32" t="s">
        <v>27</v>
      </c>
      <c r="F32">
        <v>1147</v>
      </c>
      <c r="G32">
        <v>1865</v>
      </c>
      <c r="I32">
        <v>0</v>
      </c>
      <c r="J32">
        <f t="shared" si="0"/>
        <v>3012</v>
      </c>
      <c r="K32">
        <v>0</v>
      </c>
      <c r="L32">
        <f t="shared" si="1"/>
        <v>3012</v>
      </c>
      <c r="M32">
        <v>167</v>
      </c>
      <c r="N32">
        <v>1</v>
      </c>
      <c r="O32">
        <f t="shared" si="27"/>
        <v>18.035928143712574</v>
      </c>
      <c r="Q32">
        <v>126</v>
      </c>
      <c r="R32">
        <v>100</v>
      </c>
      <c r="T32">
        <v>0</v>
      </c>
      <c r="U32">
        <f t="shared" si="3"/>
        <v>226</v>
      </c>
      <c r="V32">
        <v>0</v>
      </c>
      <c r="W32">
        <f t="shared" si="4"/>
        <v>226</v>
      </c>
      <c r="X32">
        <v>7</v>
      </c>
      <c r="Y32">
        <v>2</v>
      </c>
      <c r="Z32">
        <f t="shared" si="5"/>
        <v>32.285714285714285</v>
      </c>
      <c r="AB32">
        <v>3586</v>
      </c>
      <c r="AC32">
        <v>0</v>
      </c>
      <c r="AE32">
        <v>0</v>
      </c>
      <c r="AF32">
        <f t="shared" si="6"/>
        <v>3586</v>
      </c>
      <c r="AG32">
        <v>0</v>
      </c>
      <c r="AH32">
        <f t="shared" si="7"/>
        <v>3586</v>
      </c>
      <c r="AI32">
        <v>30</v>
      </c>
      <c r="AJ32">
        <f t="shared" si="8"/>
        <v>6</v>
      </c>
      <c r="AK32">
        <f t="shared" si="9"/>
        <v>119.53333333333333</v>
      </c>
      <c r="AM32">
        <v>600</v>
      </c>
      <c r="AN32">
        <v>417</v>
      </c>
      <c r="AO32">
        <v>0</v>
      </c>
      <c r="AP32">
        <f t="shared" si="10"/>
        <v>1017</v>
      </c>
      <c r="AQ32">
        <v>0</v>
      </c>
      <c r="AR32">
        <f t="shared" si="11"/>
        <v>1017</v>
      </c>
      <c r="AS32">
        <v>26</v>
      </c>
      <c r="AT32">
        <f t="shared" si="12"/>
        <v>6</v>
      </c>
      <c r="AU32">
        <f t="shared" si="13"/>
        <v>39.115384615384613</v>
      </c>
      <c r="AW32">
        <v>104</v>
      </c>
      <c r="AX32">
        <v>180</v>
      </c>
      <c r="AY32">
        <v>0</v>
      </c>
      <c r="AZ32">
        <f t="shared" si="14"/>
        <v>284</v>
      </c>
      <c r="BA32">
        <v>0</v>
      </c>
      <c r="BB32">
        <f t="shared" si="15"/>
        <v>284</v>
      </c>
      <c r="BC32">
        <v>8</v>
      </c>
      <c r="BD32">
        <f t="shared" si="16"/>
        <v>7</v>
      </c>
      <c r="BE32">
        <f t="shared" si="17"/>
        <v>35.5</v>
      </c>
      <c r="BG32">
        <v>16</v>
      </c>
      <c r="BH32">
        <v>600</v>
      </c>
      <c r="BI32">
        <v>-200</v>
      </c>
      <c r="BJ32">
        <f t="shared" si="18"/>
        <v>416</v>
      </c>
      <c r="BK32">
        <v>1500</v>
      </c>
      <c r="BL32">
        <f t="shared" si="19"/>
        <v>1916</v>
      </c>
      <c r="BM32">
        <v>80</v>
      </c>
      <c r="BN32">
        <f t="shared" si="20"/>
        <v>5</v>
      </c>
      <c r="BO32">
        <f t="shared" si="21"/>
        <v>23.95</v>
      </c>
      <c r="BQ32">
        <v>174</v>
      </c>
      <c r="BR32">
        <v>46</v>
      </c>
      <c r="BS32">
        <v>0</v>
      </c>
      <c r="BT32">
        <f t="shared" si="22"/>
        <v>220</v>
      </c>
      <c r="BU32">
        <v>1500</v>
      </c>
      <c r="BV32">
        <f t="shared" si="23"/>
        <v>1720</v>
      </c>
      <c r="BW32">
        <v>108</v>
      </c>
      <c r="BX32">
        <f t="shared" si="24"/>
        <v>5</v>
      </c>
      <c r="BY32">
        <f t="shared" si="25"/>
        <v>15.925925925925926</v>
      </c>
      <c r="BZ32">
        <f t="shared" si="26"/>
        <v>11761</v>
      </c>
      <c r="CA32">
        <v>726</v>
      </c>
    </row>
    <row r="33" spans="1:79" ht="14.4" x14ac:dyDescent="0.3">
      <c r="A33" s="2">
        <v>44568</v>
      </c>
      <c r="B33" t="s">
        <v>88</v>
      </c>
      <c r="C33" t="s">
        <v>89</v>
      </c>
      <c r="D33" t="s">
        <v>27</v>
      </c>
      <c r="F33">
        <v>396</v>
      </c>
      <c r="G33">
        <v>98</v>
      </c>
      <c r="I33">
        <v>-16</v>
      </c>
      <c r="J33">
        <f t="shared" ref="J33:J64" si="28">SUM(F33:I33)</f>
        <v>478</v>
      </c>
      <c r="K33">
        <v>0</v>
      </c>
      <c r="L33">
        <f t="shared" si="1"/>
        <v>478</v>
      </c>
      <c r="M33">
        <v>40</v>
      </c>
      <c r="N33">
        <v>1</v>
      </c>
      <c r="O33">
        <f t="shared" si="27"/>
        <v>11.95</v>
      </c>
      <c r="Q33">
        <v>504</v>
      </c>
      <c r="R33">
        <v>0</v>
      </c>
      <c r="T33">
        <v>0</v>
      </c>
      <c r="U33">
        <f t="shared" si="3"/>
        <v>504</v>
      </c>
      <c r="V33">
        <v>0</v>
      </c>
      <c r="W33">
        <f t="shared" si="4"/>
        <v>504</v>
      </c>
      <c r="X33">
        <v>18</v>
      </c>
      <c r="Y33">
        <v>2</v>
      </c>
      <c r="Z33">
        <f t="shared" si="5"/>
        <v>28</v>
      </c>
      <c r="AB33">
        <v>5583</v>
      </c>
      <c r="AC33">
        <v>0</v>
      </c>
      <c r="AE33">
        <v>-12</v>
      </c>
      <c r="AF33">
        <f t="shared" si="6"/>
        <v>5571</v>
      </c>
      <c r="AG33">
        <v>0</v>
      </c>
      <c r="AH33">
        <f t="shared" si="7"/>
        <v>5571</v>
      </c>
      <c r="AI33">
        <v>178</v>
      </c>
      <c r="AJ33">
        <f t="shared" si="8"/>
        <v>6</v>
      </c>
      <c r="AK33">
        <f t="shared" si="9"/>
        <v>31.297752808988765</v>
      </c>
      <c r="AM33">
        <v>5164</v>
      </c>
      <c r="AN33">
        <v>192</v>
      </c>
      <c r="AO33">
        <v>-18</v>
      </c>
      <c r="AP33">
        <f t="shared" si="10"/>
        <v>5338</v>
      </c>
      <c r="AQ33">
        <v>0</v>
      </c>
      <c r="AR33">
        <f t="shared" si="11"/>
        <v>5338</v>
      </c>
      <c r="AS33">
        <v>72</v>
      </c>
      <c r="AT33">
        <f t="shared" si="12"/>
        <v>6</v>
      </c>
      <c r="AU33">
        <f t="shared" si="13"/>
        <v>74.138888888888886</v>
      </c>
      <c r="AW33">
        <v>2545</v>
      </c>
      <c r="AX33">
        <v>0</v>
      </c>
      <c r="AY33">
        <v>-40</v>
      </c>
      <c r="AZ33">
        <f t="shared" si="14"/>
        <v>2505</v>
      </c>
      <c r="BA33">
        <v>0</v>
      </c>
      <c r="BB33">
        <f t="shared" si="15"/>
        <v>2505</v>
      </c>
      <c r="BC33">
        <v>88</v>
      </c>
      <c r="BD33">
        <f t="shared" si="16"/>
        <v>7</v>
      </c>
      <c r="BE33">
        <f t="shared" si="17"/>
        <v>28.46590909090909</v>
      </c>
      <c r="BG33">
        <v>1344</v>
      </c>
      <c r="BH33">
        <v>30</v>
      </c>
      <c r="BI33">
        <v>-6</v>
      </c>
      <c r="BJ33">
        <f t="shared" si="18"/>
        <v>1368</v>
      </c>
      <c r="BK33">
        <v>0</v>
      </c>
      <c r="BL33">
        <f t="shared" si="19"/>
        <v>1368</v>
      </c>
      <c r="BM33">
        <v>42</v>
      </c>
      <c r="BN33">
        <f t="shared" si="20"/>
        <v>5</v>
      </c>
      <c r="BO33">
        <f t="shared" si="21"/>
        <v>32.571428571428569</v>
      </c>
      <c r="BQ33">
        <v>2453</v>
      </c>
      <c r="BR33">
        <v>0</v>
      </c>
      <c r="BS33">
        <v>-30</v>
      </c>
      <c r="BT33">
        <f t="shared" si="22"/>
        <v>2423</v>
      </c>
      <c r="BU33">
        <v>0</v>
      </c>
      <c r="BV33">
        <f t="shared" si="23"/>
        <v>2423</v>
      </c>
      <c r="BW33">
        <v>50</v>
      </c>
      <c r="BX33">
        <f t="shared" si="24"/>
        <v>5</v>
      </c>
      <c r="BY33">
        <f t="shared" si="25"/>
        <v>48.46</v>
      </c>
      <c r="BZ33">
        <f t="shared" si="26"/>
        <v>18187</v>
      </c>
      <c r="CA33">
        <v>37458</v>
      </c>
    </row>
    <row r="34" spans="1:79" ht="14.4" x14ac:dyDescent="0.3">
      <c r="A34" s="2">
        <v>44568</v>
      </c>
      <c r="B34" t="s">
        <v>90</v>
      </c>
      <c r="C34" t="s">
        <v>91</v>
      </c>
      <c r="D34" t="s">
        <v>27</v>
      </c>
      <c r="F34">
        <v>98</v>
      </c>
      <c r="G34">
        <v>48</v>
      </c>
      <c r="I34">
        <v>-11</v>
      </c>
      <c r="J34">
        <f t="shared" si="28"/>
        <v>135</v>
      </c>
      <c r="K34">
        <v>0</v>
      </c>
      <c r="L34">
        <f t="shared" si="1"/>
        <v>135</v>
      </c>
      <c r="M34">
        <v>29</v>
      </c>
      <c r="N34">
        <v>1</v>
      </c>
      <c r="O34">
        <f t="shared" si="27"/>
        <v>4.6551724137931032</v>
      </c>
      <c r="Q34">
        <v>299</v>
      </c>
      <c r="R34">
        <v>0</v>
      </c>
      <c r="T34">
        <v>0</v>
      </c>
      <c r="U34">
        <f t="shared" ref="U34:U65" si="29">SUM(Q34:T34)</f>
        <v>299</v>
      </c>
      <c r="V34">
        <v>0</v>
      </c>
      <c r="W34">
        <f t="shared" si="4"/>
        <v>299</v>
      </c>
      <c r="X34">
        <v>11</v>
      </c>
      <c r="Y34">
        <v>2</v>
      </c>
      <c r="Z34">
        <f t="shared" si="5"/>
        <v>27.181818181818183</v>
      </c>
      <c r="AB34">
        <v>4417</v>
      </c>
      <c r="AC34">
        <v>0</v>
      </c>
      <c r="AE34">
        <v>-138</v>
      </c>
      <c r="AF34">
        <f t="shared" ref="AF34:AF65" si="30">SUM(AB34:AE34)</f>
        <v>4279</v>
      </c>
      <c r="AG34">
        <v>0</v>
      </c>
      <c r="AH34">
        <f t="shared" si="7"/>
        <v>4279</v>
      </c>
      <c r="AI34">
        <v>146</v>
      </c>
      <c r="AJ34">
        <f t="shared" si="8"/>
        <v>6</v>
      </c>
      <c r="AK34">
        <f t="shared" si="9"/>
        <v>29.30821917808219</v>
      </c>
      <c r="AM34">
        <v>3865</v>
      </c>
      <c r="AN34">
        <v>221</v>
      </c>
      <c r="AO34">
        <v>-19</v>
      </c>
      <c r="AP34">
        <f t="shared" si="10"/>
        <v>4067</v>
      </c>
      <c r="AQ34">
        <v>0</v>
      </c>
      <c r="AR34">
        <f t="shared" si="11"/>
        <v>4067</v>
      </c>
      <c r="AS34">
        <v>47</v>
      </c>
      <c r="AT34">
        <f t="shared" si="12"/>
        <v>6</v>
      </c>
      <c r="AU34">
        <f t="shared" si="13"/>
        <v>86.531914893617028</v>
      </c>
      <c r="AW34">
        <v>2712</v>
      </c>
      <c r="AX34">
        <v>0</v>
      </c>
      <c r="AY34">
        <v>-45</v>
      </c>
      <c r="AZ34">
        <f t="shared" si="14"/>
        <v>2667</v>
      </c>
      <c r="BA34">
        <v>0</v>
      </c>
      <c r="BB34">
        <f t="shared" si="15"/>
        <v>2667</v>
      </c>
      <c r="BC34">
        <v>78</v>
      </c>
      <c r="BD34">
        <f t="shared" si="16"/>
        <v>7</v>
      </c>
      <c r="BE34">
        <f t="shared" si="17"/>
        <v>34.192307692307693</v>
      </c>
      <c r="BG34">
        <v>1580</v>
      </c>
      <c r="BH34">
        <v>30</v>
      </c>
      <c r="BI34">
        <v>-6</v>
      </c>
      <c r="BJ34">
        <f t="shared" si="18"/>
        <v>1604</v>
      </c>
      <c r="BK34">
        <v>0</v>
      </c>
      <c r="BL34">
        <f t="shared" si="19"/>
        <v>1604</v>
      </c>
      <c r="BM34">
        <v>33</v>
      </c>
      <c r="BN34">
        <f t="shared" si="20"/>
        <v>5</v>
      </c>
      <c r="BO34">
        <f t="shared" si="21"/>
        <v>48.606060606060609</v>
      </c>
      <c r="BQ34">
        <v>1705</v>
      </c>
      <c r="BR34">
        <v>0</v>
      </c>
      <c r="BS34">
        <v>-24</v>
      </c>
      <c r="BT34">
        <f t="shared" si="22"/>
        <v>1681</v>
      </c>
      <c r="BU34">
        <v>0</v>
      </c>
      <c r="BV34">
        <f t="shared" si="23"/>
        <v>1681</v>
      </c>
      <c r="BW34">
        <v>32</v>
      </c>
      <c r="BX34">
        <f t="shared" si="24"/>
        <v>5</v>
      </c>
      <c r="BY34">
        <f t="shared" si="25"/>
        <v>52.53125</v>
      </c>
      <c r="BZ34">
        <f t="shared" ref="BZ34:BZ65" si="31">BV34+BL34+BB34+AR34+AH34+W34+L34</f>
        <v>14732</v>
      </c>
      <c r="CA34">
        <v>11707</v>
      </c>
    </row>
    <row r="35" spans="1:79" ht="14.4" x14ac:dyDescent="0.3">
      <c r="A35" s="2">
        <v>44568</v>
      </c>
      <c r="B35" t="s">
        <v>92</v>
      </c>
      <c r="C35" t="s">
        <v>93</v>
      </c>
      <c r="D35" t="s">
        <v>27</v>
      </c>
      <c r="F35">
        <v>1133</v>
      </c>
      <c r="G35">
        <v>0</v>
      </c>
      <c r="I35">
        <v>0</v>
      </c>
      <c r="J35">
        <f t="shared" si="28"/>
        <v>1133</v>
      </c>
      <c r="K35">
        <v>0</v>
      </c>
      <c r="L35">
        <f t="shared" si="1"/>
        <v>1133</v>
      </c>
      <c r="M35">
        <v>56</v>
      </c>
      <c r="N35">
        <v>1</v>
      </c>
      <c r="O35">
        <f t="shared" si="27"/>
        <v>20.232142857142858</v>
      </c>
      <c r="Q35">
        <v>1471</v>
      </c>
      <c r="R35">
        <v>0</v>
      </c>
      <c r="T35">
        <v>0</v>
      </c>
      <c r="U35">
        <f t="shared" si="29"/>
        <v>1471</v>
      </c>
      <c r="V35">
        <v>0</v>
      </c>
      <c r="W35">
        <f t="shared" si="4"/>
        <v>1471</v>
      </c>
      <c r="X35">
        <v>36</v>
      </c>
      <c r="Y35">
        <v>2</v>
      </c>
      <c r="Z35">
        <f t="shared" si="5"/>
        <v>40.861111111111114</v>
      </c>
      <c r="AB35">
        <v>4822</v>
      </c>
      <c r="AC35">
        <v>0</v>
      </c>
      <c r="AE35">
        <v>0</v>
      </c>
      <c r="AF35">
        <f t="shared" si="30"/>
        <v>4822</v>
      </c>
      <c r="AG35">
        <v>0</v>
      </c>
      <c r="AH35">
        <f t="shared" si="7"/>
        <v>4822</v>
      </c>
      <c r="AI35">
        <v>98</v>
      </c>
      <c r="AJ35">
        <f t="shared" si="8"/>
        <v>6</v>
      </c>
      <c r="AK35">
        <f t="shared" si="9"/>
        <v>49.204081632653065</v>
      </c>
      <c r="AM35">
        <v>3216</v>
      </c>
      <c r="AN35">
        <v>0</v>
      </c>
      <c r="AO35">
        <v>-50</v>
      </c>
      <c r="AP35">
        <f t="shared" si="10"/>
        <v>3166</v>
      </c>
      <c r="AQ35">
        <v>0</v>
      </c>
      <c r="AR35">
        <f t="shared" si="11"/>
        <v>3166</v>
      </c>
      <c r="AS35">
        <v>31</v>
      </c>
      <c r="AT35">
        <f t="shared" si="12"/>
        <v>6</v>
      </c>
      <c r="AU35">
        <f t="shared" si="13"/>
        <v>102.12903225806451</v>
      </c>
      <c r="AW35">
        <v>2084</v>
      </c>
      <c r="AX35">
        <v>0</v>
      </c>
      <c r="AY35">
        <v>0</v>
      </c>
      <c r="AZ35">
        <f t="shared" si="14"/>
        <v>2084</v>
      </c>
      <c r="BA35">
        <v>0</v>
      </c>
      <c r="BB35">
        <f t="shared" si="15"/>
        <v>2084</v>
      </c>
      <c r="BC35">
        <v>62</v>
      </c>
      <c r="BD35">
        <f t="shared" si="16"/>
        <v>7</v>
      </c>
      <c r="BE35">
        <f t="shared" si="17"/>
        <v>33.612903225806448</v>
      </c>
      <c r="BG35">
        <v>2947</v>
      </c>
      <c r="BH35">
        <v>0</v>
      </c>
      <c r="BI35">
        <v>0</v>
      </c>
      <c r="BJ35">
        <f t="shared" si="18"/>
        <v>2947</v>
      </c>
      <c r="BK35">
        <v>0</v>
      </c>
      <c r="BL35">
        <f t="shared" si="19"/>
        <v>2947</v>
      </c>
      <c r="BM35">
        <v>31</v>
      </c>
      <c r="BN35">
        <f t="shared" si="20"/>
        <v>5</v>
      </c>
      <c r="BO35">
        <f t="shared" si="21"/>
        <v>95.064516129032256</v>
      </c>
      <c r="BQ35">
        <v>3140</v>
      </c>
      <c r="BR35">
        <v>0</v>
      </c>
      <c r="BS35">
        <v>0</v>
      </c>
      <c r="BT35">
        <f t="shared" si="22"/>
        <v>3140</v>
      </c>
      <c r="BU35">
        <v>0</v>
      </c>
      <c r="BV35">
        <f t="shared" si="23"/>
        <v>3140</v>
      </c>
      <c r="BW35">
        <v>35</v>
      </c>
      <c r="BX35">
        <f t="shared" si="24"/>
        <v>5</v>
      </c>
      <c r="BY35">
        <f t="shared" si="25"/>
        <v>89.714285714285708</v>
      </c>
      <c r="BZ35">
        <f t="shared" si="31"/>
        <v>18763</v>
      </c>
      <c r="CA35">
        <v>14134</v>
      </c>
    </row>
    <row r="36" spans="1:79" ht="14.4" x14ac:dyDescent="0.3">
      <c r="A36" s="2">
        <v>44568</v>
      </c>
      <c r="B36" t="s">
        <v>94</v>
      </c>
      <c r="C36" t="s">
        <v>95</v>
      </c>
      <c r="D36" t="s">
        <v>27</v>
      </c>
      <c r="F36">
        <v>10558</v>
      </c>
      <c r="G36">
        <v>500</v>
      </c>
      <c r="I36">
        <v>-1085</v>
      </c>
      <c r="J36">
        <f t="shared" si="28"/>
        <v>9973</v>
      </c>
      <c r="K36">
        <v>0</v>
      </c>
      <c r="L36">
        <f t="shared" si="1"/>
        <v>9973</v>
      </c>
      <c r="M36">
        <v>2541</v>
      </c>
      <c r="N36">
        <v>1</v>
      </c>
      <c r="O36">
        <f t="shared" si="27"/>
        <v>3.9248327430145613</v>
      </c>
      <c r="Q36">
        <v>3081</v>
      </c>
      <c r="R36">
        <v>0</v>
      </c>
      <c r="T36">
        <v>-120</v>
      </c>
      <c r="U36">
        <f t="shared" si="29"/>
        <v>2961</v>
      </c>
      <c r="V36">
        <v>0</v>
      </c>
      <c r="W36">
        <f t="shared" si="4"/>
        <v>2961</v>
      </c>
      <c r="X36">
        <v>540</v>
      </c>
      <c r="Y36">
        <v>2</v>
      </c>
      <c r="Z36">
        <f t="shared" si="5"/>
        <v>5.4833333333333334</v>
      </c>
      <c r="AB36">
        <v>42655</v>
      </c>
      <c r="AC36">
        <v>0</v>
      </c>
      <c r="AE36">
        <v>-8332</v>
      </c>
      <c r="AF36">
        <f t="shared" si="30"/>
        <v>34323</v>
      </c>
      <c r="AG36">
        <v>9000</v>
      </c>
      <c r="AH36">
        <f t="shared" si="7"/>
        <v>43323</v>
      </c>
      <c r="AI36">
        <v>2664</v>
      </c>
      <c r="AJ36">
        <f t="shared" si="8"/>
        <v>6</v>
      </c>
      <c r="AK36">
        <f t="shared" si="9"/>
        <v>16.262387387387388</v>
      </c>
      <c r="AM36">
        <v>2909</v>
      </c>
      <c r="AN36">
        <v>17895</v>
      </c>
      <c r="AO36">
        <v>-95</v>
      </c>
      <c r="AP36">
        <f t="shared" si="10"/>
        <v>20709</v>
      </c>
      <c r="AQ36">
        <v>4000</v>
      </c>
      <c r="AR36">
        <f t="shared" si="11"/>
        <v>24709</v>
      </c>
      <c r="AS36">
        <v>1220</v>
      </c>
      <c r="AT36">
        <f t="shared" si="12"/>
        <v>6</v>
      </c>
      <c r="AU36">
        <f t="shared" si="13"/>
        <v>20.253278688524592</v>
      </c>
      <c r="AW36">
        <v>9323</v>
      </c>
      <c r="AX36">
        <v>0</v>
      </c>
      <c r="AY36">
        <v>-345</v>
      </c>
      <c r="AZ36">
        <f t="shared" si="14"/>
        <v>8978</v>
      </c>
      <c r="BA36">
        <v>10000</v>
      </c>
      <c r="BB36">
        <f t="shared" si="15"/>
        <v>18978</v>
      </c>
      <c r="BC36">
        <v>774</v>
      </c>
      <c r="BD36">
        <f t="shared" si="16"/>
        <v>7</v>
      </c>
      <c r="BE36">
        <f t="shared" si="17"/>
        <v>24.519379844961239</v>
      </c>
      <c r="BG36">
        <v>2</v>
      </c>
      <c r="BH36">
        <v>0</v>
      </c>
      <c r="BI36">
        <v>0</v>
      </c>
      <c r="BJ36">
        <f t="shared" si="18"/>
        <v>2</v>
      </c>
      <c r="BK36">
        <v>10000</v>
      </c>
      <c r="BL36">
        <f t="shared" si="19"/>
        <v>10002</v>
      </c>
      <c r="BM36">
        <v>504</v>
      </c>
      <c r="BN36">
        <f t="shared" si="20"/>
        <v>5</v>
      </c>
      <c r="BO36">
        <f t="shared" si="21"/>
        <v>19.845238095238095</v>
      </c>
      <c r="BQ36">
        <v>6845</v>
      </c>
      <c r="BR36">
        <v>0</v>
      </c>
      <c r="BS36">
        <v>-55</v>
      </c>
      <c r="BT36">
        <f t="shared" si="22"/>
        <v>6790</v>
      </c>
      <c r="BU36">
        <v>0</v>
      </c>
      <c r="BV36">
        <f t="shared" si="23"/>
        <v>6790</v>
      </c>
      <c r="BW36">
        <v>693</v>
      </c>
      <c r="BX36">
        <f t="shared" si="24"/>
        <v>5</v>
      </c>
      <c r="BY36">
        <f t="shared" si="25"/>
        <v>9.7979797979797976</v>
      </c>
      <c r="BZ36">
        <f t="shared" si="31"/>
        <v>116736</v>
      </c>
      <c r="CA36">
        <v>1800</v>
      </c>
    </row>
    <row r="37" spans="1:79" ht="14.4" x14ac:dyDescent="0.3">
      <c r="A37" s="2">
        <v>44568</v>
      </c>
      <c r="B37" t="s">
        <v>96</v>
      </c>
      <c r="C37" t="s">
        <v>97</v>
      </c>
      <c r="D37" t="s">
        <v>27</v>
      </c>
      <c r="F37">
        <v>1</v>
      </c>
      <c r="G37">
        <v>0</v>
      </c>
      <c r="I37">
        <v>0</v>
      </c>
      <c r="J37">
        <f t="shared" si="28"/>
        <v>1</v>
      </c>
      <c r="K37">
        <v>1030</v>
      </c>
      <c r="L37">
        <f t="shared" si="1"/>
        <v>1031</v>
      </c>
      <c r="M37">
        <v>130</v>
      </c>
      <c r="N37">
        <v>1</v>
      </c>
      <c r="O37">
        <f t="shared" si="27"/>
        <v>7.930769230769231</v>
      </c>
      <c r="Q37">
        <v>73</v>
      </c>
      <c r="R37">
        <v>0</v>
      </c>
      <c r="T37">
        <v>0</v>
      </c>
      <c r="U37">
        <f t="shared" si="29"/>
        <v>73</v>
      </c>
      <c r="V37">
        <v>0</v>
      </c>
      <c r="W37">
        <f t="shared" si="4"/>
        <v>73</v>
      </c>
      <c r="X37">
        <v>25</v>
      </c>
      <c r="Y37">
        <v>2</v>
      </c>
      <c r="Z37">
        <f t="shared" si="5"/>
        <v>2.92</v>
      </c>
      <c r="AB37">
        <v>1288</v>
      </c>
      <c r="AC37">
        <v>0</v>
      </c>
      <c r="AE37">
        <v>0</v>
      </c>
      <c r="AF37">
        <f t="shared" si="30"/>
        <v>1288</v>
      </c>
      <c r="AG37">
        <v>9500</v>
      </c>
      <c r="AH37">
        <f t="shared" si="7"/>
        <v>10788</v>
      </c>
      <c r="AI37">
        <v>1546</v>
      </c>
      <c r="AJ37">
        <f t="shared" si="8"/>
        <v>6</v>
      </c>
      <c r="AK37">
        <f t="shared" si="9"/>
        <v>6.9780077619663645</v>
      </c>
      <c r="AM37">
        <v>4</v>
      </c>
      <c r="AN37">
        <v>0</v>
      </c>
      <c r="AO37">
        <v>0</v>
      </c>
      <c r="AP37">
        <f t="shared" si="10"/>
        <v>4</v>
      </c>
      <c r="AQ37">
        <v>3500</v>
      </c>
      <c r="AR37">
        <f t="shared" si="11"/>
        <v>3504</v>
      </c>
      <c r="AS37">
        <v>711</v>
      </c>
      <c r="AT37">
        <f t="shared" si="12"/>
        <v>6</v>
      </c>
      <c r="AU37">
        <f t="shared" si="13"/>
        <v>4.928270042194093</v>
      </c>
      <c r="AW37">
        <v>391</v>
      </c>
      <c r="AX37">
        <v>0</v>
      </c>
      <c r="AY37">
        <v>-95</v>
      </c>
      <c r="AZ37">
        <f t="shared" si="14"/>
        <v>296</v>
      </c>
      <c r="BA37">
        <v>3000</v>
      </c>
      <c r="BB37">
        <f t="shared" si="15"/>
        <v>3296</v>
      </c>
      <c r="BC37">
        <v>802</v>
      </c>
      <c r="BD37">
        <f t="shared" si="16"/>
        <v>7</v>
      </c>
      <c r="BE37">
        <f t="shared" si="17"/>
        <v>4.109725685785536</v>
      </c>
      <c r="BG37">
        <v>0</v>
      </c>
      <c r="BH37">
        <v>0</v>
      </c>
      <c r="BI37">
        <v>0</v>
      </c>
      <c r="BJ37">
        <f t="shared" si="18"/>
        <v>0</v>
      </c>
      <c r="BK37">
        <v>1000</v>
      </c>
      <c r="BL37">
        <f t="shared" si="19"/>
        <v>1000</v>
      </c>
      <c r="BM37">
        <v>138</v>
      </c>
      <c r="BN37">
        <f t="shared" si="20"/>
        <v>5</v>
      </c>
      <c r="BO37">
        <f t="shared" si="21"/>
        <v>7.2463768115942031</v>
      </c>
      <c r="BQ37">
        <v>0</v>
      </c>
      <c r="BR37">
        <v>0</v>
      </c>
      <c r="BS37">
        <v>0</v>
      </c>
      <c r="BT37">
        <f t="shared" si="22"/>
        <v>0</v>
      </c>
      <c r="BU37">
        <v>1500</v>
      </c>
      <c r="BV37">
        <f t="shared" si="23"/>
        <v>1500</v>
      </c>
      <c r="BW37">
        <v>88</v>
      </c>
      <c r="BX37">
        <f t="shared" si="24"/>
        <v>5</v>
      </c>
      <c r="BY37">
        <f t="shared" si="25"/>
        <v>17.045454545454547</v>
      </c>
      <c r="BZ37">
        <f t="shared" si="31"/>
        <v>21192</v>
      </c>
      <c r="CA37">
        <v>1630</v>
      </c>
    </row>
    <row r="38" spans="1:79" ht="14.4" x14ac:dyDescent="0.3">
      <c r="A38" s="2">
        <v>44568</v>
      </c>
      <c r="B38" t="s">
        <v>98</v>
      </c>
      <c r="C38" t="s">
        <v>99</v>
      </c>
      <c r="D38" t="s">
        <v>27</v>
      </c>
      <c r="F38">
        <v>4853</v>
      </c>
      <c r="G38">
        <v>500</v>
      </c>
      <c r="I38">
        <v>-492</v>
      </c>
      <c r="J38">
        <f t="shared" si="28"/>
        <v>4861</v>
      </c>
      <c r="K38">
        <v>0</v>
      </c>
      <c r="L38">
        <f t="shared" si="1"/>
        <v>4861</v>
      </c>
      <c r="M38">
        <v>3005</v>
      </c>
      <c r="N38">
        <v>1</v>
      </c>
      <c r="O38">
        <f t="shared" si="27"/>
        <v>1.6176372712146423</v>
      </c>
      <c r="Q38">
        <v>6840</v>
      </c>
      <c r="R38">
        <v>0</v>
      </c>
      <c r="T38">
        <v>-40</v>
      </c>
      <c r="U38">
        <f t="shared" si="29"/>
        <v>6800</v>
      </c>
      <c r="V38">
        <v>0</v>
      </c>
      <c r="W38">
        <f t="shared" si="4"/>
        <v>6800</v>
      </c>
      <c r="X38">
        <v>373</v>
      </c>
      <c r="Y38">
        <v>2</v>
      </c>
      <c r="Z38">
        <f t="shared" si="5"/>
        <v>18.230563002680967</v>
      </c>
      <c r="AB38">
        <v>21732</v>
      </c>
      <c r="AC38">
        <v>0</v>
      </c>
      <c r="AE38">
        <v>-7232</v>
      </c>
      <c r="AF38">
        <f t="shared" si="30"/>
        <v>14500</v>
      </c>
      <c r="AG38">
        <v>6000</v>
      </c>
      <c r="AH38">
        <f t="shared" si="7"/>
        <v>20500</v>
      </c>
      <c r="AI38">
        <v>8773</v>
      </c>
      <c r="AJ38">
        <f t="shared" si="8"/>
        <v>6</v>
      </c>
      <c r="AK38">
        <f t="shared" si="9"/>
        <v>2.3367149207796647</v>
      </c>
      <c r="AM38">
        <v>11212</v>
      </c>
      <c r="AN38">
        <v>642</v>
      </c>
      <c r="AO38">
        <v>-325</v>
      </c>
      <c r="AP38">
        <f t="shared" si="10"/>
        <v>11529</v>
      </c>
      <c r="AQ38">
        <v>0</v>
      </c>
      <c r="AR38">
        <f t="shared" si="11"/>
        <v>11529</v>
      </c>
      <c r="AS38">
        <v>3950</v>
      </c>
      <c r="AT38">
        <f t="shared" si="12"/>
        <v>6</v>
      </c>
      <c r="AU38">
        <f t="shared" si="13"/>
        <v>2.9187341772151898</v>
      </c>
      <c r="AW38">
        <v>16853</v>
      </c>
      <c r="AX38">
        <v>0</v>
      </c>
      <c r="AY38">
        <v>-3593</v>
      </c>
      <c r="AZ38">
        <f t="shared" si="14"/>
        <v>13260</v>
      </c>
      <c r="BA38">
        <v>0</v>
      </c>
      <c r="BB38">
        <f t="shared" si="15"/>
        <v>13260</v>
      </c>
      <c r="BC38">
        <v>3240</v>
      </c>
      <c r="BD38">
        <f t="shared" si="16"/>
        <v>7</v>
      </c>
      <c r="BE38">
        <f t="shared" si="17"/>
        <v>4.0925925925925926</v>
      </c>
      <c r="BG38">
        <v>4338</v>
      </c>
      <c r="BH38">
        <v>0</v>
      </c>
      <c r="BI38">
        <v>-341</v>
      </c>
      <c r="BJ38">
        <f t="shared" si="18"/>
        <v>3997</v>
      </c>
      <c r="BK38">
        <v>5000</v>
      </c>
      <c r="BL38">
        <f t="shared" si="19"/>
        <v>8997</v>
      </c>
      <c r="BM38">
        <v>1256</v>
      </c>
      <c r="BN38">
        <f t="shared" si="20"/>
        <v>5</v>
      </c>
      <c r="BO38">
        <f t="shared" si="21"/>
        <v>7.1632165605095546</v>
      </c>
      <c r="BQ38">
        <v>3404</v>
      </c>
      <c r="BR38">
        <v>0</v>
      </c>
      <c r="BS38">
        <v>-128</v>
      </c>
      <c r="BT38">
        <f t="shared" si="22"/>
        <v>3276</v>
      </c>
      <c r="BU38">
        <v>0</v>
      </c>
      <c r="BV38">
        <f t="shared" si="23"/>
        <v>3276</v>
      </c>
      <c r="BW38">
        <v>1133</v>
      </c>
      <c r="BX38">
        <f t="shared" si="24"/>
        <v>5</v>
      </c>
      <c r="BY38">
        <f t="shared" si="25"/>
        <v>2.8914386584289495</v>
      </c>
      <c r="BZ38">
        <f t="shared" si="31"/>
        <v>69223</v>
      </c>
      <c r="CA38">
        <v>4100</v>
      </c>
    </row>
    <row r="39" spans="1:79" ht="14.4" x14ac:dyDescent="0.3">
      <c r="A39" s="2">
        <v>44568</v>
      </c>
      <c r="B39" t="s">
        <v>100</v>
      </c>
      <c r="C39" t="s">
        <v>101</v>
      </c>
      <c r="D39" t="s">
        <v>27</v>
      </c>
      <c r="F39">
        <v>77</v>
      </c>
      <c r="G39">
        <v>0</v>
      </c>
      <c r="I39">
        <v>0</v>
      </c>
      <c r="J39">
        <f t="shared" si="28"/>
        <v>77</v>
      </c>
      <c r="K39">
        <v>300</v>
      </c>
      <c r="L39">
        <f t="shared" si="1"/>
        <v>377</v>
      </c>
      <c r="M39">
        <v>243</v>
      </c>
      <c r="N39">
        <v>1</v>
      </c>
      <c r="O39">
        <f t="shared" si="27"/>
        <v>1.5514403292181069</v>
      </c>
      <c r="Q39">
        <v>0</v>
      </c>
      <c r="R39">
        <v>0</v>
      </c>
      <c r="T39">
        <v>0</v>
      </c>
      <c r="U39">
        <f t="shared" si="29"/>
        <v>0</v>
      </c>
      <c r="V39">
        <v>0</v>
      </c>
      <c r="W39">
        <f t="shared" si="4"/>
        <v>0</v>
      </c>
      <c r="X39">
        <v>53</v>
      </c>
      <c r="Y39">
        <v>2</v>
      </c>
      <c r="Z39">
        <f t="shared" si="5"/>
        <v>0</v>
      </c>
      <c r="AB39">
        <v>616</v>
      </c>
      <c r="AC39">
        <v>0</v>
      </c>
      <c r="AE39">
        <v>-269</v>
      </c>
      <c r="AF39">
        <f t="shared" si="30"/>
        <v>347</v>
      </c>
      <c r="AG39">
        <v>0</v>
      </c>
      <c r="AH39">
        <f t="shared" si="7"/>
        <v>347</v>
      </c>
      <c r="AI39">
        <v>305</v>
      </c>
      <c r="AJ39">
        <f t="shared" si="8"/>
        <v>6</v>
      </c>
      <c r="AK39">
        <f t="shared" si="9"/>
        <v>1.1377049180327869</v>
      </c>
      <c r="AM39">
        <v>10</v>
      </c>
      <c r="AN39">
        <v>70</v>
      </c>
      <c r="AO39">
        <v>0</v>
      </c>
      <c r="AP39">
        <f t="shared" si="10"/>
        <v>80</v>
      </c>
      <c r="AQ39">
        <v>0</v>
      </c>
      <c r="AR39">
        <f t="shared" si="11"/>
        <v>80</v>
      </c>
      <c r="AS39">
        <v>71</v>
      </c>
      <c r="AT39">
        <f t="shared" si="12"/>
        <v>6</v>
      </c>
      <c r="AU39">
        <f t="shared" si="13"/>
        <v>1.1267605633802817</v>
      </c>
      <c r="AW39">
        <v>379</v>
      </c>
      <c r="AX39">
        <v>0</v>
      </c>
      <c r="AY39">
        <v>-20</v>
      </c>
      <c r="AZ39">
        <f t="shared" si="14"/>
        <v>359</v>
      </c>
      <c r="BA39">
        <v>0</v>
      </c>
      <c r="BB39">
        <f t="shared" si="15"/>
        <v>359</v>
      </c>
      <c r="BC39">
        <v>141</v>
      </c>
      <c r="BD39">
        <f t="shared" si="16"/>
        <v>7</v>
      </c>
      <c r="BE39">
        <f t="shared" si="17"/>
        <v>2.5460992907801416</v>
      </c>
      <c r="BG39">
        <v>11</v>
      </c>
      <c r="BH39">
        <v>0</v>
      </c>
      <c r="BI39">
        <v>0</v>
      </c>
      <c r="BJ39">
        <f t="shared" si="18"/>
        <v>11</v>
      </c>
      <c r="BK39">
        <v>0</v>
      </c>
      <c r="BL39">
        <f t="shared" si="19"/>
        <v>11</v>
      </c>
      <c r="BM39">
        <v>29</v>
      </c>
      <c r="BN39">
        <f t="shared" si="20"/>
        <v>5</v>
      </c>
      <c r="BO39">
        <f t="shared" si="21"/>
        <v>0.37931034482758619</v>
      </c>
      <c r="BQ39">
        <v>0</v>
      </c>
      <c r="BR39">
        <v>0</v>
      </c>
      <c r="BS39">
        <v>0</v>
      </c>
      <c r="BT39">
        <f t="shared" si="22"/>
        <v>0</v>
      </c>
      <c r="BU39">
        <v>0</v>
      </c>
      <c r="BV39">
        <f t="shared" si="23"/>
        <v>0</v>
      </c>
      <c r="BW39">
        <v>45</v>
      </c>
      <c r="BX39">
        <f t="shared" si="24"/>
        <v>5</v>
      </c>
      <c r="BY39">
        <f t="shared" si="25"/>
        <v>0</v>
      </c>
      <c r="BZ39">
        <f t="shared" si="31"/>
        <v>1174</v>
      </c>
      <c r="CA39">
        <v>0</v>
      </c>
    </row>
    <row r="40" spans="1:79" ht="14.4" x14ac:dyDescent="0.3">
      <c r="A40" s="2">
        <v>44568</v>
      </c>
      <c r="B40" t="s">
        <v>102</v>
      </c>
      <c r="C40" t="s">
        <v>103</v>
      </c>
      <c r="D40" t="s">
        <v>27</v>
      </c>
      <c r="F40">
        <v>1587</v>
      </c>
      <c r="G40">
        <v>0</v>
      </c>
      <c r="I40">
        <v>-43</v>
      </c>
      <c r="J40">
        <f t="shared" si="28"/>
        <v>1544</v>
      </c>
      <c r="K40">
        <v>0</v>
      </c>
      <c r="L40">
        <f t="shared" si="1"/>
        <v>1544</v>
      </c>
      <c r="M40">
        <v>93</v>
      </c>
      <c r="N40">
        <v>1</v>
      </c>
      <c r="O40">
        <f t="shared" si="27"/>
        <v>16.602150537634408</v>
      </c>
      <c r="Q40">
        <v>858</v>
      </c>
      <c r="R40">
        <v>0</v>
      </c>
      <c r="T40">
        <v>-1</v>
      </c>
      <c r="U40">
        <f t="shared" si="29"/>
        <v>857</v>
      </c>
      <c r="V40">
        <v>0</v>
      </c>
      <c r="W40">
        <f t="shared" si="4"/>
        <v>857</v>
      </c>
      <c r="X40">
        <v>28</v>
      </c>
      <c r="Y40">
        <v>2</v>
      </c>
      <c r="Z40">
        <f t="shared" si="5"/>
        <v>30.607142857142858</v>
      </c>
      <c r="AB40">
        <v>2933</v>
      </c>
      <c r="AC40">
        <v>0</v>
      </c>
      <c r="AE40">
        <v>0</v>
      </c>
      <c r="AF40">
        <f t="shared" si="30"/>
        <v>2933</v>
      </c>
      <c r="AG40">
        <v>0</v>
      </c>
      <c r="AH40">
        <f t="shared" si="7"/>
        <v>2933</v>
      </c>
      <c r="AI40">
        <v>49</v>
      </c>
      <c r="AJ40">
        <f t="shared" si="8"/>
        <v>6</v>
      </c>
      <c r="AK40">
        <f t="shared" si="9"/>
        <v>59.857142857142854</v>
      </c>
      <c r="AM40">
        <v>1574</v>
      </c>
      <c r="AN40">
        <v>0</v>
      </c>
      <c r="AO40">
        <v>0</v>
      </c>
      <c r="AP40">
        <f t="shared" si="10"/>
        <v>1574</v>
      </c>
      <c r="AQ40">
        <v>0</v>
      </c>
      <c r="AR40">
        <f t="shared" si="11"/>
        <v>1574</v>
      </c>
      <c r="AS40">
        <v>41</v>
      </c>
      <c r="AT40">
        <f t="shared" si="12"/>
        <v>6</v>
      </c>
      <c r="AU40">
        <f t="shared" si="13"/>
        <v>38.390243902439025</v>
      </c>
      <c r="AW40">
        <v>2834</v>
      </c>
      <c r="AX40">
        <v>0</v>
      </c>
      <c r="AY40">
        <v>0</v>
      </c>
      <c r="AZ40">
        <f t="shared" si="14"/>
        <v>2834</v>
      </c>
      <c r="BA40">
        <v>0</v>
      </c>
      <c r="BB40">
        <f t="shared" si="15"/>
        <v>2834</v>
      </c>
      <c r="BC40">
        <v>17</v>
      </c>
      <c r="BD40">
        <f t="shared" si="16"/>
        <v>7</v>
      </c>
      <c r="BE40">
        <f t="shared" si="17"/>
        <v>166.70588235294119</v>
      </c>
      <c r="BG40">
        <v>1258</v>
      </c>
      <c r="BH40">
        <v>0</v>
      </c>
      <c r="BI40">
        <v>-10</v>
      </c>
      <c r="BJ40">
        <f t="shared" si="18"/>
        <v>1248</v>
      </c>
      <c r="BK40">
        <v>0</v>
      </c>
      <c r="BL40">
        <f t="shared" si="19"/>
        <v>1248</v>
      </c>
      <c r="BM40">
        <v>11</v>
      </c>
      <c r="BN40">
        <f t="shared" si="20"/>
        <v>5</v>
      </c>
      <c r="BO40">
        <f t="shared" si="21"/>
        <v>113.45454545454545</v>
      </c>
      <c r="BQ40">
        <v>947</v>
      </c>
      <c r="BR40">
        <v>0</v>
      </c>
      <c r="BS40">
        <v>0</v>
      </c>
      <c r="BT40">
        <f t="shared" si="22"/>
        <v>947</v>
      </c>
      <c r="BU40">
        <v>0</v>
      </c>
      <c r="BV40">
        <f t="shared" si="23"/>
        <v>947</v>
      </c>
      <c r="BW40">
        <v>27</v>
      </c>
      <c r="BX40">
        <f t="shared" si="24"/>
        <v>5</v>
      </c>
      <c r="BY40">
        <f t="shared" si="25"/>
        <v>35.074074074074076</v>
      </c>
      <c r="BZ40">
        <f t="shared" si="31"/>
        <v>11937</v>
      </c>
      <c r="CA40">
        <v>600</v>
      </c>
    </row>
    <row r="41" spans="1:79" ht="14.4" x14ac:dyDescent="0.3">
      <c r="A41" s="2">
        <v>44568</v>
      </c>
      <c r="B41" t="s">
        <v>104</v>
      </c>
      <c r="C41" t="s">
        <v>105</v>
      </c>
      <c r="D41" t="s">
        <v>27</v>
      </c>
      <c r="F41">
        <v>272</v>
      </c>
      <c r="G41">
        <v>0</v>
      </c>
      <c r="I41">
        <v>-5</v>
      </c>
      <c r="J41">
        <f t="shared" si="28"/>
        <v>267</v>
      </c>
      <c r="K41">
        <v>0</v>
      </c>
      <c r="L41">
        <f t="shared" si="1"/>
        <v>267</v>
      </c>
      <c r="M41">
        <v>83</v>
      </c>
      <c r="N41">
        <v>1</v>
      </c>
      <c r="O41">
        <f t="shared" ref="O41:O72" si="32">IFERROR(L41/M41,0)</f>
        <v>3.2168674698795181</v>
      </c>
      <c r="Q41">
        <v>104</v>
      </c>
      <c r="R41">
        <v>0</v>
      </c>
      <c r="T41">
        <v>-102</v>
      </c>
      <c r="U41">
        <f t="shared" si="29"/>
        <v>2</v>
      </c>
      <c r="V41">
        <v>0</v>
      </c>
      <c r="W41">
        <f t="shared" si="4"/>
        <v>2</v>
      </c>
      <c r="X41">
        <v>24</v>
      </c>
      <c r="Y41">
        <v>2</v>
      </c>
      <c r="Z41">
        <f t="shared" si="5"/>
        <v>8.3333333333333329E-2</v>
      </c>
      <c r="AB41">
        <v>379</v>
      </c>
      <c r="AC41">
        <v>0</v>
      </c>
      <c r="AE41">
        <v>0</v>
      </c>
      <c r="AF41">
        <f t="shared" si="30"/>
        <v>379</v>
      </c>
      <c r="AG41">
        <v>0</v>
      </c>
      <c r="AH41">
        <f t="shared" si="7"/>
        <v>379</v>
      </c>
      <c r="AI41">
        <v>18</v>
      </c>
      <c r="AJ41">
        <f t="shared" si="8"/>
        <v>6</v>
      </c>
      <c r="AK41">
        <f t="shared" si="9"/>
        <v>21.055555555555557</v>
      </c>
      <c r="AM41">
        <v>489</v>
      </c>
      <c r="AN41">
        <v>0</v>
      </c>
      <c r="AO41">
        <v>0</v>
      </c>
      <c r="AP41">
        <f t="shared" si="10"/>
        <v>489</v>
      </c>
      <c r="AQ41">
        <v>0</v>
      </c>
      <c r="AR41">
        <f t="shared" si="11"/>
        <v>489</v>
      </c>
      <c r="AS41">
        <v>11</v>
      </c>
      <c r="AT41">
        <f t="shared" si="12"/>
        <v>6</v>
      </c>
      <c r="AU41">
        <f t="shared" si="13"/>
        <v>44.454545454545453</v>
      </c>
      <c r="AW41">
        <v>174</v>
      </c>
      <c r="AX41">
        <v>0</v>
      </c>
      <c r="AY41">
        <v>-10</v>
      </c>
      <c r="AZ41">
        <f t="shared" si="14"/>
        <v>164</v>
      </c>
      <c r="BA41">
        <v>0</v>
      </c>
      <c r="BB41">
        <f t="shared" si="15"/>
        <v>164</v>
      </c>
      <c r="BC41">
        <v>2</v>
      </c>
      <c r="BD41">
        <f t="shared" si="16"/>
        <v>7</v>
      </c>
      <c r="BE41">
        <f t="shared" si="17"/>
        <v>82</v>
      </c>
      <c r="BG41">
        <v>292</v>
      </c>
      <c r="BH41">
        <v>0</v>
      </c>
      <c r="BI41">
        <v>0</v>
      </c>
      <c r="BJ41">
        <f t="shared" si="18"/>
        <v>292</v>
      </c>
      <c r="BK41">
        <v>0</v>
      </c>
      <c r="BL41">
        <f t="shared" si="19"/>
        <v>292</v>
      </c>
      <c r="BM41">
        <v>12</v>
      </c>
      <c r="BN41">
        <f t="shared" si="20"/>
        <v>5</v>
      </c>
      <c r="BO41">
        <f t="shared" si="21"/>
        <v>24.333333333333332</v>
      </c>
      <c r="BQ41">
        <v>467</v>
      </c>
      <c r="BR41">
        <v>0</v>
      </c>
      <c r="BS41">
        <v>0</v>
      </c>
      <c r="BT41">
        <f t="shared" si="22"/>
        <v>467</v>
      </c>
      <c r="BU41">
        <v>0</v>
      </c>
      <c r="BV41">
        <f t="shared" si="23"/>
        <v>467</v>
      </c>
      <c r="BW41">
        <v>24</v>
      </c>
      <c r="BX41">
        <f t="shared" si="24"/>
        <v>5</v>
      </c>
      <c r="BY41">
        <f t="shared" si="25"/>
        <v>19.458333333333332</v>
      </c>
      <c r="BZ41">
        <f t="shared" si="31"/>
        <v>2060</v>
      </c>
      <c r="CA41">
        <v>0</v>
      </c>
    </row>
    <row r="42" spans="1:79" ht="14.4" x14ac:dyDescent="0.3">
      <c r="A42" s="2">
        <v>44568</v>
      </c>
      <c r="B42" t="s">
        <v>106</v>
      </c>
      <c r="C42" t="s">
        <v>107</v>
      </c>
      <c r="D42" t="s">
        <v>27</v>
      </c>
      <c r="F42">
        <v>456</v>
      </c>
      <c r="G42">
        <v>0</v>
      </c>
      <c r="I42">
        <v>0</v>
      </c>
      <c r="J42">
        <f t="shared" si="28"/>
        <v>456</v>
      </c>
      <c r="K42">
        <v>0</v>
      </c>
      <c r="L42">
        <f t="shared" si="1"/>
        <v>456</v>
      </c>
      <c r="M42">
        <v>10</v>
      </c>
      <c r="N42">
        <v>1</v>
      </c>
      <c r="O42">
        <f t="shared" si="32"/>
        <v>45.6</v>
      </c>
      <c r="Q42">
        <v>9</v>
      </c>
      <c r="R42">
        <v>0</v>
      </c>
      <c r="T42">
        <v>0</v>
      </c>
      <c r="U42">
        <f t="shared" si="29"/>
        <v>9</v>
      </c>
      <c r="V42">
        <v>0</v>
      </c>
      <c r="W42">
        <f t="shared" si="4"/>
        <v>9</v>
      </c>
      <c r="X42">
        <v>2</v>
      </c>
      <c r="Y42">
        <v>2</v>
      </c>
      <c r="Z42">
        <f t="shared" si="5"/>
        <v>4.5</v>
      </c>
      <c r="AB42">
        <v>2465</v>
      </c>
      <c r="AC42">
        <v>0</v>
      </c>
      <c r="AE42">
        <v>0</v>
      </c>
      <c r="AF42">
        <f t="shared" si="30"/>
        <v>2465</v>
      </c>
      <c r="AG42">
        <v>0</v>
      </c>
      <c r="AH42">
        <f t="shared" si="7"/>
        <v>2465</v>
      </c>
      <c r="AI42">
        <v>15</v>
      </c>
      <c r="AJ42">
        <f t="shared" si="8"/>
        <v>6</v>
      </c>
      <c r="AK42">
        <f>IFERROR(AH42/AI42,0)</f>
        <v>164.33333333333334</v>
      </c>
      <c r="AM42">
        <v>222</v>
      </c>
      <c r="AN42">
        <v>0</v>
      </c>
      <c r="AO42">
        <v>0</v>
      </c>
      <c r="AP42">
        <f t="shared" si="10"/>
        <v>222</v>
      </c>
      <c r="AQ42">
        <v>0</v>
      </c>
      <c r="AR42">
        <f t="shared" si="11"/>
        <v>222</v>
      </c>
      <c r="AS42">
        <v>7</v>
      </c>
      <c r="AT42">
        <f t="shared" si="12"/>
        <v>6</v>
      </c>
      <c r="AU42">
        <f t="shared" si="13"/>
        <v>31.714285714285715</v>
      </c>
      <c r="AW42">
        <v>534</v>
      </c>
      <c r="AX42">
        <v>0</v>
      </c>
      <c r="AY42">
        <v>0</v>
      </c>
      <c r="AZ42">
        <f t="shared" si="14"/>
        <v>534</v>
      </c>
      <c r="BA42">
        <v>0</v>
      </c>
      <c r="BB42">
        <f t="shared" si="15"/>
        <v>534</v>
      </c>
      <c r="BC42">
        <v>8</v>
      </c>
      <c r="BD42">
        <f t="shared" si="16"/>
        <v>7</v>
      </c>
      <c r="BE42">
        <f t="shared" si="17"/>
        <v>66.75</v>
      </c>
      <c r="BG42">
        <v>120</v>
      </c>
      <c r="BH42">
        <v>0</v>
      </c>
      <c r="BI42">
        <v>0</v>
      </c>
      <c r="BJ42">
        <f t="shared" si="18"/>
        <v>120</v>
      </c>
      <c r="BK42">
        <v>0</v>
      </c>
      <c r="BL42">
        <f t="shared" si="19"/>
        <v>120</v>
      </c>
      <c r="BM42">
        <v>1</v>
      </c>
      <c r="BN42">
        <f t="shared" si="20"/>
        <v>5</v>
      </c>
      <c r="BO42">
        <f t="shared" si="21"/>
        <v>120</v>
      </c>
      <c r="BQ42">
        <v>687</v>
      </c>
      <c r="BR42">
        <v>0</v>
      </c>
      <c r="BS42">
        <v>0</v>
      </c>
      <c r="BT42">
        <f t="shared" si="22"/>
        <v>687</v>
      </c>
      <c r="BU42">
        <v>0</v>
      </c>
      <c r="BV42">
        <f t="shared" si="23"/>
        <v>687</v>
      </c>
      <c r="BW42">
        <v>6</v>
      </c>
      <c r="BX42">
        <f t="shared" si="24"/>
        <v>5</v>
      </c>
      <c r="BY42">
        <f t="shared" si="25"/>
        <v>114.5</v>
      </c>
      <c r="BZ42">
        <f t="shared" si="31"/>
        <v>4493</v>
      </c>
      <c r="CA42">
        <v>0</v>
      </c>
    </row>
    <row r="43" spans="1:79" ht="14.4" x14ac:dyDescent="0.3">
      <c r="A43" s="2">
        <v>44568</v>
      </c>
      <c r="B43" t="s">
        <v>108</v>
      </c>
      <c r="C43" t="s">
        <v>109</v>
      </c>
      <c r="D43" t="s">
        <v>27</v>
      </c>
      <c r="F43">
        <v>2630</v>
      </c>
      <c r="G43">
        <v>1392</v>
      </c>
      <c r="I43">
        <v>-125</v>
      </c>
      <c r="J43">
        <f t="shared" si="28"/>
        <v>3897</v>
      </c>
      <c r="K43">
        <v>0</v>
      </c>
      <c r="L43">
        <f t="shared" si="1"/>
        <v>3897</v>
      </c>
      <c r="M43">
        <v>374</v>
      </c>
      <c r="N43">
        <v>1</v>
      </c>
      <c r="O43">
        <f t="shared" si="32"/>
        <v>10.419786096256685</v>
      </c>
      <c r="Q43">
        <v>1499</v>
      </c>
      <c r="R43">
        <v>555</v>
      </c>
      <c r="T43">
        <v>-11</v>
      </c>
      <c r="U43">
        <f t="shared" si="29"/>
        <v>2043</v>
      </c>
      <c r="V43">
        <v>0</v>
      </c>
      <c r="W43">
        <f t="shared" si="4"/>
        <v>2043</v>
      </c>
      <c r="X43">
        <v>64</v>
      </c>
      <c r="Y43">
        <v>2</v>
      </c>
      <c r="Z43">
        <f t="shared" si="5"/>
        <v>31.921875</v>
      </c>
      <c r="AB43">
        <v>18721</v>
      </c>
      <c r="AC43">
        <v>0</v>
      </c>
      <c r="AE43">
        <v>-525</v>
      </c>
      <c r="AF43">
        <f t="shared" si="30"/>
        <v>18196</v>
      </c>
      <c r="AG43">
        <v>0</v>
      </c>
      <c r="AH43">
        <f t="shared" si="7"/>
        <v>18196</v>
      </c>
      <c r="AI43">
        <v>749</v>
      </c>
      <c r="AJ43">
        <f t="shared" si="8"/>
        <v>6</v>
      </c>
      <c r="AK43">
        <f t="shared" si="9"/>
        <v>24.293724966622165</v>
      </c>
      <c r="AM43">
        <v>5698</v>
      </c>
      <c r="AN43">
        <v>3434</v>
      </c>
      <c r="AO43">
        <v>-198</v>
      </c>
      <c r="AP43">
        <f t="shared" si="10"/>
        <v>8934</v>
      </c>
      <c r="AQ43">
        <v>0</v>
      </c>
      <c r="AR43">
        <f t="shared" si="11"/>
        <v>8934</v>
      </c>
      <c r="AS43">
        <v>167</v>
      </c>
      <c r="AT43">
        <f t="shared" si="12"/>
        <v>6</v>
      </c>
      <c r="AU43">
        <f t="shared" si="13"/>
        <v>53.49700598802395</v>
      </c>
      <c r="AW43">
        <v>2762</v>
      </c>
      <c r="AX43">
        <v>2670</v>
      </c>
      <c r="AY43">
        <v>-711</v>
      </c>
      <c r="AZ43">
        <f t="shared" si="14"/>
        <v>4721</v>
      </c>
      <c r="BA43">
        <v>0</v>
      </c>
      <c r="BB43">
        <f t="shared" si="15"/>
        <v>4721</v>
      </c>
      <c r="BC43">
        <v>240</v>
      </c>
      <c r="BD43">
        <f t="shared" si="16"/>
        <v>7</v>
      </c>
      <c r="BE43">
        <f t="shared" si="17"/>
        <v>19.670833333333334</v>
      </c>
      <c r="BG43">
        <v>2776</v>
      </c>
      <c r="BH43">
        <v>320</v>
      </c>
      <c r="BI43">
        <v>-11</v>
      </c>
      <c r="BJ43">
        <f t="shared" si="18"/>
        <v>3085</v>
      </c>
      <c r="BK43">
        <v>0</v>
      </c>
      <c r="BL43">
        <f t="shared" si="19"/>
        <v>3085</v>
      </c>
      <c r="BM43">
        <v>249</v>
      </c>
      <c r="BN43">
        <f t="shared" si="20"/>
        <v>5</v>
      </c>
      <c r="BO43">
        <f t="shared" si="21"/>
        <v>12.389558232931726</v>
      </c>
      <c r="BQ43">
        <v>4018</v>
      </c>
      <c r="BR43">
        <v>1173</v>
      </c>
      <c r="BS43">
        <v>-155</v>
      </c>
      <c r="BT43">
        <f t="shared" si="22"/>
        <v>5036</v>
      </c>
      <c r="BU43">
        <v>0</v>
      </c>
      <c r="BV43">
        <f t="shared" si="23"/>
        <v>5036</v>
      </c>
      <c r="BW43">
        <v>207</v>
      </c>
      <c r="BX43">
        <f t="shared" si="24"/>
        <v>5</v>
      </c>
      <c r="BY43">
        <f t="shared" si="25"/>
        <v>24.328502415458939</v>
      </c>
      <c r="BZ43">
        <f t="shared" si="31"/>
        <v>45912</v>
      </c>
      <c r="CA43">
        <v>13800</v>
      </c>
    </row>
    <row r="44" spans="1:79" ht="14.4" x14ac:dyDescent="0.3">
      <c r="A44" s="2">
        <v>44568</v>
      </c>
      <c r="B44" t="s">
        <v>110</v>
      </c>
      <c r="C44" t="s">
        <v>111</v>
      </c>
      <c r="D44" t="s">
        <v>27</v>
      </c>
      <c r="F44">
        <v>2367</v>
      </c>
      <c r="G44">
        <v>289</v>
      </c>
      <c r="I44">
        <v>-81</v>
      </c>
      <c r="J44">
        <f t="shared" si="28"/>
        <v>2575</v>
      </c>
      <c r="K44">
        <v>0</v>
      </c>
      <c r="L44">
        <f t="shared" si="1"/>
        <v>2575</v>
      </c>
      <c r="M44">
        <v>205</v>
      </c>
      <c r="N44">
        <v>1</v>
      </c>
      <c r="O44">
        <f t="shared" si="32"/>
        <v>12.560975609756097</v>
      </c>
      <c r="Q44">
        <v>994</v>
      </c>
      <c r="R44">
        <v>1370</v>
      </c>
      <c r="T44">
        <v>-48</v>
      </c>
      <c r="U44">
        <f t="shared" si="29"/>
        <v>2316</v>
      </c>
      <c r="V44">
        <v>0</v>
      </c>
      <c r="W44">
        <f t="shared" si="4"/>
        <v>2316</v>
      </c>
      <c r="X44">
        <v>99</v>
      </c>
      <c r="Y44">
        <v>2</v>
      </c>
      <c r="Z44">
        <f t="shared" si="5"/>
        <v>23.393939393939394</v>
      </c>
      <c r="AB44">
        <v>13942</v>
      </c>
      <c r="AC44">
        <v>0</v>
      </c>
      <c r="AE44">
        <v>-28</v>
      </c>
      <c r="AF44">
        <f t="shared" si="30"/>
        <v>13914</v>
      </c>
      <c r="AG44">
        <v>0</v>
      </c>
      <c r="AH44">
        <f t="shared" si="7"/>
        <v>13914</v>
      </c>
      <c r="AI44">
        <v>552</v>
      </c>
      <c r="AJ44">
        <f t="shared" si="8"/>
        <v>6</v>
      </c>
      <c r="AK44">
        <f t="shared" si="9"/>
        <v>25.206521739130434</v>
      </c>
      <c r="AM44">
        <v>4737</v>
      </c>
      <c r="AN44">
        <v>3580</v>
      </c>
      <c r="AO44">
        <v>-304</v>
      </c>
      <c r="AP44">
        <f t="shared" si="10"/>
        <v>8013</v>
      </c>
      <c r="AQ44">
        <v>0</v>
      </c>
      <c r="AR44">
        <f t="shared" si="11"/>
        <v>8013</v>
      </c>
      <c r="AS44">
        <v>189</v>
      </c>
      <c r="AT44">
        <f t="shared" si="12"/>
        <v>6</v>
      </c>
      <c r="AU44">
        <f t="shared" si="13"/>
        <v>42.396825396825399</v>
      </c>
      <c r="AW44">
        <v>4604</v>
      </c>
      <c r="AX44">
        <v>1830</v>
      </c>
      <c r="AY44">
        <v>-664</v>
      </c>
      <c r="AZ44">
        <f t="shared" si="14"/>
        <v>5770</v>
      </c>
      <c r="BA44">
        <v>0</v>
      </c>
      <c r="BB44">
        <f t="shared" si="15"/>
        <v>5770</v>
      </c>
      <c r="BC44">
        <v>200</v>
      </c>
      <c r="BD44">
        <f t="shared" si="16"/>
        <v>7</v>
      </c>
      <c r="BE44">
        <f t="shared" si="17"/>
        <v>28.85</v>
      </c>
      <c r="BG44">
        <v>2403</v>
      </c>
      <c r="BH44">
        <v>1970</v>
      </c>
      <c r="BI44">
        <v>-311</v>
      </c>
      <c r="BJ44">
        <f t="shared" si="18"/>
        <v>4062</v>
      </c>
      <c r="BK44">
        <v>0</v>
      </c>
      <c r="BL44">
        <f t="shared" si="19"/>
        <v>4062</v>
      </c>
      <c r="BM44">
        <v>107</v>
      </c>
      <c r="BN44">
        <f t="shared" si="20"/>
        <v>5</v>
      </c>
      <c r="BO44">
        <f t="shared" si="21"/>
        <v>37.962616822429908</v>
      </c>
      <c r="BQ44">
        <v>3847</v>
      </c>
      <c r="BR44">
        <v>2025</v>
      </c>
      <c r="BS44">
        <v>-8</v>
      </c>
      <c r="BT44">
        <f t="shared" si="22"/>
        <v>5864</v>
      </c>
      <c r="BU44">
        <v>0</v>
      </c>
      <c r="BV44">
        <f t="shared" si="23"/>
        <v>5864</v>
      </c>
      <c r="BW44">
        <v>90</v>
      </c>
      <c r="BX44">
        <f t="shared" si="24"/>
        <v>5</v>
      </c>
      <c r="BY44">
        <f t="shared" si="25"/>
        <v>65.155555555555551</v>
      </c>
      <c r="BZ44">
        <f t="shared" si="31"/>
        <v>42514</v>
      </c>
      <c r="CA44">
        <v>45509</v>
      </c>
    </row>
    <row r="45" spans="1:79" ht="14.4" x14ac:dyDescent="0.3">
      <c r="A45" s="2">
        <v>44568</v>
      </c>
      <c r="B45" t="s">
        <v>112</v>
      </c>
      <c r="C45" t="s">
        <v>113</v>
      </c>
      <c r="D45" t="s">
        <v>27</v>
      </c>
      <c r="F45">
        <v>263</v>
      </c>
      <c r="G45">
        <v>634</v>
      </c>
      <c r="I45">
        <v>-6</v>
      </c>
      <c r="J45">
        <f t="shared" si="28"/>
        <v>891</v>
      </c>
      <c r="K45">
        <v>0</v>
      </c>
      <c r="L45">
        <f t="shared" si="1"/>
        <v>891</v>
      </c>
      <c r="M45">
        <v>73</v>
      </c>
      <c r="N45">
        <v>1</v>
      </c>
      <c r="O45">
        <f t="shared" si="32"/>
        <v>12.205479452054794</v>
      </c>
      <c r="Q45">
        <v>329</v>
      </c>
      <c r="R45">
        <v>760</v>
      </c>
      <c r="T45">
        <v>0</v>
      </c>
      <c r="U45">
        <f t="shared" si="29"/>
        <v>1089</v>
      </c>
      <c r="V45">
        <v>0</v>
      </c>
      <c r="W45">
        <f t="shared" si="4"/>
        <v>1089</v>
      </c>
      <c r="X45">
        <v>72</v>
      </c>
      <c r="Y45">
        <v>2</v>
      </c>
      <c r="Z45">
        <f t="shared" si="5"/>
        <v>15.125</v>
      </c>
      <c r="AB45">
        <v>1146</v>
      </c>
      <c r="AC45">
        <v>0</v>
      </c>
      <c r="AE45">
        <v>0</v>
      </c>
      <c r="AF45">
        <f t="shared" si="30"/>
        <v>1146</v>
      </c>
      <c r="AG45">
        <v>0</v>
      </c>
      <c r="AH45">
        <f t="shared" si="7"/>
        <v>1146</v>
      </c>
      <c r="AI45">
        <v>31</v>
      </c>
      <c r="AJ45">
        <f t="shared" si="8"/>
        <v>6</v>
      </c>
      <c r="AK45">
        <f t="shared" si="9"/>
        <v>36.967741935483872</v>
      </c>
      <c r="AM45">
        <v>1165</v>
      </c>
      <c r="AN45">
        <v>350</v>
      </c>
      <c r="AO45">
        <v>-200</v>
      </c>
      <c r="AP45">
        <f t="shared" si="10"/>
        <v>1315</v>
      </c>
      <c r="AQ45">
        <v>0</v>
      </c>
      <c r="AR45">
        <f t="shared" si="11"/>
        <v>1315</v>
      </c>
      <c r="AS45">
        <v>21</v>
      </c>
      <c r="AT45">
        <f t="shared" si="12"/>
        <v>6</v>
      </c>
      <c r="AU45">
        <f t="shared" si="13"/>
        <v>62.61904761904762</v>
      </c>
      <c r="AW45">
        <v>10</v>
      </c>
      <c r="AX45">
        <v>120</v>
      </c>
      <c r="AY45">
        <v>0</v>
      </c>
      <c r="AZ45">
        <f t="shared" si="14"/>
        <v>130</v>
      </c>
      <c r="BA45">
        <v>0</v>
      </c>
      <c r="BB45">
        <f t="shared" si="15"/>
        <v>130</v>
      </c>
      <c r="BC45">
        <v>27</v>
      </c>
      <c r="BD45">
        <f t="shared" si="16"/>
        <v>7</v>
      </c>
      <c r="BE45">
        <f t="shared" si="17"/>
        <v>4.8148148148148149</v>
      </c>
      <c r="BG45">
        <v>53</v>
      </c>
      <c r="BH45">
        <v>1700</v>
      </c>
      <c r="BI45">
        <v>0</v>
      </c>
      <c r="BJ45">
        <f t="shared" si="18"/>
        <v>1753</v>
      </c>
      <c r="BK45">
        <v>0</v>
      </c>
      <c r="BL45">
        <f t="shared" si="19"/>
        <v>1753</v>
      </c>
      <c r="BM45">
        <v>11</v>
      </c>
      <c r="BN45">
        <f t="shared" si="20"/>
        <v>5</v>
      </c>
      <c r="BO45">
        <f t="shared" si="21"/>
        <v>159.36363636363637</v>
      </c>
      <c r="BQ45">
        <v>624</v>
      </c>
      <c r="BR45">
        <v>149</v>
      </c>
      <c r="BS45">
        <v>-22</v>
      </c>
      <c r="BT45">
        <f t="shared" si="22"/>
        <v>751</v>
      </c>
      <c r="BU45">
        <v>0</v>
      </c>
      <c r="BV45">
        <f t="shared" si="23"/>
        <v>751</v>
      </c>
      <c r="BW45">
        <v>19</v>
      </c>
      <c r="BX45">
        <f t="shared" si="24"/>
        <v>5</v>
      </c>
      <c r="BY45">
        <f t="shared" si="25"/>
        <v>39.526315789473685</v>
      </c>
      <c r="BZ45">
        <f t="shared" si="31"/>
        <v>7075</v>
      </c>
      <c r="CA45">
        <v>6200</v>
      </c>
    </row>
    <row r="46" spans="1:79" ht="14.4" x14ac:dyDescent="0.3">
      <c r="A46" s="2">
        <v>44568</v>
      </c>
      <c r="B46" t="s">
        <v>114</v>
      </c>
      <c r="C46" t="s">
        <v>115</v>
      </c>
      <c r="D46" t="s">
        <v>27</v>
      </c>
      <c r="F46">
        <v>1386</v>
      </c>
      <c r="G46">
        <v>217</v>
      </c>
      <c r="I46">
        <v>-209</v>
      </c>
      <c r="J46">
        <f t="shared" si="28"/>
        <v>1394</v>
      </c>
      <c r="K46">
        <v>221</v>
      </c>
      <c r="L46">
        <f t="shared" si="1"/>
        <v>1615</v>
      </c>
      <c r="M46">
        <v>284</v>
      </c>
      <c r="N46">
        <v>1</v>
      </c>
      <c r="O46">
        <f t="shared" si="32"/>
        <v>5.686619718309859</v>
      </c>
      <c r="Q46">
        <v>504</v>
      </c>
      <c r="R46">
        <v>0</v>
      </c>
      <c r="T46">
        <v>0</v>
      </c>
      <c r="U46">
        <f t="shared" si="29"/>
        <v>504</v>
      </c>
      <c r="V46">
        <v>0</v>
      </c>
      <c r="W46">
        <f t="shared" si="4"/>
        <v>504</v>
      </c>
      <c r="X46">
        <v>46</v>
      </c>
      <c r="Y46">
        <v>2</v>
      </c>
      <c r="Z46">
        <f t="shared" si="5"/>
        <v>10.956521739130435</v>
      </c>
      <c r="AB46">
        <v>11344</v>
      </c>
      <c r="AC46">
        <v>0</v>
      </c>
      <c r="AE46">
        <v>-5154</v>
      </c>
      <c r="AF46">
        <f t="shared" si="30"/>
        <v>6190</v>
      </c>
      <c r="AG46">
        <v>12000</v>
      </c>
      <c r="AH46">
        <f t="shared" si="7"/>
        <v>18190</v>
      </c>
      <c r="AI46">
        <v>1521</v>
      </c>
      <c r="AJ46">
        <f t="shared" si="8"/>
        <v>6</v>
      </c>
      <c r="AK46">
        <f t="shared" si="9"/>
        <v>11.959237343852729</v>
      </c>
      <c r="AM46">
        <v>2630</v>
      </c>
      <c r="AN46">
        <v>1381</v>
      </c>
      <c r="AO46">
        <v>-84</v>
      </c>
      <c r="AP46">
        <f t="shared" si="10"/>
        <v>3927</v>
      </c>
      <c r="AQ46">
        <v>4500</v>
      </c>
      <c r="AR46">
        <f t="shared" si="11"/>
        <v>8427</v>
      </c>
      <c r="AS46">
        <v>310</v>
      </c>
      <c r="AT46">
        <f t="shared" si="12"/>
        <v>6</v>
      </c>
      <c r="AU46">
        <f t="shared" si="13"/>
        <v>27.183870967741935</v>
      </c>
      <c r="AW46">
        <v>3249</v>
      </c>
      <c r="AX46">
        <v>0</v>
      </c>
      <c r="AY46">
        <v>-533</v>
      </c>
      <c r="AZ46">
        <f t="shared" si="14"/>
        <v>2716</v>
      </c>
      <c r="BA46">
        <v>5019</v>
      </c>
      <c r="BB46">
        <f t="shared" si="15"/>
        <v>7735</v>
      </c>
      <c r="BC46">
        <v>322</v>
      </c>
      <c r="BD46">
        <f t="shared" si="16"/>
        <v>7</v>
      </c>
      <c r="BE46">
        <f t="shared" si="17"/>
        <v>24.021739130434781</v>
      </c>
      <c r="BG46">
        <v>2202</v>
      </c>
      <c r="BH46">
        <v>10</v>
      </c>
      <c r="BI46">
        <v>-33</v>
      </c>
      <c r="BJ46">
        <f t="shared" si="18"/>
        <v>2179</v>
      </c>
      <c r="BK46">
        <v>2000</v>
      </c>
      <c r="BL46">
        <f t="shared" si="19"/>
        <v>4179</v>
      </c>
      <c r="BM46">
        <v>104</v>
      </c>
      <c r="BN46">
        <f t="shared" si="20"/>
        <v>5</v>
      </c>
      <c r="BO46">
        <f t="shared" si="21"/>
        <v>40.182692307692307</v>
      </c>
      <c r="BQ46">
        <v>76</v>
      </c>
      <c r="BR46">
        <v>0</v>
      </c>
      <c r="BS46">
        <v>-15</v>
      </c>
      <c r="BT46">
        <f t="shared" si="22"/>
        <v>61</v>
      </c>
      <c r="BU46">
        <v>2513</v>
      </c>
      <c r="BV46">
        <f t="shared" si="23"/>
        <v>2574</v>
      </c>
      <c r="BW46">
        <v>188</v>
      </c>
      <c r="BX46">
        <f t="shared" si="24"/>
        <v>5</v>
      </c>
      <c r="BY46">
        <f t="shared" si="25"/>
        <v>13.691489361702128</v>
      </c>
      <c r="BZ46">
        <f t="shared" si="31"/>
        <v>43224</v>
      </c>
      <c r="CA46">
        <v>8785</v>
      </c>
    </row>
    <row r="47" spans="1:79" ht="14.4" x14ac:dyDescent="0.3">
      <c r="A47" s="2">
        <v>44568</v>
      </c>
      <c r="B47" t="s">
        <v>116</v>
      </c>
      <c r="C47" t="s">
        <v>117</v>
      </c>
      <c r="D47" t="s">
        <v>27</v>
      </c>
      <c r="F47">
        <v>248</v>
      </c>
      <c r="G47">
        <v>0</v>
      </c>
      <c r="I47">
        <v>0</v>
      </c>
      <c r="J47">
        <f t="shared" si="28"/>
        <v>248</v>
      </c>
      <c r="K47">
        <v>0</v>
      </c>
      <c r="L47">
        <f t="shared" si="1"/>
        <v>248</v>
      </c>
      <c r="M47">
        <v>13</v>
      </c>
      <c r="N47">
        <v>1</v>
      </c>
      <c r="O47">
        <f t="shared" si="32"/>
        <v>19.076923076923077</v>
      </c>
      <c r="Q47">
        <v>0</v>
      </c>
      <c r="R47">
        <v>0</v>
      </c>
      <c r="T47">
        <v>0</v>
      </c>
      <c r="U47">
        <f t="shared" si="29"/>
        <v>0</v>
      </c>
      <c r="V47">
        <v>0</v>
      </c>
      <c r="W47">
        <f t="shared" si="4"/>
        <v>0</v>
      </c>
      <c r="X47">
        <v>3</v>
      </c>
      <c r="Y47">
        <v>2</v>
      </c>
      <c r="Z47">
        <f t="shared" si="5"/>
        <v>0</v>
      </c>
      <c r="AB47">
        <v>697</v>
      </c>
      <c r="AC47">
        <v>0</v>
      </c>
      <c r="AE47">
        <v>0</v>
      </c>
      <c r="AF47">
        <f t="shared" si="30"/>
        <v>697</v>
      </c>
      <c r="AG47">
        <v>0</v>
      </c>
      <c r="AH47">
        <f t="shared" si="7"/>
        <v>697</v>
      </c>
      <c r="AI47">
        <v>17</v>
      </c>
      <c r="AJ47">
        <f t="shared" si="8"/>
        <v>6</v>
      </c>
      <c r="AK47">
        <f t="shared" si="9"/>
        <v>41</v>
      </c>
      <c r="AM47">
        <v>2</v>
      </c>
      <c r="AN47">
        <v>0</v>
      </c>
      <c r="AO47">
        <v>0</v>
      </c>
      <c r="AP47">
        <f t="shared" si="10"/>
        <v>2</v>
      </c>
      <c r="AQ47">
        <v>560</v>
      </c>
      <c r="AR47">
        <f t="shared" si="11"/>
        <v>562</v>
      </c>
      <c r="AS47">
        <v>27</v>
      </c>
      <c r="AT47">
        <f t="shared" si="12"/>
        <v>6</v>
      </c>
      <c r="AU47">
        <f t="shared" si="13"/>
        <v>20.814814814814813</v>
      </c>
      <c r="AW47">
        <v>0</v>
      </c>
      <c r="AX47">
        <v>0</v>
      </c>
      <c r="AY47">
        <v>0</v>
      </c>
      <c r="AZ47">
        <f t="shared" si="14"/>
        <v>0</v>
      </c>
      <c r="BA47">
        <v>160</v>
      </c>
      <c r="BB47">
        <f t="shared" si="15"/>
        <v>160</v>
      </c>
      <c r="BC47">
        <v>21</v>
      </c>
      <c r="BD47">
        <f t="shared" si="16"/>
        <v>7</v>
      </c>
      <c r="BE47">
        <f t="shared" si="17"/>
        <v>7.6190476190476186</v>
      </c>
      <c r="BG47">
        <v>0</v>
      </c>
      <c r="BH47">
        <v>0</v>
      </c>
      <c r="BI47">
        <v>0</v>
      </c>
      <c r="BJ47">
        <f t="shared" si="18"/>
        <v>0</v>
      </c>
      <c r="BK47">
        <v>0</v>
      </c>
      <c r="BL47">
        <f t="shared" si="19"/>
        <v>0</v>
      </c>
      <c r="BM47">
        <v>6</v>
      </c>
      <c r="BN47">
        <f t="shared" si="20"/>
        <v>5</v>
      </c>
      <c r="BO47">
        <f t="shared" si="21"/>
        <v>0</v>
      </c>
      <c r="BQ47">
        <v>166</v>
      </c>
      <c r="BR47">
        <v>0</v>
      </c>
      <c r="BS47">
        <v>0</v>
      </c>
      <c r="BT47">
        <f t="shared" si="22"/>
        <v>166</v>
      </c>
      <c r="BU47">
        <v>0</v>
      </c>
      <c r="BV47">
        <f t="shared" si="23"/>
        <v>166</v>
      </c>
      <c r="BW47">
        <v>10</v>
      </c>
      <c r="BX47">
        <f t="shared" si="24"/>
        <v>5</v>
      </c>
      <c r="BY47">
        <f t="shared" si="25"/>
        <v>16.600000000000001</v>
      </c>
      <c r="BZ47">
        <f t="shared" si="31"/>
        <v>1833</v>
      </c>
      <c r="CA47">
        <v>0</v>
      </c>
    </row>
    <row r="48" spans="1:79" ht="14.4" x14ac:dyDescent="0.3">
      <c r="A48" s="2">
        <v>44568</v>
      </c>
      <c r="B48" t="s">
        <v>118</v>
      </c>
      <c r="C48" t="s">
        <v>119</v>
      </c>
      <c r="D48" t="s">
        <v>27</v>
      </c>
      <c r="F48">
        <v>599</v>
      </c>
      <c r="G48">
        <v>150</v>
      </c>
      <c r="I48">
        <v>0</v>
      </c>
      <c r="J48">
        <f t="shared" si="28"/>
        <v>749</v>
      </c>
      <c r="K48">
        <v>0</v>
      </c>
      <c r="L48">
        <f t="shared" si="1"/>
        <v>749</v>
      </c>
      <c r="M48">
        <v>56</v>
      </c>
      <c r="N48">
        <v>1</v>
      </c>
      <c r="O48">
        <f t="shared" si="32"/>
        <v>13.375</v>
      </c>
      <c r="Q48">
        <v>602</v>
      </c>
      <c r="R48">
        <v>0</v>
      </c>
      <c r="T48">
        <v>0</v>
      </c>
      <c r="U48">
        <f t="shared" si="29"/>
        <v>602</v>
      </c>
      <c r="V48">
        <v>0</v>
      </c>
      <c r="W48">
        <f t="shared" si="4"/>
        <v>602</v>
      </c>
      <c r="X48">
        <v>8</v>
      </c>
      <c r="Y48">
        <v>2</v>
      </c>
      <c r="Z48">
        <f t="shared" si="5"/>
        <v>75.25</v>
      </c>
      <c r="AB48">
        <v>3577</v>
      </c>
      <c r="AC48">
        <v>0</v>
      </c>
      <c r="AE48">
        <v>-23</v>
      </c>
      <c r="AF48">
        <f t="shared" si="30"/>
        <v>3554</v>
      </c>
      <c r="AG48">
        <v>0</v>
      </c>
      <c r="AH48">
        <f t="shared" si="7"/>
        <v>3554</v>
      </c>
      <c r="AI48">
        <v>66</v>
      </c>
      <c r="AJ48">
        <f t="shared" si="8"/>
        <v>6</v>
      </c>
      <c r="AK48">
        <f t="shared" si="9"/>
        <v>53.848484848484851</v>
      </c>
      <c r="AM48">
        <v>2568</v>
      </c>
      <c r="AN48">
        <v>0</v>
      </c>
      <c r="AO48">
        <v>0</v>
      </c>
      <c r="AP48">
        <f t="shared" si="10"/>
        <v>2568</v>
      </c>
      <c r="AQ48">
        <v>0</v>
      </c>
      <c r="AR48">
        <f t="shared" si="11"/>
        <v>2568</v>
      </c>
      <c r="AS48">
        <v>51</v>
      </c>
      <c r="AT48">
        <f t="shared" si="12"/>
        <v>6</v>
      </c>
      <c r="AU48">
        <f t="shared" si="13"/>
        <v>50.352941176470587</v>
      </c>
      <c r="AW48">
        <v>1615</v>
      </c>
      <c r="AX48">
        <v>0</v>
      </c>
      <c r="AY48">
        <v>-56</v>
      </c>
      <c r="AZ48">
        <f t="shared" si="14"/>
        <v>1559</v>
      </c>
      <c r="BA48">
        <v>0</v>
      </c>
      <c r="BB48">
        <f t="shared" si="15"/>
        <v>1559</v>
      </c>
      <c r="BC48">
        <v>39</v>
      </c>
      <c r="BD48">
        <f t="shared" si="16"/>
        <v>7</v>
      </c>
      <c r="BE48">
        <f t="shared" si="17"/>
        <v>39.974358974358971</v>
      </c>
      <c r="BG48">
        <v>885</v>
      </c>
      <c r="BH48">
        <v>0</v>
      </c>
      <c r="BI48">
        <v>0</v>
      </c>
      <c r="BJ48">
        <f t="shared" si="18"/>
        <v>885</v>
      </c>
      <c r="BK48">
        <v>0</v>
      </c>
      <c r="BL48">
        <f t="shared" si="19"/>
        <v>885</v>
      </c>
      <c r="BM48">
        <v>28</v>
      </c>
      <c r="BN48">
        <f t="shared" si="20"/>
        <v>5</v>
      </c>
      <c r="BO48">
        <f t="shared" si="21"/>
        <v>31.607142857142858</v>
      </c>
      <c r="BQ48">
        <v>1655</v>
      </c>
      <c r="BR48">
        <v>0</v>
      </c>
      <c r="BS48">
        <v>0</v>
      </c>
      <c r="BT48">
        <f t="shared" si="22"/>
        <v>1655</v>
      </c>
      <c r="BU48">
        <v>0</v>
      </c>
      <c r="BV48">
        <f t="shared" si="23"/>
        <v>1655</v>
      </c>
      <c r="BW48">
        <v>26</v>
      </c>
      <c r="BX48">
        <f t="shared" si="24"/>
        <v>5</v>
      </c>
      <c r="BY48">
        <f t="shared" si="25"/>
        <v>63.653846153846153</v>
      </c>
      <c r="BZ48">
        <f t="shared" si="31"/>
        <v>11572</v>
      </c>
      <c r="CA48">
        <v>1200</v>
      </c>
    </row>
    <row r="49" spans="1:79" ht="14.4" x14ac:dyDescent="0.3">
      <c r="A49" s="2">
        <v>44568</v>
      </c>
      <c r="B49" t="s">
        <v>120</v>
      </c>
      <c r="C49" t="s">
        <v>121</v>
      </c>
      <c r="D49" t="s">
        <v>27</v>
      </c>
      <c r="F49">
        <v>782</v>
      </c>
      <c r="G49">
        <v>0</v>
      </c>
      <c r="I49">
        <v>-68</v>
      </c>
      <c r="J49">
        <f t="shared" si="28"/>
        <v>714</v>
      </c>
      <c r="K49">
        <v>0</v>
      </c>
      <c r="L49">
        <f t="shared" si="1"/>
        <v>714</v>
      </c>
      <c r="M49">
        <v>42</v>
      </c>
      <c r="N49">
        <v>1</v>
      </c>
      <c r="O49">
        <f t="shared" si="32"/>
        <v>17</v>
      </c>
      <c r="Q49">
        <v>536</v>
      </c>
      <c r="R49">
        <v>0</v>
      </c>
      <c r="T49">
        <v>-51</v>
      </c>
      <c r="U49">
        <f t="shared" si="29"/>
        <v>485</v>
      </c>
      <c r="V49">
        <v>0</v>
      </c>
      <c r="W49">
        <f t="shared" si="4"/>
        <v>485</v>
      </c>
      <c r="X49">
        <v>9</v>
      </c>
      <c r="Y49">
        <v>2</v>
      </c>
      <c r="Z49">
        <f t="shared" si="5"/>
        <v>53.888888888888886</v>
      </c>
      <c r="AB49">
        <v>4300</v>
      </c>
      <c r="AC49">
        <v>0</v>
      </c>
      <c r="AE49">
        <v>-85</v>
      </c>
      <c r="AF49">
        <f t="shared" si="30"/>
        <v>4215</v>
      </c>
      <c r="AG49">
        <v>0</v>
      </c>
      <c r="AH49">
        <f t="shared" si="7"/>
        <v>4215</v>
      </c>
      <c r="AI49">
        <v>112</v>
      </c>
      <c r="AJ49">
        <f t="shared" si="8"/>
        <v>6</v>
      </c>
      <c r="AK49">
        <f t="shared" si="9"/>
        <v>37.633928571428569</v>
      </c>
      <c r="AM49">
        <v>2256</v>
      </c>
      <c r="AN49">
        <v>0</v>
      </c>
      <c r="AO49">
        <v>-34</v>
      </c>
      <c r="AP49">
        <f t="shared" si="10"/>
        <v>2222</v>
      </c>
      <c r="AQ49">
        <v>0</v>
      </c>
      <c r="AR49">
        <f t="shared" si="11"/>
        <v>2222</v>
      </c>
      <c r="AS49">
        <v>40</v>
      </c>
      <c r="AT49">
        <f t="shared" si="12"/>
        <v>6</v>
      </c>
      <c r="AU49">
        <f t="shared" si="13"/>
        <v>55.55</v>
      </c>
      <c r="AW49">
        <v>2187</v>
      </c>
      <c r="AX49">
        <v>0</v>
      </c>
      <c r="AY49">
        <v>-61</v>
      </c>
      <c r="AZ49">
        <f t="shared" si="14"/>
        <v>2126</v>
      </c>
      <c r="BA49">
        <v>0</v>
      </c>
      <c r="BB49">
        <f t="shared" si="15"/>
        <v>2126</v>
      </c>
      <c r="BC49">
        <v>71</v>
      </c>
      <c r="BD49">
        <f t="shared" si="16"/>
        <v>7</v>
      </c>
      <c r="BE49">
        <f t="shared" si="17"/>
        <v>29.943661971830984</v>
      </c>
      <c r="BG49">
        <v>1224</v>
      </c>
      <c r="BH49">
        <v>0</v>
      </c>
      <c r="BI49">
        <v>0</v>
      </c>
      <c r="BJ49">
        <f t="shared" si="18"/>
        <v>1224</v>
      </c>
      <c r="BK49">
        <v>0</v>
      </c>
      <c r="BL49">
        <f t="shared" si="19"/>
        <v>1224</v>
      </c>
      <c r="BM49">
        <v>30</v>
      </c>
      <c r="BN49">
        <f t="shared" si="20"/>
        <v>5</v>
      </c>
      <c r="BO49">
        <f t="shared" si="21"/>
        <v>40.799999999999997</v>
      </c>
      <c r="BQ49">
        <v>2646</v>
      </c>
      <c r="BR49">
        <v>0</v>
      </c>
      <c r="BS49">
        <v>-17</v>
      </c>
      <c r="BT49">
        <f t="shared" si="22"/>
        <v>2629</v>
      </c>
      <c r="BU49">
        <v>0</v>
      </c>
      <c r="BV49">
        <f t="shared" si="23"/>
        <v>2629</v>
      </c>
      <c r="BW49">
        <v>34</v>
      </c>
      <c r="BX49">
        <f t="shared" si="24"/>
        <v>5</v>
      </c>
      <c r="BY49">
        <f t="shared" si="25"/>
        <v>77.32352941176471</v>
      </c>
      <c r="BZ49">
        <f t="shared" si="31"/>
        <v>13615</v>
      </c>
      <c r="CA49">
        <v>7000</v>
      </c>
    </row>
    <row r="50" spans="1:79" ht="14.4" x14ac:dyDescent="0.3">
      <c r="A50" s="2">
        <v>44568</v>
      </c>
      <c r="B50" t="s">
        <v>122</v>
      </c>
      <c r="C50" t="s">
        <v>123</v>
      </c>
      <c r="D50" t="s">
        <v>27</v>
      </c>
      <c r="F50">
        <v>7</v>
      </c>
      <c r="G50">
        <v>0</v>
      </c>
      <c r="I50">
        <v>0</v>
      </c>
      <c r="J50">
        <f t="shared" si="28"/>
        <v>7</v>
      </c>
      <c r="K50">
        <v>0</v>
      </c>
      <c r="L50">
        <f t="shared" si="1"/>
        <v>7</v>
      </c>
      <c r="M50">
        <v>0</v>
      </c>
      <c r="N50">
        <v>1</v>
      </c>
      <c r="O50">
        <f t="shared" si="32"/>
        <v>0</v>
      </c>
      <c r="Q50">
        <v>0</v>
      </c>
      <c r="R50">
        <v>0</v>
      </c>
      <c r="T50">
        <v>0</v>
      </c>
      <c r="U50">
        <f t="shared" si="29"/>
        <v>0</v>
      </c>
      <c r="V50">
        <v>0</v>
      </c>
      <c r="W50">
        <f t="shared" si="4"/>
        <v>0</v>
      </c>
      <c r="X50">
        <v>0</v>
      </c>
      <c r="Y50">
        <v>2</v>
      </c>
      <c r="Z50">
        <f t="shared" si="5"/>
        <v>0</v>
      </c>
      <c r="AB50">
        <v>0</v>
      </c>
      <c r="AC50">
        <v>0</v>
      </c>
      <c r="AE50">
        <v>0</v>
      </c>
      <c r="AF50">
        <f t="shared" si="30"/>
        <v>0</v>
      </c>
      <c r="AG50">
        <v>0</v>
      </c>
      <c r="AH50">
        <f t="shared" si="7"/>
        <v>0</v>
      </c>
      <c r="AI50">
        <v>0</v>
      </c>
      <c r="AJ50">
        <f t="shared" si="8"/>
        <v>6</v>
      </c>
      <c r="AK50">
        <f t="shared" si="9"/>
        <v>0</v>
      </c>
      <c r="AM50">
        <v>0</v>
      </c>
      <c r="AN50">
        <v>0</v>
      </c>
      <c r="AO50">
        <v>0</v>
      </c>
      <c r="AP50">
        <f t="shared" si="10"/>
        <v>0</v>
      </c>
      <c r="AQ50">
        <v>0</v>
      </c>
      <c r="AR50">
        <f t="shared" si="11"/>
        <v>0</v>
      </c>
      <c r="AS50">
        <v>0</v>
      </c>
      <c r="AT50">
        <f t="shared" si="12"/>
        <v>6</v>
      </c>
      <c r="AU50">
        <f t="shared" si="13"/>
        <v>0</v>
      </c>
      <c r="AW50">
        <v>0</v>
      </c>
      <c r="AX50">
        <v>0</v>
      </c>
      <c r="AY50">
        <v>0</v>
      </c>
      <c r="AZ50">
        <f t="shared" si="14"/>
        <v>0</v>
      </c>
      <c r="BA50">
        <v>0</v>
      </c>
      <c r="BB50">
        <f t="shared" si="15"/>
        <v>0</v>
      </c>
      <c r="BC50">
        <v>0</v>
      </c>
      <c r="BD50">
        <f t="shared" si="16"/>
        <v>7</v>
      </c>
      <c r="BE50">
        <f t="shared" si="17"/>
        <v>0</v>
      </c>
      <c r="BG50">
        <v>0</v>
      </c>
      <c r="BH50">
        <v>0</v>
      </c>
      <c r="BI50">
        <v>0</v>
      </c>
      <c r="BJ50">
        <f t="shared" si="18"/>
        <v>0</v>
      </c>
      <c r="BK50">
        <v>0</v>
      </c>
      <c r="BL50">
        <f t="shared" si="19"/>
        <v>0</v>
      </c>
      <c r="BM50">
        <v>0</v>
      </c>
      <c r="BN50">
        <f t="shared" si="20"/>
        <v>5</v>
      </c>
      <c r="BO50">
        <f t="shared" si="21"/>
        <v>0</v>
      </c>
      <c r="BQ50">
        <v>0</v>
      </c>
      <c r="BR50">
        <v>0</v>
      </c>
      <c r="BS50">
        <v>0</v>
      </c>
      <c r="BT50">
        <f t="shared" si="22"/>
        <v>0</v>
      </c>
      <c r="BU50">
        <v>0</v>
      </c>
      <c r="BV50">
        <f t="shared" si="23"/>
        <v>0</v>
      </c>
      <c r="BW50">
        <v>0</v>
      </c>
      <c r="BX50">
        <f t="shared" si="24"/>
        <v>5</v>
      </c>
      <c r="BY50">
        <f t="shared" si="25"/>
        <v>0</v>
      </c>
      <c r="BZ50">
        <f t="shared" si="31"/>
        <v>7</v>
      </c>
      <c r="CA50">
        <v>0</v>
      </c>
    </row>
    <row r="51" spans="1:79" ht="14.4" x14ac:dyDescent="0.3">
      <c r="A51" s="2">
        <v>44568</v>
      </c>
      <c r="B51" t="s">
        <v>124</v>
      </c>
      <c r="C51" t="s">
        <v>125</v>
      </c>
      <c r="D51" t="s">
        <v>27</v>
      </c>
      <c r="F51">
        <v>1830</v>
      </c>
      <c r="G51">
        <v>961</v>
      </c>
      <c r="I51">
        <v>-80</v>
      </c>
      <c r="J51">
        <f t="shared" si="28"/>
        <v>2711</v>
      </c>
      <c r="K51">
        <v>0</v>
      </c>
      <c r="L51">
        <f t="shared" si="1"/>
        <v>2711</v>
      </c>
      <c r="M51">
        <v>127</v>
      </c>
      <c r="N51">
        <v>1</v>
      </c>
      <c r="O51">
        <f t="shared" si="32"/>
        <v>21.346456692913385</v>
      </c>
      <c r="Q51">
        <v>470</v>
      </c>
      <c r="R51">
        <v>1320</v>
      </c>
      <c r="T51">
        <v>0</v>
      </c>
      <c r="U51">
        <f t="shared" si="29"/>
        <v>1790</v>
      </c>
      <c r="V51">
        <v>0</v>
      </c>
      <c r="W51">
        <f t="shared" si="4"/>
        <v>1790</v>
      </c>
      <c r="X51">
        <v>22</v>
      </c>
      <c r="Y51">
        <v>2</v>
      </c>
      <c r="Z51">
        <f t="shared" si="5"/>
        <v>81.36363636363636</v>
      </c>
      <c r="AB51">
        <v>2784</v>
      </c>
      <c r="AC51">
        <v>0</v>
      </c>
      <c r="AE51">
        <v>-100</v>
      </c>
      <c r="AF51">
        <f t="shared" si="30"/>
        <v>2684</v>
      </c>
      <c r="AG51">
        <v>0</v>
      </c>
      <c r="AH51">
        <f t="shared" si="7"/>
        <v>2684</v>
      </c>
      <c r="AI51">
        <v>64</v>
      </c>
      <c r="AJ51">
        <f t="shared" si="8"/>
        <v>6</v>
      </c>
      <c r="AK51">
        <f t="shared" si="9"/>
        <v>41.9375</v>
      </c>
      <c r="AM51">
        <v>2078</v>
      </c>
      <c r="AN51">
        <v>340</v>
      </c>
      <c r="AO51">
        <v>0</v>
      </c>
      <c r="AP51">
        <f t="shared" si="10"/>
        <v>2418</v>
      </c>
      <c r="AQ51">
        <v>0</v>
      </c>
      <c r="AR51">
        <f t="shared" si="11"/>
        <v>2418</v>
      </c>
      <c r="AS51">
        <v>24</v>
      </c>
      <c r="AT51">
        <f t="shared" si="12"/>
        <v>6</v>
      </c>
      <c r="AU51">
        <f t="shared" si="13"/>
        <v>100.75</v>
      </c>
      <c r="AW51">
        <v>473</v>
      </c>
      <c r="AX51">
        <v>528</v>
      </c>
      <c r="AY51">
        <v>-2</v>
      </c>
      <c r="AZ51">
        <f t="shared" si="14"/>
        <v>999</v>
      </c>
      <c r="BA51">
        <v>0</v>
      </c>
      <c r="BB51">
        <f t="shared" si="15"/>
        <v>999</v>
      </c>
      <c r="BC51">
        <v>24</v>
      </c>
      <c r="BD51">
        <f t="shared" si="16"/>
        <v>7</v>
      </c>
      <c r="BE51">
        <f t="shared" si="17"/>
        <v>41.625</v>
      </c>
      <c r="BG51">
        <v>35</v>
      </c>
      <c r="BH51">
        <v>550</v>
      </c>
      <c r="BI51">
        <v>0</v>
      </c>
      <c r="BJ51">
        <f t="shared" si="18"/>
        <v>585</v>
      </c>
      <c r="BK51">
        <v>0</v>
      </c>
      <c r="BL51">
        <f t="shared" si="19"/>
        <v>585</v>
      </c>
      <c r="BM51">
        <v>11</v>
      </c>
      <c r="BN51">
        <f t="shared" si="20"/>
        <v>5</v>
      </c>
      <c r="BO51">
        <f t="shared" si="21"/>
        <v>53.18181818181818</v>
      </c>
      <c r="BQ51">
        <v>2027</v>
      </c>
      <c r="BR51">
        <v>700</v>
      </c>
      <c r="BS51">
        <v>-4</v>
      </c>
      <c r="BT51">
        <f t="shared" si="22"/>
        <v>2723</v>
      </c>
      <c r="BU51">
        <v>0</v>
      </c>
      <c r="BV51">
        <f t="shared" si="23"/>
        <v>2723</v>
      </c>
      <c r="BW51">
        <v>43</v>
      </c>
      <c r="BX51">
        <f t="shared" si="24"/>
        <v>5</v>
      </c>
      <c r="BY51">
        <f t="shared" si="25"/>
        <v>63.325581395348834</v>
      </c>
      <c r="BZ51">
        <f t="shared" si="31"/>
        <v>13910</v>
      </c>
      <c r="CA51">
        <v>800</v>
      </c>
    </row>
    <row r="52" spans="1:79" ht="14.4" x14ac:dyDescent="0.3">
      <c r="A52" s="2">
        <v>44568</v>
      </c>
      <c r="B52" t="s">
        <v>126</v>
      </c>
      <c r="C52" t="s">
        <v>127</v>
      </c>
      <c r="D52" t="s">
        <v>27</v>
      </c>
      <c r="F52">
        <v>49</v>
      </c>
      <c r="G52">
        <v>0</v>
      </c>
      <c r="I52">
        <v>0</v>
      </c>
      <c r="J52">
        <f t="shared" si="28"/>
        <v>49</v>
      </c>
      <c r="K52">
        <v>0</v>
      </c>
      <c r="L52">
        <f t="shared" si="1"/>
        <v>49</v>
      </c>
      <c r="M52">
        <v>3</v>
      </c>
      <c r="N52">
        <v>1</v>
      </c>
      <c r="O52">
        <f t="shared" si="32"/>
        <v>16.333333333333332</v>
      </c>
      <c r="Q52">
        <v>24</v>
      </c>
      <c r="R52">
        <v>0</v>
      </c>
      <c r="T52">
        <v>0</v>
      </c>
      <c r="U52">
        <f t="shared" si="29"/>
        <v>24</v>
      </c>
      <c r="V52">
        <v>0</v>
      </c>
      <c r="W52">
        <f t="shared" si="4"/>
        <v>24</v>
      </c>
      <c r="X52">
        <v>1</v>
      </c>
      <c r="Y52">
        <v>2</v>
      </c>
      <c r="Z52">
        <f t="shared" si="5"/>
        <v>24</v>
      </c>
      <c r="AB52">
        <v>411</v>
      </c>
      <c r="AC52">
        <v>0</v>
      </c>
      <c r="AE52">
        <v>0</v>
      </c>
      <c r="AF52">
        <f t="shared" si="30"/>
        <v>411</v>
      </c>
      <c r="AG52">
        <v>0</v>
      </c>
      <c r="AH52">
        <f t="shared" si="7"/>
        <v>411</v>
      </c>
      <c r="AI52">
        <v>17</v>
      </c>
      <c r="AJ52">
        <f t="shared" si="8"/>
        <v>6</v>
      </c>
      <c r="AK52">
        <f t="shared" si="9"/>
        <v>24.176470588235293</v>
      </c>
      <c r="AM52">
        <v>281</v>
      </c>
      <c r="AN52">
        <v>90</v>
      </c>
      <c r="AO52">
        <v>0</v>
      </c>
      <c r="AP52">
        <f t="shared" si="10"/>
        <v>371</v>
      </c>
      <c r="AQ52">
        <v>0</v>
      </c>
      <c r="AR52">
        <f t="shared" si="11"/>
        <v>371</v>
      </c>
      <c r="AS52">
        <v>10</v>
      </c>
      <c r="AT52">
        <f t="shared" si="12"/>
        <v>6</v>
      </c>
      <c r="AU52">
        <f t="shared" si="13"/>
        <v>37.1</v>
      </c>
      <c r="AW52">
        <v>235</v>
      </c>
      <c r="AX52">
        <v>0</v>
      </c>
      <c r="AY52">
        <v>0</v>
      </c>
      <c r="AZ52">
        <f t="shared" si="14"/>
        <v>235</v>
      </c>
      <c r="BA52">
        <v>0</v>
      </c>
      <c r="BB52">
        <f t="shared" si="15"/>
        <v>235</v>
      </c>
      <c r="BC52">
        <v>4</v>
      </c>
      <c r="BD52">
        <f t="shared" si="16"/>
        <v>7</v>
      </c>
      <c r="BE52">
        <f t="shared" si="17"/>
        <v>58.75</v>
      </c>
      <c r="BG52">
        <v>64</v>
      </c>
      <c r="BH52">
        <v>120</v>
      </c>
      <c r="BI52">
        <v>-2</v>
      </c>
      <c r="BJ52">
        <f t="shared" si="18"/>
        <v>182</v>
      </c>
      <c r="BK52">
        <v>0</v>
      </c>
      <c r="BL52">
        <f t="shared" si="19"/>
        <v>182</v>
      </c>
      <c r="BM52">
        <v>8</v>
      </c>
      <c r="BN52">
        <f t="shared" si="20"/>
        <v>5</v>
      </c>
      <c r="BO52">
        <f t="shared" si="21"/>
        <v>22.75</v>
      </c>
      <c r="BQ52">
        <v>133</v>
      </c>
      <c r="BR52">
        <v>142</v>
      </c>
      <c r="BS52">
        <v>0</v>
      </c>
      <c r="BT52">
        <f t="shared" si="22"/>
        <v>275</v>
      </c>
      <c r="BU52">
        <v>0</v>
      </c>
      <c r="BV52">
        <f t="shared" si="23"/>
        <v>275</v>
      </c>
      <c r="BW52">
        <v>9</v>
      </c>
      <c r="BX52">
        <f t="shared" si="24"/>
        <v>5</v>
      </c>
      <c r="BY52">
        <f t="shared" si="25"/>
        <v>30.555555555555557</v>
      </c>
      <c r="BZ52">
        <f t="shared" si="31"/>
        <v>1547</v>
      </c>
      <c r="CA52">
        <v>-1153</v>
      </c>
    </row>
    <row r="53" spans="1:79" ht="14.4" x14ac:dyDescent="0.3">
      <c r="A53" s="2">
        <v>44568</v>
      </c>
      <c r="B53" t="s">
        <v>128</v>
      </c>
      <c r="C53" t="s">
        <v>129</v>
      </c>
      <c r="D53" t="s">
        <v>27</v>
      </c>
      <c r="F53">
        <v>241</v>
      </c>
      <c r="G53">
        <v>0</v>
      </c>
      <c r="I53">
        <v>0</v>
      </c>
      <c r="J53">
        <f t="shared" si="28"/>
        <v>241</v>
      </c>
      <c r="K53">
        <v>0</v>
      </c>
      <c r="L53">
        <f t="shared" si="1"/>
        <v>241</v>
      </c>
      <c r="M53">
        <v>27</v>
      </c>
      <c r="N53">
        <v>1</v>
      </c>
      <c r="O53">
        <f t="shared" si="32"/>
        <v>8.9259259259259256</v>
      </c>
      <c r="Q53">
        <v>728</v>
      </c>
      <c r="R53">
        <v>0</v>
      </c>
      <c r="T53">
        <v>0</v>
      </c>
      <c r="U53">
        <f t="shared" si="29"/>
        <v>728</v>
      </c>
      <c r="V53">
        <v>0</v>
      </c>
      <c r="W53">
        <f t="shared" si="4"/>
        <v>728</v>
      </c>
      <c r="X53">
        <v>13</v>
      </c>
      <c r="Y53">
        <v>2</v>
      </c>
      <c r="Z53">
        <f t="shared" si="5"/>
        <v>56</v>
      </c>
      <c r="AB53">
        <v>4060</v>
      </c>
      <c r="AC53">
        <v>0</v>
      </c>
      <c r="AE53">
        <v>-65</v>
      </c>
      <c r="AF53">
        <f t="shared" si="30"/>
        <v>3995</v>
      </c>
      <c r="AG53">
        <v>0</v>
      </c>
      <c r="AH53">
        <f t="shared" si="7"/>
        <v>3995</v>
      </c>
      <c r="AI53">
        <v>87</v>
      </c>
      <c r="AJ53">
        <f t="shared" si="8"/>
        <v>6</v>
      </c>
      <c r="AK53">
        <f t="shared" si="9"/>
        <v>45.919540229885058</v>
      </c>
      <c r="AM53">
        <v>2958</v>
      </c>
      <c r="AN53">
        <v>0</v>
      </c>
      <c r="AO53">
        <v>-2</v>
      </c>
      <c r="AP53">
        <f t="shared" si="10"/>
        <v>2956</v>
      </c>
      <c r="AQ53">
        <v>0</v>
      </c>
      <c r="AR53">
        <f t="shared" si="11"/>
        <v>2956</v>
      </c>
      <c r="AS53">
        <v>37</v>
      </c>
      <c r="AT53">
        <f t="shared" si="12"/>
        <v>6</v>
      </c>
      <c r="AU53">
        <f t="shared" si="13"/>
        <v>79.891891891891888</v>
      </c>
      <c r="AW53">
        <v>609</v>
      </c>
      <c r="AX53">
        <v>0</v>
      </c>
      <c r="AY53">
        <v>-20</v>
      </c>
      <c r="AZ53">
        <f t="shared" si="14"/>
        <v>589</v>
      </c>
      <c r="BA53">
        <v>0</v>
      </c>
      <c r="BB53">
        <f t="shared" si="15"/>
        <v>589</v>
      </c>
      <c r="BC53">
        <v>19</v>
      </c>
      <c r="BD53">
        <f t="shared" si="16"/>
        <v>7</v>
      </c>
      <c r="BE53">
        <f t="shared" si="17"/>
        <v>31</v>
      </c>
      <c r="BG53">
        <v>729</v>
      </c>
      <c r="BH53">
        <v>0</v>
      </c>
      <c r="BI53">
        <v>-20</v>
      </c>
      <c r="BJ53">
        <f t="shared" si="18"/>
        <v>709</v>
      </c>
      <c r="BK53">
        <v>0</v>
      </c>
      <c r="BL53">
        <f t="shared" si="19"/>
        <v>709</v>
      </c>
      <c r="BM53">
        <v>20</v>
      </c>
      <c r="BN53">
        <f t="shared" si="20"/>
        <v>5</v>
      </c>
      <c r="BO53">
        <f t="shared" si="21"/>
        <v>35.450000000000003</v>
      </c>
      <c r="BQ53">
        <v>2937</v>
      </c>
      <c r="BR53">
        <v>0</v>
      </c>
      <c r="BS53">
        <v>0</v>
      </c>
      <c r="BT53">
        <f t="shared" si="22"/>
        <v>2937</v>
      </c>
      <c r="BU53">
        <v>0</v>
      </c>
      <c r="BV53">
        <f t="shared" si="23"/>
        <v>2937</v>
      </c>
      <c r="BW53">
        <v>52</v>
      </c>
      <c r="BX53">
        <f t="shared" si="24"/>
        <v>5</v>
      </c>
      <c r="BY53">
        <f t="shared" si="25"/>
        <v>56.480769230769234</v>
      </c>
      <c r="BZ53">
        <f t="shared" si="31"/>
        <v>12155</v>
      </c>
      <c r="CA53">
        <v>4200</v>
      </c>
    </row>
    <row r="54" spans="1:79" ht="14.4" x14ac:dyDescent="0.3">
      <c r="A54" s="2">
        <v>44568</v>
      </c>
      <c r="B54" t="s">
        <v>130</v>
      </c>
      <c r="C54" t="s">
        <v>131</v>
      </c>
      <c r="D54" t="s">
        <v>27</v>
      </c>
      <c r="F54">
        <v>964</v>
      </c>
      <c r="G54">
        <v>602</v>
      </c>
      <c r="I54">
        <v>-6</v>
      </c>
      <c r="J54">
        <f t="shared" si="28"/>
        <v>1560</v>
      </c>
      <c r="K54">
        <v>0</v>
      </c>
      <c r="L54">
        <f t="shared" si="1"/>
        <v>1560</v>
      </c>
      <c r="M54">
        <v>121</v>
      </c>
      <c r="N54">
        <v>1</v>
      </c>
      <c r="O54">
        <f t="shared" si="32"/>
        <v>12.892561983471074</v>
      </c>
      <c r="Q54">
        <v>521</v>
      </c>
      <c r="R54">
        <v>2755</v>
      </c>
      <c r="T54">
        <v>-20</v>
      </c>
      <c r="U54">
        <f t="shared" si="29"/>
        <v>3256</v>
      </c>
      <c r="V54">
        <v>0</v>
      </c>
      <c r="W54">
        <f t="shared" si="4"/>
        <v>3256</v>
      </c>
      <c r="X54">
        <v>121</v>
      </c>
      <c r="Y54">
        <v>2</v>
      </c>
      <c r="Z54">
        <f t="shared" si="5"/>
        <v>26.90909090909091</v>
      </c>
      <c r="AB54">
        <v>4681</v>
      </c>
      <c r="AC54">
        <v>1000</v>
      </c>
      <c r="AE54">
        <v>-46</v>
      </c>
      <c r="AF54">
        <f t="shared" si="30"/>
        <v>5635</v>
      </c>
      <c r="AG54">
        <v>8000</v>
      </c>
      <c r="AH54">
        <f t="shared" si="7"/>
        <v>13635</v>
      </c>
      <c r="AI54">
        <v>611</v>
      </c>
      <c r="AJ54">
        <f t="shared" si="8"/>
        <v>6</v>
      </c>
      <c r="AK54">
        <f t="shared" si="9"/>
        <v>22.315875613747956</v>
      </c>
      <c r="AM54">
        <v>8727</v>
      </c>
      <c r="AN54">
        <v>3268</v>
      </c>
      <c r="AO54">
        <v>-277</v>
      </c>
      <c r="AP54">
        <f t="shared" si="10"/>
        <v>11718</v>
      </c>
      <c r="AQ54">
        <v>0</v>
      </c>
      <c r="AR54">
        <f t="shared" si="11"/>
        <v>11718</v>
      </c>
      <c r="AS54">
        <v>332</v>
      </c>
      <c r="AT54">
        <f t="shared" si="12"/>
        <v>6</v>
      </c>
      <c r="AU54">
        <f t="shared" si="13"/>
        <v>35.295180722891565</v>
      </c>
      <c r="AW54">
        <v>6107</v>
      </c>
      <c r="AX54">
        <v>9734</v>
      </c>
      <c r="AY54">
        <v>-144</v>
      </c>
      <c r="AZ54">
        <f t="shared" si="14"/>
        <v>15697</v>
      </c>
      <c r="BA54">
        <v>0</v>
      </c>
      <c r="BB54">
        <f t="shared" si="15"/>
        <v>15697</v>
      </c>
      <c r="BC54">
        <v>347</v>
      </c>
      <c r="BD54">
        <f t="shared" si="16"/>
        <v>7</v>
      </c>
      <c r="BE54">
        <f t="shared" si="17"/>
        <v>45.236311239193085</v>
      </c>
      <c r="BG54">
        <v>138</v>
      </c>
      <c r="BH54">
        <v>7918</v>
      </c>
      <c r="BI54">
        <v>-500</v>
      </c>
      <c r="BJ54">
        <f t="shared" si="18"/>
        <v>7556</v>
      </c>
      <c r="BK54">
        <v>0</v>
      </c>
      <c r="BL54">
        <f t="shared" si="19"/>
        <v>7556</v>
      </c>
      <c r="BM54">
        <v>231</v>
      </c>
      <c r="BN54">
        <f t="shared" si="20"/>
        <v>5</v>
      </c>
      <c r="BO54">
        <f t="shared" si="21"/>
        <v>32.709956709956707</v>
      </c>
      <c r="BQ54">
        <v>263</v>
      </c>
      <c r="BR54">
        <v>1300</v>
      </c>
      <c r="BS54">
        <v>0</v>
      </c>
      <c r="BT54">
        <f t="shared" si="22"/>
        <v>1563</v>
      </c>
      <c r="BU54">
        <v>5650</v>
      </c>
      <c r="BV54">
        <f t="shared" si="23"/>
        <v>7213</v>
      </c>
      <c r="BW54">
        <v>325</v>
      </c>
      <c r="BX54">
        <f t="shared" si="24"/>
        <v>5</v>
      </c>
      <c r="BY54">
        <f t="shared" si="25"/>
        <v>22.193846153846152</v>
      </c>
      <c r="BZ54">
        <f t="shared" si="31"/>
        <v>60635</v>
      </c>
      <c r="CA54">
        <v>26844</v>
      </c>
    </row>
    <row r="55" spans="1:79" ht="14.4" x14ac:dyDescent="0.3">
      <c r="A55" s="2">
        <v>44568</v>
      </c>
      <c r="B55" t="s">
        <v>132</v>
      </c>
      <c r="C55" t="s">
        <v>133</v>
      </c>
      <c r="D55" t="s">
        <v>27</v>
      </c>
      <c r="F55">
        <v>1027</v>
      </c>
      <c r="G55">
        <v>200</v>
      </c>
      <c r="I55">
        <v>-45</v>
      </c>
      <c r="J55">
        <f t="shared" si="28"/>
        <v>1182</v>
      </c>
      <c r="K55">
        <v>0</v>
      </c>
      <c r="L55">
        <f t="shared" si="1"/>
        <v>1182</v>
      </c>
      <c r="M55">
        <v>129</v>
      </c>
      <c r="N55">
        <v>1</v>
      </c>
      <c r="O55">
        <f t="shared" si="32"/>
        <v>9.1627906976744189</v>
      </c>
      <c r="Q55">
        <v>1171</v>
      </c>
      <c r="R55">
        <v>0</v>
      </c>
      <c r="T55">
        <v>-10</v>
      </c>
      <c r="U55">
        <f t="shared" si="29"/>
        <v>1161</v>
      </c>
      <c r="V55">
        <v>0</v>
      </c>
      <c r="W55">
        <f t="shared" si="4"/>
        <v>1161</v>
      </c>
      <c r="X55">
        <v>50</v>
      </c>
      <c r="Y55">
        <v>2</v>
      </c>
      <c r="Z55">
        <f t="shared" si="5"/>
        <v>23.22</v>
      </c>
      <c r="AB55">
        <v>2301</v>
      </c>
      <c r="AC55">
        <v>0</v>
      </c>
      <c r="AE55">
        <v>-27</v>
      </c>
      <c r="AF55">
        <f t="shared" si="30"/>
        <v>2274</v>
      </c>
      <c r="AG55">
        <v>0</v>
      </c>
      <c r="AH55">
        <f t="shared" si="7"/>
        <v>2274</v>
      </c>
      <c r="AI55">
        <v>63</v>
      </c>
      <c r="AJ55">
        <f t="shared" si="8"/>
        <v>6</v>
      </c>
      <c r="AK55">
        <f t="shared" si="9"/>
        <v>36.095238095238095</v>
      </c>
      <c r="AM55">
        <v>1558</v>
      </c>
      <c r="AN55">
        <v>0</v>
      </c>
      <c r="AO55">
        <v>-5</v>
      </c>
      <c r="AP55">
        <f t="shared" si="10"/>
        <v>1553</v>
      </c>
      <c r="AQ55">
        <v>0</v>
      </c>
      <c r="AR55">
        <f t="shared" si="11"/>
        <v>1553</v>
      </c>
      <c r="AS55">
        <v>23</v>
      </c>
      <c r="AT55">
        <f t="shared" si="12"/>
        <v>6</v>
      </c>
      <c r="AU55">
        <f t="shared" si="13"/>
        <v>67.521739130434781</v>
      </c>
      <c r="AW55">
        <v>487</v>
      </c>
      <c r="AX55">
        <v>50</v>
      </c>
      <c r="AY55">
        <v>-5</v>
      </c>
      <c r="AZ55">
        <f t="shared" si="14"/>
        <v>532</v>
      </c>
      <c r="BA55">
        <v>0</v>
      </c>
      <c r="BB55">
        <f t="shared" si="15"/>
        <v>532</v>
      </c>
      <c r="BC55">
        <v>22</v>
      </c>
      <c r="BD55">
        <f t="shared" si="16"/>
        <v>7</v>
      </c>
      <c r="BE55">
        <f t="shared" si="17"/>
        <v>24.181818181818183</v>
      </c>
      <c r="BG55">
        <v>343</v>
      </c>
      <c r="BH55">
        <v>90</v>
      </c>
      <c r="BI55">
        <v>0</v>
      </c>
      <c r="BJ55">
        <f t="shared" si="18"/>
        <v>433</v>
      </c>
      <c r="BK55">
        <v>0</v>
      </c>
      <c r="BL55">
        <f t="shared" si="19"/>
        <v>433</v>
      </c>
      <c r="BM55">
        <v>18</v>
      </c>
      <c r="BN55">
        <f t="shared" si="20"/>
        <v>5</v>
      </c>
      <c r="BO55">
        <f t="shared" si="21"/>
        <v>24.055555555555557</v>
      </c>
      <c r="BQ55">
        <v>1788</v>
      </c>
      <c r="BR55">
        <v>970</v>
      </c>
      <c r="BS55">
        <v>-4</v>
      </c>
      <c r="BT55">
        <f t="shared" si="22"/>
        <v>2754</v>
      </c>
      <c r="BU55">
        <v>0</v>
      </c>
      <c r="BV55">
        <f t="shared" si="23"/>
        <v>2754</v>
      </c>
      <c r="BW55">
        <v>48</v>
      </c>
      <c r="BX55">
        <f t="shared" si="24"/>
        <v>5</v>
      </c>
      <c r="BY55">
        <f t="shared" si="25"/>
        <v>57.375</v>
      </c>
      <c r="BZ55">
        <f t="shared" si="31"/>
        <v>9889</v>
      </c>
      <c r="CA55">
        <v>17526</v>
      </c>
    </row>
    <row r="56" spans="1:79" ht="14.4" x14ac:dyDescent="0.3">
      <c r="A56" s="2">
        <v>44568</v>
      </c>
      <c r="B56" t="s">
        <v>134</v>
      </c>
      <c r="C56" t="s">
        <v>135</v>
      </c>
      <c r="D56" t="s">
        <v>27</v>
      </c>
      <c r="F56">
        <v>427</v>
      </c>
      <c r="G56">
        <v>0</v>
      </c>
      <c r="I56">
        <v>-30</v>
      </c>
      <c r="J56">
        <f t="shared" si="28"/>
        <v>397</v>
      </c>
      <c r="K56">
        <v>0</v>
      </c>
      <c r="L56">
        <f t="shared" si="1"/>
        <v>397</v>
      </c>
      <c r="M56">
        <v>10</v>
      </c>
      <c r="N56">
        <v>1</v>
      </c>
      <c r="O56">
        <f t="shared" si="32"/>
        <v>39.700000000000003</v>
      </c>
      <c r="Q56">
        <v>220</v>
      </c>
      <c r="R56">
        <v>0</v>
      </c>
      <c r="T56">
        <v>0</v>
      </c>
      <c r="U56">
        <f t="shared" si="29"/>
        <v>220</v>
      </c>
      <c r="V56">
        <v>0</v>
      </c>
      <c r="W56">
        <f t="shared" si="4"/>
        <v>220</v>
      </c>
      <c r="X56">
        <v>16</v>
      </c>
      <c r="Y56">
        <v>2</v>
      </c>
      <c r="Z56">
        <f t="shared" si="5"/>
        <v>13.75</v>
      </c>
      <c r="AB56">
        <v>2699</v>
      </c>
      <c r="AC56">
        <v>0</v>
      </c>
      <c r="AE56">
        <v>0</v>
      </c>
      <c r="AF56">
        <f t="shared" si="30"/>
        <v>2699</v>
      </c>
      <c r="AG56">
        <v>0</v>
      </c>
      <c r="AH56">
        <f t="shared" si="7"/>
        <v>2699</v>
      </c>
      <c r="AI56">
        <v>17</v>
      </c>
      <c r="AJ56">
        <f t="shared" si="8"/>
        <v>6</v>
      </c>
      <c r="AK56">
        <f t="shared" si="9"/>
        <v>158.76470588235293</v>
      </c>
      <c r="AM56">
        <v>920</v>
      </c>
      <c r="AN56">
        <v>0</v>
      </c>
      <c r="AO56">
        <v>-5</v>
      </c>
      <c r="AP56">
        <f t="shared" si="10"/>
        <v>915</v>
      </c>
      <c r="AQ56">
        <v>0</v>
      </c>
      <c r="AR56">
        <f t="shared" si="11"/>
        <v>915</v>
      </c>
      <c r="AS56">
        <v>7</v>
      </c>
      <c r="AT56">
        <f t="shared" si="12"/>
        <v>6</v>
      </c>
      <c r="AU56">
        <f t="shared" si="13"/>
        <v>130.71428571428572</v>
      </c>
      <c r="AW56">
        <v>363</v>
      </c>
      <c r="AX56">
        <v>0</v>
      </c>
      <c r="AY56">
        <v>-30</v>
      </c>
      <c r="AZ56">
        <f t="shared" si="14"/>
        <v>333</v>
      </c>
      <c r="BA56">
        <v>0</v>
      </c>
      <c r="BB56">
        <f t="shared" si="15"/>
        <v>333</v>
      </c>
      <c r="BC56">
        <v>6</v>
      </c>
      <c r="BD56">
        <f t="shared" si="16"/>
        <v>7</v>
      </c>
      <c r="BE56">
        <f t="shared" si="17"/>
        <v>55.5</v>
      </c>
      <c r="BG56">
        <v>345</v>
      </c>
      <c r="BH56">
        <v>0</v>
      </c>
      <c r="BI56">
        <v>-55</v>
      </c>
      <c r="BJ56">
        <f t="shared" si="18"/>
        <v>290</v>
      </c>
      <c r="BK56">
        <v>0</v>
      </c>
      <c r="BL56">
        <f t="shared" si="19"/>
        <v>290</v>
      </c>
      <c r="BM56">
        <v>5</v>
      </c>
      <c r="BN56">
        <f t="shared" si="20"/>
        <v>5</v>
      </c>
      <c r="BO56">
        <f t="shared" si="21"/>
        <v>58</v>
      </c>
      <c r="BQ56">
        <v>76</v>
      </c>
      <c r="BR56">
        <v>0</v>
      </c>
      <c r="BS56">
        <v>0</v>
      </c>
      <c r="BT56">
        <f t="shared" si="22"/>
        <v>76</v>
      </c>
      <c r="BU56">
        <v>0</v>
      </c>
      <c r="BV56">
        <f t="shared" si="23"/>
        <v>76</v>
      </c>
      <c r="BW56">
        <v>21</v>
      </c>
      <c r="BX56">
        <f t="shared" si="24"/>
        <v>5</v>
      </c>
      <c r="BY56">
        <f t="shared" si="25"/>
        <v>3.6190476190476191</v>
      </c>
      <c r="BZ56">
        <f t="shared" si="31"/>
        <v>4930</v>
      </c>
      <c r="CA56">
        <v>25206</v>
      </c>
    </row>
    <row r="57" spans="1:79" ht="14.4" x14ac:dyDescent="0.3">
      <c r="A57" s="2">
        <v>44568</v>
      </c>
      <c r="B57" t="s">
        <v>136</v>
      </c>
      <c r="C57" t="s">
        <v>137</v>
      </c>
      <c r="D57" t="s">
        <v>27</v>
      </c>
      <c r="F57">
        <v>2534</v>
      </c>
      <c r="G57">
        <v>0</v>
      </c>
      <c r="I57">
        <v>-105</v>
      </c>
      <c r="J57">
        <f t="shared" si="28"/>
        <v>2429</v>
      </c>
      <c r="K57">
        <v>0</v>
      </c>
      <c r="L57">
        <f t="shared" si="1"/>
        <v>2429</v>
      </c>
      <c r="M57">
        <v>245</v>
      </c>
      <c r="N57">
        <v>1</v>
      </c>
      <c r="O57">
        <f t="shared" si="32"/>
        <v>9.9142857142857146</v>
      </c>
      <c r="Q57">
        <v>798</v>
      </c>
      <c r="R57">
        <v>0</v>
      </c>
      <c r="T57">
        <v>0</v>
      </c>
      <c r="U57">
        <f t="shared" si="29"/>
        <v>798</v>
      </c>
      <c r="V57">
        <v>0</v>
      </c>
      <c r="W57">
        <f t="shared" si="4"/>
        <v>798</v>
      </c>
      <c r="X57">
        <v>51</v>
      </c>
      <c r="Y57">
        <v>2</v>
      </c>
      <c r="Z57">
        <f t="shared" si="5"/>
        <v>15.647058823529411</v>
      </c>
      <c r="AB57">
        <v>11500</v>
      </c>
      <c r="AC57">
        <v>4002</v>
      </c>
      <c r="AE57">
        <v>-64</v>
      </c>
      <c r="AF57">
        <f t="shared" si="30"/>
        <v>15438</v>
      </c>
      <c r="AG57">
        <v>0</v>
      </c>
      <c r="AH57">
        <f t="shared" si="7"/>
        <v>15438</v>
      </c>
      <c r="AI57">
        <v>482</v>
      </c>
      <c r="AJ57">
        <f t="shared" si="8"/>
        <v>6</v>
      </c>
      <c r="AK57">
        <f t="shared" si="9"/>
        <v>32.02904564315353</v>
      </c>
      <c r="AM57">
        <v>3442</v>
      </c>
      <c r="AN57">
        <v>0</v>
      </c>
      <c r="AO57">
        <v>-6</v>
      </c>
      <c r="AP57">
        <f t="shared" si="10"/>
        <v>3436</v>
      </c>
      <c r="AQ57">
        <v>0</v>
      </c>
      <c r="AR57">
        <f t="shared" si="11"/>
        <v>3436</v>
      </c>
      <c r="AS57">
        <v>65</v>
      </c>
      <c r="AT57">
        <f t="shared" si="12"/>
        <v>6</v>
      </c>
      <c r="AU57">
        <f t="shared" si="13"/>
        <v>52.861538461538458</v>
      </c>
      <c r="AW57">
        <v>1007</v>
      </c>
      <c r="AX57">
        <v>0</v>
      </c>
      <c r="AY57">
        <v>-64</v>
      </c>
      <c r="AZ57">
        <f t="shared" si="14"/>
        <v>943</v>
      </c>
      <c r="BA57">
        <v>0</v>
      </c>
      <c r="BB57">
        <f t="shared" si="15"/>
        <v>943</v>
      </c>
      <c r="BC57">
        <v>85</v>
      </c>
      <c r="BD57">
        <f t="shared" si="16"/>
        <v>7</v>
      </c>
      <c r="BE57">
        <f t="shared" si="17"/>
        <v>11.094117647058823</v>
      </c>
      <c r="BG57">
        <v>1529</v>
      </c>
      <c r="BH57">
        <v>40</v>
      </c>
      <c r="BI57">
        <v>-25</v>
      </c>
      <c r="BJ57">
        <f t="shared" si="18"/>
        <v>1544</v>
      </c>
      <c r="BK57">
        <v>768</v>
      </c>
      <c r="BL57">
        <f t="shared" si="19"/>
        <v>2312</v>
      </c>
      <c r="BM57">
        <v>110</v>
      </c>
      <c r="BN57">
        <f t="shared" si="20"/>
        <v>5</v>
      </c>
      <c r="BO57">
        <f t="shared" si="21"/>
        <v>21.018181818181819</v>
      </c>
      <c r="BQ57">
        <v>2030</v>
      </c>
      <c r="BR57">
        <v>0</v>
      </c>
      <c r="BS57">
        <v>-22</v>
      </c>
      <c r="BT57">
        <f t="shared" si="22"/>
        <v>2008</v>
      </c>
      <c r="BU57">
        <v>0</v>
      </c>
      <c r="BV57">
        <f t="shared" si="23"/>
        <v>2008</v>
      </c>
      <c r="BW57">
        <v>85</v>
      </c>
      <c r="BX57">
        <f t="shared" si="24"/>
        <v>5</v>
      </c>
      <c r="BY57">
        <f t="shared" si="25"/>
        <v>23.623529411764707</v>
      </c>
      <c r="BZ57">
        <f t="shared" si="31"/>
        <v>27364</v>
      </c>
      <c r="CA57">
        <v>7523</v>
      </c>
    </row>
    <row r="58" spans="1:79" ht="14.4" x14ac:dyDescent="0.3">
      <c r="A58" s="2">
        <v>44568</v>
      </c>
      <c r="B58" t="s">
        <v>138</v>
      </c>
      <c r="C58" t="s">
        <v>139</v>
      </c>
      <c r="D58" t="s">
        <v>27</v>
      </c>
      <c r="F58">
        <v>343</v>
      </c>
      <c r="G58">
        <v>0</v>
      </c>
      <c r="I58">
        <v>0</v>
      </c>
      <c r="J58">
        <f t="shared" si="28"/>
        <v>343</v>
      </c>
      <c r="K58">
        <v>0</v>
      </c>
      <c r="L58">
        <f t="shared" si="1"/>
        <v>343</v>
      </c>
      <c r="M58">
        <v>2</v>
      </c>
      <c r="N58">
        <v>1</v>
      </c>
      <c r="O58">
        <f t="shared" si="32"/>
        <v>171.5</v>
      </c>
      <c r="Q58">
        <v>175</v>
      </c>
      <c r="R58">
        <v>0</v>
      </c>
      <c r="T58">
        <v>0</v>
      </c>
      <c r="U58">
        <f t="shared" si="29"/>
        <v>175</v>
      </c>
      <c r="V58">
        <v>0</v>
      </c>
      <c r="W58">
        <f t="shared" si="4"/>
        <v>175</v>
      </c>
      <c r="X58">
        <v>1</v>
      </c>
      <c r="Y58">
        <v>2</v>
      </c>
      <c r="Z58">
        <f t="shared" si="5"/>
        <v>175</v>
      </c>
      <c r="AB58">
        <v>581</v>
      </c>
      <c r="AC58">
        <v>0</v>
      </c>
      <c r="AE58">
        <v>0</v>
      </c>
      <c r="AF58">
        <f t="shared" si="30"/>
        <v>581</v>
      </c>
      <c r="AG58">
        <v>0</v>
      </c>
      <c r="AH58">
        <f t="shared" si="7"/>
        <v>581</v>
      </c>
      <c r="AI58">
        <v>15</v>
      </c>
      <c r="AJ58">
        <f t="shared" si="8"/>
        <v>6</v>
      </c>
      <c r="AK58">
        <f t="shared" si="9"/>
        <v>38.733333333333334</v>
      </c>
      <c r="AM58">
        <v>938</v>
      </c>
      <c r="AN58">
        <v>340</v>
      </c>
      <c r="AO58">
        <v>-1</v>
      </c>
      <c r="AP58">
        <f t="shared" si="10"/>
        <v>1277</v>
      </c>
      <c r="AQ58">
        <v>0</v>
      </c>
      <c r="AR58">
        <f t="shared" si="11"/>
        <v>1277</v>
      </c>
      <c r="AS58">
        <v>16</v>
      </c>
      <c r="AT58">
        <f t="shared" si="12"/>
        <v>6</v>
      </c>
      <c r="AU58">
        <f t="shared" si="13"/>
        <v>79.8125</v>
      </c>
      <c r="AW58">
        <v>17</v>
      </c>
      <c r="AX58">
        <v>0</v>
      </c>
      <c r="AY58">
        <v>0</v>
      </c>
      <c r="AZ58">
        <f t="shared" si="14"/>
        <v>17</v>
      </c>
      <c r="BA58">
        <v>0</v>
      </c>
      <c r="BB58">
        <f t="shared" si="15"/>
        <v>17</v>
      </c>
      <c r="BC58">
        <v>3</v>
      </c>
      <c r="BD58">
        <f t="shared" si="16"/>
        <v>7</v>
      </c>
      <c r="BE58">
        <f t="shared" si="17"/>
        <v>5.666666666666667</v>
      </c>
      <c r="BG58">
        <v>132</v>
      </c>
      <c r="BH58">
        <v>20</v>
      </c>
      <c r="BI58">
        <v>0</v>
      </c>
      <c r="BJ58">
        <f t="shared" si="18"/>
        <v>152</v>
      </c>
      <c r="BK58">
        <v>0</v>
      </c>
      <c r="BL58">
        <f t="shared" si="19"/>
        <v>152</v>
      </c>
      <c r="BM58">
        <v>5</v>
      </c>
      <c r="BN58">
        <f t="shared" si="20"/>
        <v>5</v>
      </c>
      <c r="BO58">
        <f t="shared" si="21"/>
        <v>30.4</v>
      </c>
      <c r="BQ58">
        <v>594</v>
      </c>
      <c r="BR58">
        <v>0</v>
      </c>
      <c r="BS58">
        <v>-5</v>
      </c>
      <c r="BT58">
        <f t="shared" si="22"/>
        <v>589</v>
      </c>
      <c r="BU58">
        <v>0</v>
      </c>
      <c r="BV58">
        <f t="shared" si="23"/>
        <v>589</v>
      </c>
      <c r="BW58">
        <v>21</v>
      </c>
      <c r="BX58">
        <f t="shared" si="24"/>
        <v>5</v>
      </c>
      <c r="BY58">
        <f t="shared" si="25"/>
        <v>28.047619047619047</v>
      </c>
      <c r="BZ58">
        <f t="shared" si="31"/>
        <v>3134</v>
      </c>
      <c r="CA58">
        <v>1440</v>
      </c>
    </row>
    <row r="59" spans="1:79" ht="14.4" x14ac:dyDescent="0.3">
      <c r="A59" s="2">
        <v>44568</v>
      </c>
      <c r="B59" t="s">
        <v>140</v>
      </c>
      <c r="C59" t="s">
        <v>141</v>
      </c>
      <c r="D59" t="s">
        <v>27</v>
      </c>
      <c r="F59">
        <v>461</v>
      </c>
      <c r="G59">
        <v>50</v>
      </c>
      <c r="I59">
        <v>0</v>
      </c>
      <c r="J59">
        <f t="shared" si="28"/>
        <v>511</v>
      </c>
      <c r="K59">
        <v>0</v>
      </c>
      <c r="L59">
        <f t="shared" si="1"/>
        <v>511</v>
      </c>
      <c r="M59">
        <v>27</v>
      </c>
      <c r="N59">
        <v>1</v>
      </c>
      <c r="O59">
        <f t="shared" si="32"/>
        <v>18.925925925925927</v>
      </c>
      <c r="Q59">
        <v>4</v>
      </c>
      <c r="R59">
        <v>417</v>
      </c>
      <c r="T59">
        <v>0</v>
      </c>
      <c r="U59">
        <f t="shared" si="29"/>
        <v>421</v>
      </c>
      <c r="V59">
        <v>1262</v>
      </c>
      <c r="W59">
        <f t="shared" si="4"/>
        <v>1683</v>
      </c>
      <c r="X59">
        <v>11</v>
      </c>
      <c r="Y59">
        <v>2</v>
      </c>
      <c r="Z59">
        <f t="shared" si="5"/>
        <v>153</v>
      </c>
      <c r="AB59">
        <v>866</v>
      </c>
      <c r="AC59">
        <v>0</v>
      </c>
      <c r="AE59">
        <v>0</v>
      </c>
      <c r="AF59">
        <f t="shared" si="30"/>
        <v>866</v>
      </c>
      <c r="AG59">
        <v>0</v>
      </c>
      <c r="AH59">
        <f t="shared" si="7"/>
        <v>866</v>
      </c>
      <c r="AI59">
        <v>16</v>
      </c>
      <c r="AJ59">
        <f t="shared" si="8"/>
        <v>6</v>
      </c>
      <c r="AK59">
        <f t="shared" si="9"/>
        <v>54.125</v>
      </c>
      <c r="AM59">
        <v>690</v>
      </c>
      <c r="AN59">
        <v>100</v>
      </c>
      <c r="AO59">
        <v>-100</v>
      </c>
      <c r="AP59">
        <f t="shared" si="10"/>
        <v>690</v>
      </c>
      <c r="AQ59">
        <v>0</v>
      </c>
      <c r="AR59">
        <f t="shared" si="11"/>
        <v>690</v>
      </c>
      <c r="AS59">
        <v>7</v>
      </c>
      <c r="AT59">
        <f t="shared" si="12"/>
        <v>6</v>
      </c>
      <c r="AU59">
        <f t="shared" si="13"/>
        <v>98.571428571428569</v>
      </c>
      <c r="AW59">
        <v>184</v>
      </c>
      <c r="AX59">
        <v>45</v>
      </c>
      <c r="AY59">
        <v>-7</v>
      </c>
      <c r="AZ59">
        <f t="shared" si="14"/>
        <v>222</v>
      </c>
      <c r="BA59">
        <v>0</v>
      </c>
      <c r="BB59">
        <f t="shared" si="15"/>
        <v>222</v>
      </c>
      <c r="BC59">
        <v>2</v>
      </c>
      <c r="BD59">
        <f t="shared" si="16"/>
        <v>7</v>
      </c>
      <c r="BE59">
        <f t="shared" si="17"/>
        <v>111</v>
      </c>
      <c r="BG59">
        <v>23</v>
      </c>
      <c r="BH59">
        <v>312</v>
      </c>
      <c r="BI59">
        <v>0</v>
      </c>
      <c r="BJ59">
        <f t="shared" si="18"/>
        <v>335</v>
      </c>
      <c r="BK59">
        <v>0</v>
      </c>
      <c r="BL59">
        <f t="shared" si="19"/>
        <v>335</v>
      </c>
      <c r="BM59">
        <v>6</v>
      </c>
      <c r="BN59">
        <f t="shared" si="20"/>
        <v>5</v>
      </c>
      <c r="BO59">
        <f t="shared" si="21"/>
        <v>55.833333333333336</v>
      </c>
      <c r="BQ59">
        <v>882</v>
      </c>
      <c r="BR59">
        <v>500</v>
      </c>
      <c r="BS59">
        <v>0</v>
      </c>
      <c r="BT59">
        <f t="shared" si="22"/>
        <v>1382</v>
      </c>
      <c r="BU59">
        <v>0</v>
      </c>
      <c r="BV59">
        <f t="shared" si="23"/>
        <v>1382</v>
      </c>
      <c r="BW59">
        <v>11</v>
      </c>
      <c r="BX59">
        <f t="shared" si="24"/>
        <v>5</v>
      </c>
      <c r="BY59">
        <f t="shared" si="25"/>
        <v>125.63636363636364</v>
      </c>
      <c r="BZ59">
        <f t="shared" si="31"/>
        <v>5689</v>
      </c>
      <c r="CA59">
        <v>6264</v>
      </c>
    </row>
    <row r="60" spans="1:79" ht="14.4" x14ac:dyDescent="0.3">
      <c r="A60" s="2">
        <v>44568</v>
      </c>
      <c r="B60" t="s">
        <v>142</v>
      </c>
      <c r="C60" t="s">
        <v>143</v>
      </c>
      <c r="D60" t="s">
        <v>27</v>
      </c>
      <c r="F60">
        <v>0</v>
      </c>
      <c r="G60">
        <v>0</v>
      </c>
      <c r="I60">
        <v>0</v>
      </c>
      <c r="J60">
        <f t="shared" si="28"/>
        <v>0</v>
      </c>
      <c r="K60">
        <v>0</v>
      </c>
      <c r="L60">
        <f t="shared" si="1"/>
        <v>0</v>
      </c>
      <c r="M60">
        <v>0</v>
      </c>
      <c r="N60">
        <v>1</v>
      </c>
      <c r="O60">
        <f t="shared" si="32"/>
        <v>0</v>
      </c>
      <c r="Q60">
        <v>46</v>
      </c>
      <c r="R60">
        <v>0</v>
      </c>
      <c r="T60">
        <v>0</v>
      </c>
      <c r="U60">
        <f t="shared" si="29"/>
        <v>46</v>
      </c>
      <c r="V60">
        <v>0</v>
      </c>
      <c r="W60">
        <f t="shared" si="4"/>
        <v>46</v>
      </c>
      <c r="X60">
        <v>1</v>
      </c>
      <c r="Y60">
        <v>2</v>
      </c>
      <c r="Z60">
        <f t="shared" si="5"/>
        <v>46</v>
      </c>
      <c r="AB60">
        <v>0</v>
      </c>
      <c r="AC60">
        <v>0</v>
      </c>
      <c r="AE60">
        <v>0</v>
      </c>
      <c r="AF60">
        <f t="shared" si="30"/>
        <v>0</v>
      </c>
      <c r="AG60">
        <v>0</v>
      </c>
      <c r="AH60">
        <f t="shared" si="7"/>
        <v>0</v>
      </c>
      <c r="AI60">
        <v>0</v>
      </c>
      <c r="AJ60">
        <f t="shared" si="8"/>
        <v>6</v>
      </c>
      <c r="AK60">
        <f t="shared" si="9"/>
        <v>0</v>
      </c>
      <c r="AM60">
        <v>3</v>
      </c>
      <c r="AN60">
        <v>0</v>
      </c>
      <c r="AO60">
        <v>0</v>
      </c>
      <c r="AP60">
        <f t="shared" si="10"/>
        <v>3</v>
      </c>
      <c r="AQ60">
        <v>0</v>
      </c>
      <c r="AR60">
        <f t="shared" si="11"/>
        <v>3</v>
      </c>
      <c r="AS60">
        <v>0</v>
      </c>
      <c r="AT60">
        <f t="shared" si="12"/>
        <v>6</v>
      </c>
      <c r="AU60">
        <f t="shared" si="13"/>
        <v>0</v>
      </c>
      <c r="AW60">
        <v>0</v>
      </c>
      <c r="AX60">
        <v>0</v>
      </c>
      <c r="AY60">
        <v>0</v>
      </c>
      <c r="AZ60">
        <f t="shared" si="14"/>
        <v>0</v>
      </c>
      <c r="BA60">
        <v>0</v>
      </c>
      <c r="BB60">
        <f t="shared" si="15"/>
        <v>0</v>
      </c>
      <c r="BC60">
        <v>0</v>
      </c>
      <c r="BD60">
        <f t="shared" si="16"/>
        <v>7</v>
      </c>
      <c r="BE60">
        <f t="shared" si="17"/>
        <v>0</v>
      </c>
      <c r="BG60">
        <v>0</v>
      </c>
      <c r="BH60">
        <v>0</v>
      </c>
      <c r="BI60">
        <v>0</v>
      </c>
      <c r="BJ60">
        <f t="shared" si="18"/>
        <v>0</v>
      </c>
      <c r="BK60">
        <v>0</v>
      </c>
      <c r="BL60">
        <f t="shared" si="19"/>
        <v>0</v>
      </c>
      <c r="BM60">
        <v>0</v>
      </c>
      <c r="BN60">
        <f t="shared" si="20"/>
        <v>5</v>
      </c>
      <c r="BO60">
        <f t="shared" si="21"/>
        <v>0</v>
      </c>
      <c r="BQ60">
        <v>0</v>
      </c>
      <c r="BR60">
        <v>0</v>
      </c>
      <c r="BS60">
        <v>0</v>
      </c>
      <c r="BT60">
        <f t="shared" si="22"/>
        <v>0</v>
      </c>
      <c r="BU60">
        <v>0</v>
      </c>
      <c r="BV60">
        <f t="shared" si="23"/>
        <v>0</v>
      </c>
      <c r="BW60">
        <v>0</v>
      </c>
      <c r="BX60">
        <f t="shared" si="24"/>
        <v>5</v>
      </c>
      <c r="BY60">
        <f t="shared" si="25"/>
        <v>0</v>
      </c>
      <c r="BZ60">
        <f t="shared" si="31"/>
        <v>49</v>
      </c>
      <c r="CA60">
        <v>0</v>
      </c>
    </row>
    <row r="61" spans="1:79" ht="14.4" x14ac:dyDescent="0.3">
      <c r="A61" s="2">
        <v>44568</v>
      </c>
      <c r="B61" t="s">
        <v>144</v>
      </c>
      <c r="C61" t="s">
        <v>145</v>
      </c>
      <c r="D61" t="s">
        <v>27</v>
      </c>
      <c r="F61">
        <v>289</v>
      </c>
      <c r="G61">
        <v>0</v>
      </c>
      <c r="I61">
        <v>0</v>
      </c>
      <c r="J61">
        <f t="shared" si="28"/>
        <v>289</v>
      </c>
      <c r="K61">
        <v>0</v>
      </c>
      <c r="L61">
        <f t="shared" si="1"/>
        <v>289</v>
      </c>
      <c r="M61">
        <v>13</v>
      </c>
      <c r="N61">
        <v>1</v>
      </c>
      <c r="O61">
        <f t="shared" si="32"/>
        <v>22.23076923076923</v>
      </c>
      <c r="Q61">
        <v>212</v>
      </c>
      <c r="R61">
        <v>0</v>
      </c>
      <c r="T61">
        <v>-24</v>
      </c>
      <c r="U61">
        <f t="shared" si="29"/>
        <v>188</v>
      </c>
      <c r="V61">
        <v>0</v>
      </c>
      <c r="W61">
        <f t="shared" si="4"/>
        <v>188</v>
      </c>
      <c r="X61">
        <v>3</v>
      </c>
      <c r="Y61">
        <v>2</v>
      </c>
      <c r="Z61">
        <f t="shared" si="5"/>
        <v>62.666666666666664</v>
      </c>
      <c r="AB61">
        <v>1088</v>
      </c>
      <c r="AC61">
        <v>0</v>
      </c>
      <c r="AE61">
        <v>0</v>
      </c>
      <c r="AF61">
        <f t="shared" si="30"/>
        <v>1088</v>
      </c>
      <c r="AG61">
        <v>0</v>
      </c>
      <c r="AH61">
        <f t="shared" si="7"/>
        <v>1088</v>
      </c>
      <c r="AI61">
        <v>1</v>
      </c>
      <c r="AJ61">
        <f t="shared" si="8"/>
        <v>6</v>
      </c>
      <c r="AK61">
        <f t="shared" si="9"/>
        <v>1088</v>
      </c>
      <c r="AM61">
        <v>485</v>
      </c>
      <c r="AN61">
        <v>0</v>
      </c>
      <c r="AO61">
        <v>0</v>
      </c>
      <c r="AP61">
        <f t="shared" si="10"/>
        <v>485</v>
      </c>
      <c r="AQ61">
        <v>0</v>
      </c>
      <c r="AR61">
        <f t="shared" si="11"/>
        <v>485</v>
      </c>
      <c r="AS61">
        <v>1</v>
      </c>
      <c r="AT61">
        <f t="shared" si="12"/>
        <v>6</v>
      </c>
      <c r="AU61">
        <f t="shared" si="13"/>
        <v>485</v>
      </c>
      <c r="AW61">
        <v>144</v>
      </c>
      <c r="AX61">
        <v>4</v>
      </c>
      <c r="AY61">
        <v>0</v>
      </c>
      <c r="AZ61">
        <f t="shared" si="14"/>
        <v>148</v>
      </c>
      <c r="BA61">
        <v>0</v>
      </c>
      <c r="BB61">
        <f t="shared" si="15"/>
        <v>148</v>
      </c>
      <c r="BC61">
        <v>0</v>
      </c>
      <c r="BD61">
        <f t="shared" si="16"/>
        <v>7</v>
      </c>
      <c r="BE61">
        <f t="shared" si="17"/>
        <v>0</v>
      </c>
      <c r="BG61">
        <v>108</v>
      </c>
      <c r="BH61">
        <v>0</v>
      </c>
      <c r="BI61">
        <v>0</v>
      </c>
      <c r="BJ61">
        <f t="shared" si="18"/>
        <v>108</v>
      </c>
      <c r="BK61">
        <v>0</v>
      </c>
      <c r="BL61">
        <f t="shared" si="19"/>
        <v>108</v>
      </c>
      <c r="BM61">
        <v>1</v>
      </c>
      <c r="BN61">
        <f t="shared" si="20"/>
        <v>5</v>
      </c>
      <c r="BO61">
        <f t="shared" si="21"/>
        <v>108</v>
      </c>
      <c r="BQ61">
        <v>196</v>
      </c>
      <c r="BR61">
        <v>0</v>
      </c>
      <c r="BS61">
        <v>0</v>
      </c>
      <c r="BT61">
        <f t="shared" si="22"/>
        <v>196</v>
      </c>
      <c r="BU61">
        <v>0</v>
      </c>
      <c r="BV61">
        <f t="shared" si="23"/>
        <v>196</v>
      </c>
      <c r="BW61">
        <v>1</v>
      </c>
      <c r="BX61">
        <f t="shared" si="24"/>
        <v>5</v>
      </c>
      <c r="BY61">
        <f t="shared" si="25"/>
        <v>196</v>
      </c>
      <c r="BZ61">
        <f t="shared" si="31"/>
        <v>2502</v>
      </c>
      <c r="CA61">
        <v>408</v>
      </c>
    </row>
    <row r="62" spans="1:79" ht="14.4" x14ac:dyDescent="0.3">
      <c r="A62" s="2">
        <v>44568</v>
      </c>
      <c r="B62" t="s">
        <v>146</v>
      </c>
      <c r="C62" t="s">
        <v>147</v>
      </c>
      <c r="D62" t="s">
        <v>27</v>
      </c>
      <c r="F62">
        <v>552</v>
      </c>
      <c r="G62">
        <v>842</v>
      </c>
      <c r="I62">
        <v>0</v>
      </c>
      <c r="J62">
        <f t="shared" si="28"/>
        <v>1394</v>
      </c>
      <c r="K62">
        <v>0</v>
      </c>
      <c r="L62">
        <f t="shared" si="1"/>
        <v>1394</v>
      </c>
      <c r="M62">
        <v>43</v>
      </c>
      <c r="N62">
        <v>1</v>
      </c>
      <c r="O62">
        <f t="shared" si="32"/>
        <v>32.418604651162788</v>
      </c>
      <c r="Q62">
        <v>30</v>
      </c>
      <c r="R62">
        <v>790</v>
      </c>
      <c r="T62">
        <v>-20</v>
      </c>
      <c r="U62">
        <f t="shared" si="29"/>
        <v>800</v>
      </c>
      <c r="V62">
        <v>0</v>
      </c>
      <c r="W62">
        <f t="shared" si="4"/>
        <v>800</v>
      </c>
      <c r="X62">
        <v>22</v>
      </c>
      <c r="Y62">
        <v>2</v>
      </c>
      <c r="Z62">
        <f t="shared" si="5"/>
        <v>36.363636363636367</v>
      </c>
      <c r="AB62">
        <v>7913</v>
      </c>
      <c r="AC62">
        <v>0</v>
      </c>
      <c r="AE62">
        <v>0</v>
      </c>
      <c r="AF62">
        <f t="shared" si="30"/>
        <v>7913</v>
      </c>
      <c r="AG62">
        <v>0</v>
      </c>
      <c r="AH62">
        <f t="shared" si="7"/>
        <v>7913</v>
      </c>
      <c r="AI62">
        <v>47</v>
      </c>
      <c r="AJ62">
        <f t="shared" si="8"/>
        <v>6</v>
      </c>
      <c r="AK62">
        <f t="shared" si="9"/>
        <v>168.36170212765958</v>
      </c>
      <c r="AM62">
        <v>4140</v>
      </c>
      <c r="AN62">
        <v>2068</v>
      </c>
      <c r="AO62">
        <v>-200</v>
      </c>
      <c r="AP62">
        <f t="shared" si="10"/>
        <v>6008</v>
      </c>
      <c r="AQ62">
        <v>0</v>
      </c>
      <c r="AR62">
        <f t="shared" si="11"/>
        <v>6008</v>
      </c>
      <c r="AS62">
        <v>119</v>
      </c>
      <c r="AT62">
        <f t="shared" si="12"/>
        <v>6</v>
      </c>
      <c r="AU62">
        <f t="shared" si="13"/>
        <v>50.487394957983192</v>
      </c>
      <c r="AW62">
        <v>129</v>
      </c>
      <c r="AX62">
        <v>260</v>
      </c>
      <c r="AY62">
        <v>0</v>
      </c>
      <c r="AZ62">
        <f t="shared" si="14"/>
        <v>389</v>
      </c>
      <c r="BA62">
        <v>0</v>
      </c>
      <c r="BB62">
        <f t="shared" si="15"/>
        <v>389</v>
      </c>
      <c r="BC62">
        <v>18</v>
      </c>
      <c r="BD62">
        <f t="shared" si="16"/>
        <v>7</v>
      </c>
      <c r="BE62">
        <f t="shared" si="17"/>
        <v>21.611111111111111</v>
      </c>
      <c r="BG62">
        <v>1218</v>
      </c>
      <c r="BH62">
        <v>860</v>
      </c>
      <c r="BI62">
        <v>0</v>
      </c>
      <c r="BJ62">
        <f t="shared" si="18"/>
        <v>2078</v>
      </c>
      <c r="BK62">
        <v>0</v>
      </c>
      <c r="BL62">
        <f t="shared" si="19"/>
        <v>2078</v>
      </c>
      <c r="BM62">
        <v>19</v>
      </c>
      <c r="BN62">
        <f t="shared" si="20"/>
        <v>5</v>
      </c>
      <c r="BO62">
        <f t="shared" si="21"/>
        <v>109.36842105263158</v>
      </c>
      <c r="BQ62">
        <v>1207</v>
      </c>
      <c r="BR62">
        <v>2040</v>
      </c>
      <c r="BS62">
        <v>0</v>
      </c>
      <c r="BT62">
        <f t="shared" si="22"/>
        <v>3247</v>
      </c>
      <c r="BU62">
        <v>0</v>
      </c>
      <c r="BV62">
        <f t="shared" si="23"/>
        <v>3247</v>
      </c>
      <c r="BW62">
        <v>39</v>
      </c>
      <c r="BX62">
        <f t="shared" si="24"/>
        <v>5</v>
      </c>
      <c r="BY62">
        <f t="shared" si="25"/>
        <v>83.256410256410263</v>
      </c>
      <c r="BZ62">
        <f t="shared" si="31"/>
        <v>21829</v>
      </c>
      <c r="CA62">
        <v>3840</v>
      </c>
    </row>
    <row r="63" spans="1:79" ht="14.4" x14ac:dyDescent="0.3">
      <c r="A63" s="2">
        <v>44568</v>
      </c>
      <c r="B63" t="s">
        <v>148</v>
      </c>
      <c r="C63" t="s">
        <v>149</v>
      </c>
      <c r="D63" t="s">
        <v>27</v>
      </c>
      <c r="F63">
        <v>39</v>
      </c>
      <c r="G63">
        <v>0</v>
      </c>
      <c r="I63">
        <v>0</v>
      </c>
      <c r="J63">
        <f t="shared" si="28"/>
        <v>39</v>
      </c>
      <c r="K63">
        <v>0</v>
      </c>
      <c r="L63">
        <f t="shared" si="1"/>
        <v>39</v>
      </c>
      <c r="M63">
        <v>7</v>
      </c>
      <c r="N63">
        <v>1</v>
      </c>
      <c r="O63">
        <f t="shared" si="32"/>
        <v>5.5714285714285712</v>
      </c>
      <c r="Q63">
        <v>143</v>
      </c>
      <c r="R63">
        <v>0</v>
      </c>
      <c r="T63">
        <v>-5</v>
      </c>
      <c r="U63">
        <f t="shared" si="29"/>
        <v>138</v>
      </c>
      <c r="V63">
        <v>0</v>
      </c>
      <c r="W63">
        <f t="shared" si="4"/>
        <v>138</v>
      </c>
      <c r="X63">
        <v>2</v>
      </c>
      <c r="Y63">
        <v>2</v>
      </c>
      <c r="Z63">
        <f t="shared" si="5"/>
        <v>69</v>
      </c>
      <c r="AB63">
        <v>251</v>
      </c>
      <c r="AC63">
        <v>0</v>
      </c>
      <c r="AE63">
        <v>0</v>
      </c>
      <c r="AF63">
        <f t="shared" si="30"/>
        <v>251</v>
      </c>
      <c r="AG63">
        <v>0</v>
      </c>
      <c r="AH63">
        <f t="shared" si="7"/>
        <v>251</v>
      </c>
      <c r="AI63">
        <v>16</v>
      </c>
      <c r="AJ63">
        <f t="shared" si="8"/>
        <v>6</v>
      </c>
      <c r="AK63">
        <f t="shared" si="9"/>
        <v>15.6875</v>
      </c>
      <c r="AM63">
        <v>1250</v>
      </c>
      <c r="AN63">
        <v>0</v>
      </c>
      <c r="AO63">
        <v>-5</v>
      </c>
      <c r="AP63">
        <f t="shared" si="10"/>
        <v>1245</v>
      </c>
      <c r="AQ63">
        <v>0</v>
      </c>
      <c r="AR63">
        <f t="shared" si="11"/>
        <v>1245</v>
      </c>
      <c r="AS63">
        <v>13</v>
      </c>
      <c r="AT63">
        <f t="shared" si="12"/>
        <v>6</v>
      </c>
      <c r="AU63">
        <f t="shared" si="13"/>
        <v>95.769230769230774</v>
      </c>
      <c r="AW63">
        <v>168</v>
      </c>
      <c r="AX63">
        <v>0</v>
      </c>
      <c r="AY63">
        <v>0</v>
      </c>
      <c r="AZ63">
        <f t="shared" si="14"/>
        <v>168</v>
      </c>
      <c r="BA63">
        <v>0</v>
      </c>
      <c r="BB63">
        <f t="shared" si="15"/>
        <v>168</v>
      </c>
      <c r="BC63">
        <v>10</v>
      </c>
      <c r="BD63">
        <f t="shared" si="16"/>
        <v>7</v>
      </c>
      <c r="BE63">
        <f t="shared" si="17"/>
        <v>16.8</v>
      </c>
      <c r="BG63">
        <v>341</v>
      </c>
      <c r="BH63">
        <v>0</v>
      </c>
      <c r="BI63">
        <v>0</v>
      </c>
      <c r="BJ63">
        <f t="shared" si="18"/>
        <v>341</v>
      </c>
      <c r="BK63">
        <v>0</v>
      </c>
      <c r="BL63">
        <f t="shared" si="19"/>
        <v>341</v>
      </c>
      <c r="BM63">
        <v>6</v>
      </c>
      <c r="BN63">
        <f t="shared" si="20"/>
        <v>5</v>
      </c>
      <c r="BO63">
        <f t="shared" si="21"/>
        <v>56.833333333333336</v>
      </c>
      <c r="BQ63">
        <v>852</v>
      </c>
      <c r="BR63">
        <v>0</v>
      </c>
      <c r="BS63">
        <v>0</v>
      </c>
      <c r="BT63">
        <f t="shared" si="22"/>
        <v>852</v>
      </c>
      <c r="BU63">
        <v>0</v>
      </c>
      <c r="BV63">
        <f t="shared" si="23"/>
        <v>852</v>
      </c>
      <c r="BW63">
        <v>5</v>
      </c>
      <c r="BX63">
        <f t="shared" si="24"/>
        <v>5</v>
      </c>
      <c r="BY63">
        <f t="shared" si="25"/>
        <v>170.4</v>
      </c>
      <c r="BZ63">
        <f t="shared" si="31"/>
        <v>3034</v>
      </c>
      <c r="CA63">
        <v>0</v>
      </c>
    </row>
    <row r="64" spans="1:79" ht="14.4" x14ac:dyDescent="0.3">
      <c r="A64" s="2">
        <v>44568</v>
      </c>
      <c r="B64" t="s">
        <v>150</v>
      </c>
      <c r="C64" t="s">
        <v>151</v>
      </c>
      <c r="D64" t="s">
        <v>27</v>
      </c>
      <c r="F64">
        <v>131</v>
      </c>
      <c r="G64">
        <v>0</v>
      </c>
      <c r="I64">
        <v>-14</v>
      </c>
      <c r="J64">
        <f t="shared" si="28"/>
        <v>117</v>
      </c>
      <c r="K64">
        <v>0</v>
      </c>
      <c r="L64">
        <f t="shared" ref="L64:L81" si="33">SUM(J64:K64)</f>
        <v>117</v>
      </c>
      <c r="M64">
        <v>43</v>
      </c>
      <c r="N64">
        <v>1</v>
      </c>
      <c r="O64">
        <f t="shared" si="32"/>
        <v>2.7209302325581395</v>
      </c>
      <c r="Q64">
        <v>80</v>
      </c>
      <c r="R64">
        <v>0</v>
      </c>
      <c r="T64">
        <v>0</v>
      </c>
      <c r="U64">
        <f t="shared" si="29"/>
        <v>80</v>
      </c>
      <c r="V64">
        <v>0</v>
      </c>
      <c r="W64">
        <f t="shared" si="4"/>
        <v>80</v>
      </c>
      <c r="X64">
        <v>8</v>
      </c>
      <c r="Y64">
        <v>2</v>
      </c>
      <c r="Z64">
        <f t="shared" si="5"/>
        <v>10</v>
      </c>
      <c r="AB64">
        <v>1178</v>
      </c>
      <c r="AC64">
        <v>0</v>
      </c>
      <c r="AE64">
        <v>-126</v>
      </c>
      <c r="AF64">
        <f t="shared" si="30"/>
        <v>1052</v>
      </c>
      <c r="AG64">
        <v>0</v>
      </c>
      <c r="AH64">
        <f t="shared" si="7"/>
        <v>1052</v>
      </c>
      <c r="AI64">
        <v>238</v>
      </c>
      <c r="AJ64">
        <f t="shared" si="8"/>
        <v>6</v>
      </c>
      <c r="AK64">
        <f t="shared" si="9"/>
        <v>4.420168067226891</v>
      </c>
      <c r="AM64">
        <v>875</v>
      </c>
      <c r="AN64">
        <v>240</v>
      </c>
      <c r="AO64">
        <v>-31</v>
      </c>
      <c r="AP64">
        <f t="shared" ref="AP64:AP81" si="34">SUM(AM64:AO64)</f>
        <v>1084</v>
      </c>
      <c r="AQ64">
        <v>0</v>
      </c>
      <c r="AR64">
        <f t="shared" si="11"/>
        <v>1084</v>
      </c>
      <c r="AS64">
        <v>77</v>
      </c>
      <c r="AT64">
        <f t="shared" si="12"/>
        <v>6</v>
      </c>
      <c r="AU64">
        <f t="shared" si="13"/>
        <v>14.077922077922079</v>
      </c>
      <c r="AW64">
        <v>342</v>
      </c>
      <c r="AX64">
        <v>0</v>
      </c>
      <c r="AY64">
        <v>-51</v>
      </c>
      <c r="AZ64">
        <f t="shared" si="14"/>
        <v>291</v>
      </c>
      <c r="BA64">
        <v>0</v>
      </c>
      <c r="BB64">
        <f t="shared" si="15"/>
        <v>291</v>
      </c>
      <c r="BC64">
        <v>87</v>
      </c>
      <c r="BD64">
        <f t="shared" si="16"/>
        <v>7</v>
      </c>
      <c r="BE64">
        <f t="shared" si="17"/>
        <v>3.3448275862068964</v>
      </c>
      <c r="BG64">
        <v>365</v>
      </c>
      <c r="BH64">
        <v>0</v>
      </c>
      <c r="BI64">
        <v>-21</v>
      </c>
      <c r="BJ64">
        <f t="shared" si="18"/>
        <v>344</v>
      </c>
      <c r="BK64">
        <v>0</v>
      </c>
      <c r="BL64">
        <f t="shared" si="19"/>
        <v>344</v>
      </c>
      <c r="BM64">
        <v>26</v>
      </c>
      <c r="BN64">
        <f t="shared" si="20"/>
        <v>5</v>
      </c>
      <c r="BO64">
        <f t="shared" si="21"/>
        <v>13.23076923076923</v>
      </c>
      <c r="BQ64">
        <v>81</v>
      </c>
      <c r="BR64">
        <v>0</v>
      </c>
      <c r="BS64">
        <v>-47</v>
      </c>
      <c r="BT64">
        <f t="shared" si="22"/>
        <v>34</v>
      </c>
      <c r="BU64">
        <v>0</v>
      </c>
      <c r="BV64">
        <f t="shared" si="23"/>
        <v>34</v>
      </c>
      <c r="BW64">
        <v>23</v>
      </c>
      <c r="BX64">
        <f t="shared" si="24"/>
        <v>5</v>
      </c>
      <c r="BY64">
        <f t="shared" si="25"/>
        <v>1.4782608695652173</v>
      </c>
      <c r="BZ64">
        <f t="shared" si="31"/>
        <v>3002</v>
      </c>
      <c r="CA64">
        <v>0</v>
      </c>
    </row>
    <row r="65" spans="1:79" ht="14.4" x14ac:dyDescent="0.3">
      <c r="A65" s="2">
        <v>44568</v>
      </c>
      <c r="B65" t="s">
        <v>152</v>
      </c>
      <c r="C65" t="s">
        <v>153</v>
      </c>
      <c r="D65" t="s">
        <v>27</v>
      </c>
      <c r="F65">
        <v>156</v>
      </c>
      <c r="G65">
        <v>64</v>
      </c>
      <c r="I65">
        <v>-11</v>
      </c>
      <c r="J65">
        <f t="shared" ref="J65:J81" si="35">SUM(F65:I65)</f>
        <v>209</v>
      </c>
      <c r="K65">
        <v>162</v>
      </c>
      <c r="L65">
        <f t="shared" si="33"/>
        <v>371</v>
      </c>
      <c r="M65">
        <v>27</v>
      </c>
      <c r="N65">
        <v>1</v>
      </c>
      <c r="O65">
        <f t="shared" si="32"/>
        <v>13.74074074074074</v>
      </c>
      <c r="Q65">
        <v>151</v>
      </c>
      <c r="R65">
        <v>0</v>
      </c>
      <c r="T65">
        <v>0</v>
      </c>
      <c r="U65">
        <f t="shared" si="29"/>
        <v>151</v>
      </c>
      <c r="V65">
        <v>0</v>
      </c>
      <c r="W65">
        <f t="shared" ref="W65:W81" si="36">SUM(U65:V65)</f>
        <v>151</v>
      </c>
      <c r="X65">
        <v>5</v>
      </c>
      <c r="Y65">
        <v>2</v>
      </c>
      <c r="Z65">
        <f t="shared" si="5"/>
        <v>30.2</v>
      </c>
      <c r="AB65">
        <v>4348</v>
      </c>
      <c r="AC65">
        <v>2400</v>
      </c>
      <c r="AE65">
        <v>-171</v>
      </c>
      <c r="AF65">
        <f t="shared" si="30"/>
        <v>6577</v>
      </c>
      <c r="AG65">
        <v>0</v>
      </c>
      <c r="AH65">
        <f t="shared" si="7"/>
        <v>6577</v>
      </c>
      <c r="AI65">
        <v>204</v>
      </c>
      <c r="AJ65">
        <f t="shared" si="8"/>
        <v>6</v>
      </c>
      <c r="AK65">
        <f t="shared" si="9"/>
        <v>32.240196078431374</v>
      </c>
      <c r="AM65">
        <v>3606</v>
      </c>
      <c r="AN65">
        <v>280</v>
      </c>
      <c r="AO65">
        <v>-19</v>
      </c>
      <c r="AP65">
        <f t="shared" si="34"/>
        <v>3867</v>
      </c>
      <c r="AQ65">
        <v>0</v>
      </c>
      <c r="AR65">
        <f t="shared" ref="AR65:AR81" si="37">SUM(AP65:AQ65)</f>
        <v>3867</v>
      </c>
      <c r="AS65">
        <v>68</v>
      </c>
      <c r="AT65">
        <f t="shared" si="12"/>
        <v>6</v>
      </c>
      <c r="AU65">
        <f t="shared" si="13"/>
        <v>56.867647058823529</v>
      </c>
      <c r="AW65">
        <v>1688</v>
      </c>
      <c r="AX65">
        <v>0</v>
      </c>
      <c r="AY65">
        <v>-46</v>
      </c>
      <c r="AZ65">
        <f t="shared" si="14"/>
        <v>1642</v>
      </c>
      <c r="BA65">
        <v>0</v>
      </c>
      <c r="BB65">
        <f t="shared" si="15"/>
        <v>1642</v>
      </c>
      <c r="BC65">
        <v>76</v>
      </c>
      <c r="BD65">
        <f t="shared" si="16"/>
        <v>7</v>
      </c>
      <c r="BE65">
        <f t="shared" si="17"/>
        <v>21.605263157894736</v>
      </c>
      <c r="BG65">
        <v>567</v>
      </c>
      <c r="BH65">
        <v>0</v>
      </c>
      <c r="BI65">
        <v>-6</v>
      </c>
      <c r="BJ65">
        <f t="shared" si="18"/>
        <v>561</v>
      </c>
      <c r="BK65">
        <v>0</v>
      </c>
      <c r="BL65">
        <f t="shared" si="19"/>
        <v>561</v>
      </c>
      <c r="BM65">
        <v>21</v>
      </c>
      <c r="BN65">
        <f t="shared" si="20"/>
        <v>5</v>
      </c>
      <c r="BO65">
        <f t="shared" si="21"/>
        <v>26.714285714285715</v>
      </c>
      <c r="BQ65">
        <v>1042</v>
      </c>
      <c r="BR65">
        <v>0</v>
      </c>
      <c r="BS65">
        <v>-47</v>
      </c>
      <c r="BT65">
        <f t="shared" si="22"/>
        <v>995</v>
      </c>
      <c r="BU65">
        <v>0</v>
      </c>
      <c r="BV65">
        <f t="shared" si="23"/>
        <v>995</v>
      </c>
      <c r="BW65">
        <v>15</v>
      </c>
      <c r="BX65">
        <f t="shared" si="24"/>
        <v>5</v>
      </c>
      <c r="BY65">
        <f t="shared" si="25"/>
        <v>66.333333333333329</v>
      </c>
      <c r="BZ65">
        <f t="shared" si="31"/>
        <v>14164</v>
      </c>
      <c r="CA65">
        <v>894</v>
      </c>
    </row>
    <row r="66" spans="1:79" ht="14.4" x14ac:dyDescent="0.3">
      <c r="A66" s="2">
        <v>44568</v>
      </c>
      <c r="B66" t="s">
        <v>154</v>
      </c>
      <c r="C66" t="s">
        <v>155</v>
      </c>
      <c r="D66" t="s">
        <v>27</v>
      </c>
      <c r="F66">
        <v>740</v>
      </c>
      <c r="G66">
        <v>0</v>
      </c>
      <c r="I66">
        <v>0</v>
      </c>
      <c r="J66">
        <f t="shared" si="35"/>
        <v>740</v>
      </c>
      <c r="K66">
        <v>0</v>
      </c>
      <c r="L66">
        <f t="shared" si="33"/>
        <v>740</v>
      </c>
      <c r="M66">
        <v>26</v>
      </c>
      <c r="N66">
        <v>1</v>
      </c>
      <c r="O66">
        <f t="shared" si="32"/>
        <v>28.46153846153846</v>
      </c>
      <c r="Q66">
        <v>202</v>
      </c>
      <c r="R66">
        <v>0</v>
      </c>
      <c r="T66">
        <v>0</v>
      </c>
      <c r="U66">
        <f t="shared" ref="U66:U97" si="38">SUM(Q66:T66)</f>
        <v>202</v>
      </c>
      <c r="V66">
        <v>0</v>
      </c>
      <c r="W66">
        <f t="shared" si="36"/>
        <v>202</v>
      </c>
      <c r="X66">
        <v>1</v>
      </c>
      <c r="Y66">
        <v>2</v>
      </c>
      <c r="Z66">
        <f t="shared" ref="Z66:Z81" si="39">IFERROR(W66/X66,0)</f>
        <v>202</v>
      </c>
      <c r="AB66">
        <v>1901</v>
      </c>
      <c r="AC66">
        <v>0</v>
      </c>
      <c r="AE66">
        <v>-68</v>
      </c>
      <c r="AF66">
        <f t="shared" ref="AF66:AF97" si="40">SUM(AB66:AE66)</f>
        <v>1833</v>
      </c>
      <c r="AG66">
        <v>0</v>
      </c>
      <c r="AH66">
        <f t="shared" ref="AH66:AH81" si="41">SUM(AF66:AG66)</f>
        <v>1833</v>
      </c>
      <c r="AI66">
        <v>66</v>
      </c>
      <c r="AJ66">
        <f t="shared" ref="AJ66:AJ81" si="42">4+2</f>
        <v>6</v>
      </c>
      <c r="AK66">
        <f t="shared" ref="AK66:AK81" si="43">IFERROR(AH66/AI66,0)</f>
        <v>27.772727272727273</v>
      </c>
      <c r="AM66">
        <v>1367</v>
      </c>
      <c r="AN66">
        <v>0</v>
      </c>
      <c r="AO66">
        <v>0</v>
      </c>
      <c r="AP66">
        <f t="shared" si="34"/>
        <v>1367</v>
      </c>
      <c r="AQ66">
        <v>0</v>
      </c>
      <c r="AR66">
        <f t="shared" si="37"/>
        <v>1367</v>
      </c>
      <c r="AS66">
        <v>25</v>
      </c>
      <c r="AT66">
        <f t="shared" ref="AT66:AT81" si="44">4+2</f>
        <v>6</v>
      </c>
      <c r="AU66">
        <f t="shared" ref="AU66:AU79" si="45">IFERROR(AR66/AS66,0)</f>
        <v>54.68</v>
      </c>
      <c r="AW66">
        <v>1250</v>
      </c>
      <c r="AX66">
        <v>0</v>
      </c>
      <c r="AY66">
        <v>0</v>
      </c>
      <c r="AZ66">
        <f t="shared" ref="AZ66:AZ81" si="46">SUM(AW66:AY66)</f>
        <v>1250</v>
      </c>
      <c r="BA66">
        <v>0</v>
      </c>
      <c r="BB66">
        <f t="shared" ref="BB66:BB81" si="47">SUM(AZ66:BA66)</f>
        <v>1250</v>
      </c>
      <c r="BC66">
        <v>40</v>
      </c>
      <c r="BD66">
        <f t="shared" ref="BD66:BD81" si="48">5+2</f>
        <v>7</v>
      </c>
      <c r="BE66">
        <f t="shared" ref="BE66:BE81" si="49">IFERROR(BB66/BC66,0)</f>
        <v>31.25</v>
      </c>
      <c r="BG66">
        <v>719</v>
      </c>
      <c r="BH66">
        <v>0</v>
      </c>
      <c r="BI66">
        <v>0</v>
      </c>
      <c r="BJ66">
        <f t="shared" ref="BJ66:BJ81" si="50">SUM(BG66:BI66)</f>
        <v>719</v>
      </c>
      <c r="BK66">
        <v>0</v>
      </c>
      <c r="BL66">
        <f t="shared" ref="BL66:BL81" si="51">SUM(BJ66:BK66)</f>
        <v>719</v>
      </c>
      <c r="BM66">
        <v>7</v>
      </c>
      <c r="BN66">
        <f t="shared" ref="BN66:BN81" si="52">3+2</f>
        <v>5</v>
      </c>
      <c r="BO66">
        <f t="shared" ref="BO66:BO81" si="53">IFERROR(BL66/BM66,0)</f>
        <v>102.71428571428571</v>
      </c>
      <c r="BQ66">
        <v>2618</v>
      </c>
      <c r="BR66">
        <v>0</v>
      </c>
      <c r="BS66">
        <v>0</v>
      </c>
      <c r="BT66">
        <f t="shared" ref="BT66:BT81" si="54">SUM(BQ66:BS66)</f>
        <v>2618</v>
      </c>
      <c r="BU66">
        <v>0</v>
      </c>
      <c r="BV66">
        <f t="shared" ref="BV66:BV81" si="55">SUM(BT66:BU66)</f>
        <v>2618</v>
      </c>
      <c r="BW66">
        <v>20</v>
      </c>
      <c r="BX66">
        <f t="shared" ref="BX66:BX81" si="56">3+2</f>
        <v>5</v>
      </c>
      <c r="BY66">
        <f t="shared" ref="BY66:BY81" si="57">IFERROR(BV66/BW66,0)</f>
        <v>130.9</v>
      </c>
      <c r="BZ66">
        <f t="shared" ref="BZ66:BZ81" si="58">BV66+BL66+BB66+AR66+AH66+W66+L66</f>
        <v>8729</v>
      </c>
      <c r="CA66">
        <v>800</v>
      </c>
    </row>
    <row r="67" spans="1:79" ht="14.4" x14ac:dyDescent="0.3">
      <c r="A67" s="2">
        <v>44568</v>
      </c>
      <c r="B67" t="s">
        <v>156</v>
      </c>
      <c r="C67" t="s">
        <v>157</v>
      </c>
      <c r="D67" t="s">
        <v>27</v>
      </c>
      <c r="F67">
        <v>119</v>
      </c>
      <c r="G67">
        <v>0</v>
      </c>
      <c r="I67">
        <v>0</v>
      </c>
      <c r="J67">
        <f t="shared" si="35"/>
        <v>119</v>
      </c>
      <c r="K67">
        <v>0</v>
      </c>
      <c r="L67">
        <f t="shared" si="33"/>
        <v>119</v>
      </c>
      <c r="M67">
        <v>2</v>
      </c>
      <c r="N67">
        <v>1</v>
      </c>
      <c r="O67">
        <f t="shared" si="32"/>
        <v>59.5</v>
      </c>
      <c r="Q67">
        <v>42</v>
      </c>
      <c r="R67">
        <v>200</v>
      </c>
      <c r="T67">
        <v>0</v>
      </c>
      <c r="U67">
        <f t="shared" si="38"/>
        <v>242</v>
      </c>
      <c r="V67">
        <v>0</v>
      </c>
      <c r="W67">
        <f t="shared" si="36"/>
        <v>242</v>
      </c>
      <c r="X67">
        <v>0</v>
      </c>
      <c r="Y67">
        <v>2</v>
      </c>
      <c r="Z67">
        <f t="shared" si="39"/>
        <v>0</v>
      </c>
      <c r="AB67">
        <v>1332</v>
      </c>
      <c r="AC67">
        <v>0</v>
      </c>
      <c r="AE67">
        <v>-10</v>
      </c>
      <c r="AF67">
        <f t="shared" si="40"/>
        <v>1322</v>
      </c>
      <c r="AG67">
        <v>0</v>
      </c>
      <c r="AH67">
        <f t="shared" si="41"/>
        <v>1322</v>
      </c>
      <c r="AI67">
        <v>7</v>
      </c>
      <c r="AJ67">
        <f t="shared" si="42"/>
        <v>6</v>
      </c>
      <c r="AK67">
        <f t="shared" si="43"/>
        <v>188.85714285714286</v>
      </c>
      <c r="AM67">
        <v>596</v>
      </c>
      <c r="AN67">
        <v>1234</v>
      </c>
      <c r="AO67">
        <v>0</v>
      </c>
      <c r="AP67">
        <f t="shared" si="34"/>
        <v>1830</v>
      </c>
      <c r="AQ67">
        <v>0</v>
      </c>
      <c r="AR67">
        <f t="shared" si="37"/>
        <v>1830</v>
      </c>
      <c r="AS67">
        <v>1</v>
      </c>
      <c r="AT67">
        <f t="shared" si="44"/>
        <v>6</v>
      </c>
      <c r="AU67">
        <f t="shared" si="45"/>
        <v>1830</v>
      </c>
      <c r="AW67">
        <v>76</v>
      </c>
      <c r="AX67">
        <v>100</v>
      </c>
      <c r="AY67">
        <v>-10</v>
      </c>
      <c r="AZ67">
        <f t="shared" si="46"/>
        <v>166</v>
      </c>
      <c r="BA67">
        <v>0</v>
      </c>
      <c r="BB67">
        <f t="shared" si="47"/>
        <v>166</v>
      </c>
      <c r="BC67">
        <v>3</v>
      </c>
      <c r="BD67">
        <f t="shared" si="48"/>
        <v>7</v>
      </c>
      <c r="BE67">
        <f t="shared" si="49"/>
        <v>55.333333333333336</v>
      </c>
      <c r="BG67">
        <v>17</v>
      </c>
      <c r="BH67">
        <v>20</v>
      </c>
      <c r="BI67">
        <v>0</v>
      </c>
      <c r="BJ67">
        <f t="shared" si="50"/>
        <v>37</v>
      </c>
      <c r="BK67">
        <v>0</v>
      </c>
      <c r="BL67">
        <f t="shared" si="51"/>
        <v>37</v>
      </c>
      <c r="BM67">
        <v>0</v>
      </c>
      <c r="BN67">
        <f t="shared" si="52"/>
        <v>5</v>
      </c>
      <c r="BO67">
        <f t="shared" si="53"/>
        <v>0</v>
      </c>
      <c r="BQ67">
        <v>22</v>
      </c>
      <c r="BR67">
        <v>190</v>
      </c>
      <c r="BS67">
        <v>0</v>
      </c>
      <c r="BT67">
        <f t="shared" si="54"/>
        <v>212</v>
      </c>
      <c r="BU67">
        <v>0</v>
      </c>
      <c r="BV67">
        <f t="shared" si="55"/>
        <v>212</v>
      </c>
      <c r="BW67">
        <v>1</v>
      </c>
      <c r="BX67">
        <f t="shared" si="56"/>
        <v>5</v>
      </c>
      <c r="BY67">
        <f t="shared" si="57"/>
        <v>212</v>
      </c>
      <c r="BZ67">
        <f t="shared" si="58"/>
        <v>3928</v>
      </c>
      <c r="CA67">
        <v>1400</v>
      </c>
    </row>
    <row r="68" spans="1:79" ht="14.4" x14ac:dyDescent="0.3">
      <c r="A68" s="2">
        <v>44568</v>
      </c>
      <c r="B68" t="s">
        <v>158</v>
      </c>
      <c r="C68" t="s">
        <v>159</v>
      </c>
      <c r="D68" t="s">
        <v>27</v>
      </c>
      <c r="F68">
        <v>0</v>
      </c>
      <c r="G68">
        <v>0</v>
      </c>
      <c r="I68">
        <v>0</v>
      </c>
      <c r="J68">
        <f t="shared" si="35"/>
        <v>0</v>
      </c>
      <c r="K68">
        <v>0</v>
      </c>
      <c r="L68">
        <f t="shared" si="33"/>
        <v>0</v>
      </c>
      <c r="M68">
        <v>4</v>
      </c>
      <c r="N68">
        <v>1</v>
      </c>
      <c r="O68">
        <f t="shared" si="32"/>
        <v>0</v>
      </c>
      <c r="Q68">
        <v>2</v>
      </c>
      <c r="R68">
        <v>0</v>
      </c>
      <c r="T68">
        <v>0</v>
      </c>
      <c r="U68">
        <f t="shared" si="38"/>
        <v>2</v>
      </c>
      <c r="V68">
        <v>0</v>
      </c>
      <c r="W68">
        <f t="shared" si="36"/>
        <v>2</v>
      </c>
      <c r="X68">
        <v>1</v>
      </c>
      <c r="Y68">
        <v>2</v>
      </c>
      <c r="Z68">
        <f t="shared" si="39"/>
        <v>2</v>
      </c>
      <c r="AB68">
        <v>5</v>
      </c>
      <c r="AC68">
        <v>0</v>
      </c>
      <c r="AE68">
        <v>0</v>
      </c>
      <c r="AF68">
        <f t="shared" si="40"/>
        <v>5</v>
      </c>
      <c r="AG68">
        <v>0</v>
      </c>
      <c r="AH68">
        <f t="shared" si="41"/>
        <v>5</v>
      </c>
      <c r="AI68">
        <v>3</v>
      </c>
      <c r="AJ68">
        <f>4+2</f>
        <v>6</v>
      </c>
      <c r="AK68">
        <f t="shared" si="43"/>
        <v>1.6666666666666667</v>
      </c>
      <c r="AM68">
        <v>8</v>
      </c>
      <c r="AN68">
        <v>0</v>
      </c>
      <c r="AO68">
        <v>0</v>
      </c>
      <c r="AP68">
        <f t="shared" si="34"/>
        <v>8</v>
      </c>
      <c r="AQ68">
        <v>0</v>
      </c>
      <c r="AR68">
        <f t="shared" si="37"/>
        <v>8</v>
      </c>
      <c r="AS68">
        <v>3</v>
      </c>
      <c r="AT68">
        <f t="shared" si="44"/>
        <v>6</v>
      </c>
      <c r="AU68">
        <f t="shared" si="45"/>
        <v>2.6666666666666665</v>
      </c>
      <c r="AW68">
        <v>0</v>
      </c>
      <c r="AX68">
        <v>0</v>
      </c>
      <c r="AY68">
        <v>0</v>
      </c>
      <c r="AZ68">
        <f t="shared" si="46"/>
        <v>0</v>
      </c>
      <c r="BA68">
        <v>0</v>
      </c>
      <c r="BB68">
        <f t="shared" si="47"/>
        <v>0</v>
      </c>
      <c r="BC68">
        <v>7</v>
      </c>
      <c r="BD68">
        <f t="shared" si="48"/>
        <v>7</v>
      </c>
      <c r="BE68">
        <f t="shared" si="49"/>
        <v>0</v>
      </c>
      <c r="BG68">
        <v>0</v>
      </c>
      <c r="BH68">
        <v>0</v>
      </c>
      <c r="BI68">
        <v>0</v>
      </c>
      <c r="BJ68">
        <f t="shared" si="50"/>
        <v>0</v>
      </c>
      <c r="BK68">
        <v>0</v>
      </c>
      <c r="BL68">
        <f t="shared" si="51"/>
        <v>0</v>
      </c>
      <c r="BM68">
        <v>3</v>
      </c>
      <c r="BN68">
        <f t="shared" si="52"/>
        <v>5</v>
      </c>
      <c r="BO68">
        <f t="shared" si="53"/>
        <v>0</v>
      </c>
      <c r="BQ68">
        <v>6</v>
      </c>
      <c r="BR68">
        <v>0</v>
      </c>
      <c r="BS68">
        <v>0</v>
      </c>
      <c r="BT68">
        <f t="shared" si="54"/>
        <v>6</v>
      </c>
      <c r="BU68">
        <v>0</v>
      </c>
      <c r="BV68">
        <f t="shared" si="55"/>
        <v>6</v>
      </c>
      <c r="BW68">
        <v>8</v>
      </c>
      <c r="BX68">
        <f t="shared" si="56"/>
        <v>5</v>
      </c>
      <c r="BY68">
        <f t="shared" si="57"/>
        <v>0.75</v>
      </c>
      <c r="BZ68">
        <f t="shared" si="58"/>
        <v>21</v>
      </c>
      <c r="CA68">
        <v>0</v>
      </c>
    </row>
    <row r="69" spans="1:79" ht="14.4" x14ac:dyDescent="0.3">
      <c r="A69" s="2">
        <v>44568</v>
      </c>
      <c r="B69" t="s">
        <v>160</v>
      </c>
      <c r="C69" t="s">
        <v>161</v>
      </c>
      <c r="D69" t="s">
        <v>27</v>
      </c>
      <c r="F69">
        <v>199</v>
      </c>
      <c r="G69">
        <v>0</v>
      </c>
      <c r="I69">
        <v>0</v>
      </c>
      <c r="J69">
        <f t="shared" si="35"/>
        <v>199</v>
      </c>
      <c r="K69">
        <v>0</v>
      </c>
      <c r="L69">
        <f t="shared" si="33"/>
        <v>199</v>
      </c>
      <c r="M69">
        <v>4</v>
      </c>
      <c r="N69">
        <v>1</v>
      </c>
      <c r="O69">
        <f t="shared" si="32"/>
        <v>49.75</v>
      </c>
      <c r="Q69">
        <v>90</v>
      </c>
      <c r="R69">
        <v>0</v>
      </c>
      <c r="T69">
        <v>0</v>
      </c>
      <c r="U69">
        <f t="shared" si="38"/>
        <v>90</v>
      </c>
      <c r="V69">
        <v>0</v>
      </c>
      <c r="W69">
        <f t="shared" si="36"/>
        <v>90</v>
      </c>
      <c r="X69">
        <v>1</v>
      </c>
      <c r="Y69">
        <v>2</v>
      </c>
      <c r="Z69">
        <f t="shared" si="39"/>
        <v>90</v>
      </c>
      <c r="AB69">
        <v>659</v>
      </c>
      <c r="AC69">
        <v>0</v>
      </c>
      <c r="AE69">
        <v>0</v>
      </c>
      <c r="AF69">
        <f t="shared" si="40"/>
        <v>659</v>
      </c>
      <c r="AG69">
        <v>0</v>
      </c>
      <c r="AH69">
        <f t="shared" si="41"/>
        <v>659</v>
      </c>
      <c r="AI69">
        <v>24</v>
      </c>
      <c r="AJ69">
        <f t="shared" si="42"/>
        <v>6</v>
      </c>
      <c r="AK69">
        <f t="shared" si="43"/>
        <v>27.458333333333332</v>
      </c>
      <c r="AM69">
        <v>88</v>
      </c>
      <c r="AN69">
        <v>0</v>
      </c>
      <c r="AO69">
        <v>0</v>
      </c>
      <c r="AP69">
        <f t="shared" si="34"/>
        <v>88</v>
      </c>
      <c r="AQ69">
        <v>180</v>
      </c>
      <c r="AR69">
        <f t="shared" si="37"/>
        <v>268</v>
      </c>
      <c r="AS69">
        <v>4</v>
      </c>
      <c r="AT69">
        <f t="shared" si="44"/>
        <v>6</v>
      </c>
      <c r="AU69">
        <f t="shared" si="45"/>
        <v>67</v>
      </c>
      <c r="AW69">
        <v>720</v>
      </c>
      <c r="AX69">
        <v>0</v>
      </c>
      <c r="AY69">
        <v>0</v>
      </c>
      <c r="AZ69">
        <f t="shared" si="46"/>
        <v>720</v>
      </c>
      <c r="BA69">
        <v>0</v>
      </c>
      <c r="BB69">
        <f t="shared" si="47"/>
        <v>720</v>
      </c>
      <c r="BC69">
        <v>6</v>
      </c>
      <c r="BD69">
        <f t="shared" si="48"/>
        <v>7</v>
      </c>
      <c r="BE69">
        <f t="shared" si="49"/>
        <v>120</v>
      </c>
      <c r="BG69">
        <v>168</v>
      </c>
      <c r="BH69">
        <v>0</v>
      </c>
      <c r="BI69">
        <v>-28</v>
      </c>
      <c r="BJ69">
        <f t="shared" si="50"/>
        <v>140</v>
      </c>
      <c r="BK69">
        <v>60</v>
      </c>
      <c r="BL69">
        <f t="shared" si="51"/>
        <v>200</v>
      </c>
      <c r="BM69">
        <v>0</v>
      </c>
      <c r="BN69">
        <f t="shared" si="52"/>
        <v>5</v>
      </c>
      <c r="BO69">
        <f t="shared" si="53"/>
        <v>0</v>
      </c>
      <c r="BQ69">
        <v>788</v>
      </c>
      <c r="BR69">
        <v>0</v>
      </c>
      <c r="BS69">
        <v>-5</v>
      </c>
      <c r="BT69">
        <f t="shared" si="54"/>
        <v>783</v>
      </c>
      <c r="BU69">
        <v>0</v>
      </c>
      <c r="BV69">
        <f t="shared" si="55"/>
        <v>783</v>
      </c>
      <c r="BW69">
        <v>3</v>
      </c>
      <c r="BX69">
        <f t="shared" si="56"/>
        <v>5</v>
      </c>
      <c r="BY69">
        <f t="shared" si="57"/>
        <v>261</v>
      </c>
      <c r="BZ69">
        <f t="shared" si="58"/>
        <v>2919</v>
      </c>
      <c r="CA69">
        <v>-1440</v>
      </c>
    </row>
    <row r="70" spans="1:79" ht="14.4" x14ac:dyDescent="0.3">
      <c r="A70" s="2">
        <v>44568</v>
      </c>
      <c r="B70" t="s">
        <v>162</v>
      </c>
      <c r="C70" t="s">
        <v>163</v>
      </c>
      <c r="D70" t="s">
        <v>27</v>
      </c>
      <c r="F70">
        <v>213</v>
      </c>
      <c r="G70">
        <v>0</v>
      </c>
      <c r="I70">
        <v>0</v>
      </c>
      <c r="J70">
        <f t="shared" si="35"/>
        <v>213</v>
      </c>
      <c r="K70">
        <v>0</v>
      </c>
      <c r="L70">
        <f t="shared" si="33"/>
        <v>213</v>
      </c>
      <c r="M70">
        <v>6</v>
      </c>
      <c r="N70">
        <v>1</v>
      </c>
      <c r="O70">
        <f t="shared" si="32"/>
        <v>35.5</v>
      </c>
      <c r="Q70">
        <v>109</v>
      </c>
      <c r="R70">
        <v>0</v>
      </c>
      <c r="T70">
        <v>0</v>
      </c>
      <c r="U70">
        <f t="shared" si="38"/>
        <v>109</v>
      </c>
      <c r="V70">
        <v>0</v>
      </c>
      <c r="W70">
        <f t="shared" si="36"/>
        <v>109</v>
      </c>
      <c r="X70">
        <v>3</v>
      </c>
      <c r="Y70">
        <v>2</v>
      </c>
      <c r="Z70">
        <f t="shared" si="39"/>
        <v>36.333333333333336</v>
      </c>
      <c r="AB70">
        <v>479</v>
      </c>
      <c r="AC70">
        <v>0</v>
      </c>
      <c r="AE70">
        <v>0</v>
      </c>
      <c r="AF70">
        <f t="shared" si="40"/>
        <v>479</v>
      </c>
      <c r="AG70">
        <v>0</v>
      </c>
      <c r="AH70">
        <f t="shared" si="41"/>
        <v>479</v>
      </c>
      <c r="AI70">
        <v>2</v>
      </c>
      <c r="AJ70">
        <f t="shared" si="42"/>
        <v>6</v>
      </c>
      <c r="AK70">
        <f t="shared" si="43"/>
        <v>239.5</v>
      </c>
      <c r="AM70">
        <v>117</v>
      </c>
      <c r="AN70">
        <v>0</v>
      </c>
      <c r="AO70">
        <v>0</v>
      </c>
      <c r="AP70">
        <f t="shared" si="34"/>
        <v>117</v>
      </c>
      <c r="AQ70">
        <v>0</v>
      </c>
      <c r="AR70">
        <f t="shared" si="37"/>
        <v>117</v>
      </c>
      <c r="AS70">
        <v>3</v>
      </c>
      <c r="AT70">
        <f t="shared" si="44"/>
        <v>6</v>
      </c>
      <c r="AU70">
        <f t="shared" si="45"/>
        <v>39</v>
      </c>
      <c r="AW70">
        <v>1654</v>
      </c>
      <c r="AX70">
        <v>0</v>
      </c>
      <c r="AY70">
        <v>0</v>
      </c>
      <c r="AZ70">
        <f t="shared" si="46"/>
        <v>1654</v>
      </c>
      <c r="BA70">
        <v>0</v>
      </c>
      <c r="BB70">
        <f t="shared" si="47"/>
        <v>1654</v>
      </c>
      <c r="BC70">
        <v>2</v>
      </c>
      <c r="BD70">
        <f t="shared" si="48"/>
        <v>7</v>
      </c>
      <c r="BE70">
        <f t="shared" si="49"/>
        <v>827</v>
      </c>
      <c r="BG70">
        <v>233</v>
      </c>
      <c r="BH70">
        <v>0</v>
      </c>
      <c r="BI70">
        <v>-10</v>
      </c>
      <c r="BJ70">
        <f t="shared" si="50"/>
        <v>223</v>
      </c>
      <c r="BK70">
        <v>0</v>
      </c>
      <c r="BL70">
        <f t="shared" si="51"/>
        <v>223</v>
      </c>
      <c r="BM70">
        <v>1</v>
      </c>
      <c r="BN70">
        <f t="shared" si="52"/>
        <v>5</v>
      </c>
      <c r="BO70">
        <f t="shared" si="53"/>
        <v>223</v>
      </c>
      <c r="BQ70">
        <v>302</v>
      </c>
      <c r="BR70">
        <v>0</v>
      </c>
      <c r="BS70">
        <v>0</v>
      </c>
      <c r="BT70">
        <f t="shared" si="54"/>
        <v>302</v>
      </c>
      <c r="BU70">
        <v>0</v>
      </c>
      <c r="BV70">
        <f t="shared" si="55"/>
        <v>302</v>
      </c>
      <c r="BW70">
        <v>6</v>
      </c>
      <c r="BX70">
        <f t="shared" si="56"/>
        <v>5</v>
      </c>
      <c r="BY70">
        <f t="shared" si="57"/>
        <v>50.333333333333336</v>
      </c>
      <c r="BZ70">
        <f t="shared" si="58"/>
        <v>3097</v>
      </c>
      <c r="CA70">
        <v>-2384</v>
      </c>
    </row>
    <row r="71" spans="1:79" ht="14.4" x14ac:dyDescent="0.3">
      <c r="A71" s="2">
        <v>44568</v>
      </c>
      <c r="B71" t="s">
        <v>164</v>
      </c>
      <c r="C71" t="s">
        <v>165</v>
      </c>
      <c r="D71" t="s">
        <v>27</v>
      </c>
      <c r="F71">
        <v>471</v>
      </c>
      <c r="G71">
        <v>720</v>
      </c>
      <c r="I71">
        <v>0</v>
      </c>
      <c r="J71">
        <f t="shared" si="35"/>
        <v>1191</v>
      </c>
      <c r="K71">
        <v>0</v>
      </c>
      <c r="L71">
        <f t="shared" si="33"/>
        <v>1191</v>
      </c>
      <c r="M71">
        <v>46</v>
      </c>
      <c r="N71">
        <v>1</v>
      </c>
      <c r="O71">
        <f t="shared" si="32"/>
        <v>25.891304347826086</v>
      </c>
      <c r="Q71">
        <v>30</v>
      </c>
      <c r="R71">
        <v>0</v>
      </c>
      <c r="T71">
        <v>0</v>
      </c>
      <c r="U71">
        <f t="shared" si="38"/>
        <v>30</v>
      </c>
      <c r="V71">
        <v>0</v>
      </c>
      <c r="W71">
        <f t="shared" si="36"/>
        <v>30</v>
      </c>
      <c r="X71">
        <v>1</v>
      </c>
      <c r="Y71">
        <v>2</v>
      </c>
      <c r="Z71">
        <f t="shared" si="39"/>
        <v>30</v>
      </c>
      <c r="AB71">
        <v>5185</v>
      </c>
      <c r="AC71">
        <v>0</v>
      </c>
      <c r="AE71">
        <v>0</v>
      </c>
      <c r="AF71">
        <f t="shared" si="40"/>
        <v>5185</v>
      </c>
      <c r="AG71">
        <v>0</v>
      </c>
      <c r="AH71">
        <f t="shared" si="41"/>
        <v>5185</v>
      </c>
      <c r="AI71">
        <v>48</v>
      </c>
      <c r="AJ71">
        <f t="shared" si="42"/>
        <v>6</v>
      </c>
      <c r="AK71">
        <f t="shared" si="43"/>
        <v>108.02083333333333</v>
      </c>
      <c r="AM71">
        <v>396</v>
      </c>
      <c r="AN71">
        <v>310</v>
      </c>
      <c r="AO71">
        <v>-200</v>
      </c>
      <c r="AP71">
        <f t="shared" si="34"/>
        <v>506</v>
      </c>
      <c r="AQ71">
        <v>0</v>
      </c>
      <c r="AR71">
        <f t="shared" si="37"/>
        <v>506</v>
      </c>
      <c r="AS71">
        <v>43</v>
      </c>
      <c r="AT71">
        <f t="shared" si="44"/>
        <v>6</v>
      </c>
      <c r="AU71">
        <f t="shared" si="45"/>
        <v>11.767441860465116</v>
      </c>
      <c r="AW71">
        <v>0</v>
      </c>
      <c r="AX71">
        <v>220</v>
      </c>
      <c r="AY71">
        <v>0</v>
      </c>
      <c r="AZ71">
        <f t="shared" si="46"/>
        <v>220</v>
      </c>
      <c r="BA71">
        <v>0</v>
      </c>
      <c r="BB71">
        <f t="shared" si="47"/>
        <v>220</v>
      </c>
      <c r="BC71">
        <v>2</v>
      </c>
      <c r="BD71">
        <f t="shared" si="48"/>
        <v>7</v>
      </c>
      <c r="BE71">
        <f t="shared" si="49"/>
        <v>110</v>
      </c>
      <c r="BG71">
        <v>315</v>
      </c>
      <c r="BH71">
        <v>1200</v>
      </c>
      <c r="BI71">
        <v>0</v>
      </c>
      <c r="BJ71">
        <f t="shared" si="50"/>
        <v>1515</v>
      </c>
      <c r="BK71">
        <v>0</v>
      </c>
      <c r="BL71">
        <f t="shared" si="51"/>
        <v>1515</v>
      </c>
      <c r="BM71">
        <v>22</v>
      </c>
      <c r="BN71">
        <f t="shared" si="52"/>
        <v>5</v>
      </c>
      <c r="BO71">
        <f t="shared" si="53"/>
        <v>68.86363636363636</v>
      </c>
      <c r="BQ71">
        <v>188</v>
      </c>
      <c r="BR71">
        <v>15</v>
      </c>
      <c r="BS71">
        <v>0</v>
      </c>
      <c r="BT71">
        <f t="shared" si="54"/>
        <v>203</v>
      </c>
      <c r="BU71">
        <v>0</v>
      </c>
      <c r="BV71">
        <f t="shared" si="55"/>
        <v>203</v>
      </c>
      <c r="BW71">
        <v>31</v>
      </c>
      <c r="BX71">
        <f t="shared" si="56"/>
        <v>5</v>
      </c>
      <c r="BY71">
        <f t="shared" si="57"/>
        <v>6.5483870967741939</v>
      </c>
      <c r="BZ71">
        <f t="shared" si="58"/>
        <v>8850</v>
      </c>
      <c r="CA71">
        <v>451</v>
      </c>
    </row>
    <row r="72" spans="1:79" ht="14.4" x14ac:dyDescent="0.3">
      <c r="A72" s="2">
        <v>44568</v>
      </c>
      <c r="B72" t="s">
        <v>166</v>
      </c>
      <c r="C72" t="s">
        <v>167</v>
      </c>
      <c r="D72" t="s">
        <v>27</v>
      </c>
      <c r="F72">
        <v>384</v>
      </c>
      <c r="G72">
        <v>0</v>
      </c>
      <c r="I72">
        <v>0</v>
      </c>
      <c r="J72">
        <f t="shared" si="35"/>
        <v>384</v>
      </c>
      <c r="K72">
        <v>0</v>
      </c>
      <c r="L72">
        <f t="shared" si="33"/>
        <v>384</v>
      </c>
      <c r="M72">
        <v>3</v>
      </c>
      <c r="N72">
        <v>1</v>
      </c>
      <c r="O72">
        <f t="shared" si="32"/>
        <v>128</v>
      </c>
      <c r="Q72">
        <v>237</v>
      </c>
      <c r="R72">
        <v>0</v>
      </c>
      <c r="T72">
        <v>0</v>
      </c>
      <c r="U72">
        <f t="shared" si="38"/>
        <v>237</v>
      </c>
      <c r="V72">
        <v>0</v>
      </c>
      <c r="W72">
        <f t="shared" si="36"/>
        <v>237</v>
      </c>
      <c r="X72">
        <v>1</v>
      </c>
      <c r="Y72">
        <v>2</v>
      </c>
      <c r="Z72">
        <f t="shared" si="39"/>
        <v>237</v>
      </c>
      <c r="AB72">
        <v>508</v>
      </c>
      <c r="AC72">
        <v>0</v>
      </c>
      <c r="AE72">
        <v>0</v>
      </c>
      <c r="AF72">
        <f t="shared" si="40"/>
        <v>508</v>
      </c>
      <c r="AG72">
        <v>0</v>
      </c>
      <c r="AH72">
        <f t="shared" si="41"/>
        <v>508</v>
      </c>
      <c r="AI72">
        <v>4</v>
      </c>
      <c r="AJ72">
        <f t="shared" si="42"/>
        <v>6</v>
      </c>
      <c r="AK72">
        <f t="shared" si="43"/>
        <v>127</v>
      </c>
      <c r="AM72">
        <v>114</v>
      </c>
      <c r="AN72">
        <v>210</v>
      </c>
      <c r="AO72">
        <v>0</v>
      </c>
      <c r="AP72">
        <f t="shared" si="34"/>
        <v>324</v>
      </c>
      <c r="AQ72">
        <v>0</v>
      </c>
      <c r="AR72">
        <f t="shared" si="37"/>
        <v>324</v>
      </c>
      <c r="AS72">
        <v>5</v>
      </c>
      <c r="AT72">
        <f t="shared" si="44"/>
        <v>6</v>
      </c>
      <c r="AU72">
        <f t="shared" si="45"/>
        <v>64.8</v>
      </c>
      <c r="AW72">
        <v>149</v>
      </c>
      <c r="AX72">
        <v>30</v>
      </c>
      <c r="AY72">
        <v>-55</v>
      </c>
      <c r="AZ72">
        <f t="shared" si="46"/>
        <v>124</v>
      </c>
      <c r="BA72">
        <v>0</v>
      </c>
      <c r="BB72">
        <f t="shared" si="47"/>
        <v>124</v>
      </c>
      <c r="BC72">
        <v>2</v>
      </c>
      <c r="BD72">
        <f t="shared" si="48"/>
        <v>7</v>
      </c>
      <c r="BE72">
        <f t="shared" si="49"/>
        <v>62</v>
      </c>
      <c r="BG72">
        <v>565</v>
      </c>
      <c r="BH72">
        <v>380</v>
      </c>
      <c r="BI72">
        <v>0</v>
      </c>
      <c r="BJ72">
        <f t="shared" si="50"/>
        <v>945</v>
      </c>
      <c r="BK72">
        <v>0</v>
      </c>
      <c r="BL72">
        <f t="shared" si="51"/>
        <v>945</v>
      </c>
      <c r="BM72">
        <v>0</v>
      </c>
      <c r="BN72">
        <f t="shared" si="52"/>
        <v>5</v>
      </c>
      <c r="BO72">
        <f t="shared" si="53"/>
        <v>0</v>
      </c>
      <c r="BQ72">
        <v>118</v>
      </c>
      <c r="BR72">
        <v>250</v>
      </c>
      <c r="BS72">
        <v>0</v>
      </c>
      <c r="BT72">
        <f t="shared" si="54"/>
        <v>368</v>
      </c>
      <c r="BU72">
        <v>0</v>
      </c>
      <c r="BV72">
        <f t="shared" si="55"/>
        <v>368</v>
      </c>
      <c r="BW72">
        <v>2</v>
      </c>
      <c r="BX72">
        <f t="shared" si="56"/>
        <v>5</v>
      </c>
      <c r="BY72">
        <f t="shared" si="57"/>
        <v>184</v>
      </c>
      <c r="BZ72">
        <f t="shared" si="58"/>
        <v>2890</v>
      </c>
      <c r="CA72">
        <v>1500</v>
      </c>
    </row>
    <row r="73" spans="1:79" ht="14.4" x14ac:dyDescent="0.3">
      <c r="A73" s="2">
        <v>44568</v>
      </c>
      <c r="B73" t="s">
        <v>168</v>
      </c>
      <c r="C73" t="s">
        <v>169</v>
      </c>
      <c r="D73" t="s">
        <v>27</v>
      </c>
      <c r="F73">
        <v>75</v>
      </c>
      <c r="G73">
        <v>0</v>
      </c>
      <c r="I73">
        <v>0</v>
      </c>
      <c r="J73">
        <f t="shared" si="35"/>
        <v>75</v>
      </c>
      <c r="K73">
        <v>0</v>
      </c>
      <c r="L73">
        <f t="shared" si="33"/>
        <v>75</v>
      </c>
      <c r="M73">
        <v>3</v>
      </c>
      <c r="N73">
        <v>1</v>
      </c>
      <c r="O73">
        <f t="shared" ref="O73:O81" si="59">IFERROR(L73/M73,0)</f>
        <v>25</v>
      </c>
      <c r="Q73">
        <v>117</v>
      </c>
      <c r="R73">
        <v>0</v>
      </c>
      <c r="T73">
        <v>0</v>
      </c>
      <c r="U73">
        <f t="shared" si="38"/>
        <v>117</v>
      </c>
      <c r="V73">
        <v>0</v>
      </c>
      <c r="W73">
        <f t="shared" si="36"/>
        <v>117</v>
      </c>
      <c r="X73">
        <v>1</v>
      </c>
      <c r="Y73">
        <v>2</v>
      </c>
      <c r="Z73">
        <f t="shared" si="39"/>
        <v>117</v>
      </c>
      <c r="AB73">
        <v>449</v>
      </c>
      <c r="AC73">
        <v>0</v>
      </c>
      <c r="AE73">
        <v>0</v>
      </c>
      <c r="AF73">
        <f t="shared" si="40"/>
        <v>449</v>
      </c>
      <c r="AG73">
        <v>0</v>
      </c>
      <c r="AH73">
        <f t="shared" si="41"/>
        <v>449</v>
      </c>
      <c r="AI73">
        <v>5</v>
      </c>
      <c r="AJ73">
        <f t="shared" si="42"/>
        <v>6</v>
      </c>
      <c r="AK73">
        <f t="shared" si="43"/>
        <v>89.8</v>
      </c>
      <c r="AM73">
        <v>910</v>
      </c>
      <c r="AN73">
        <v>0</v>
      </c>
      <c r="AO73">
        <v>0</v>
      </c>
      <c r="AP73">
        <f t="shared" si="34"/>
        <v>910</v>
      </c>
      <c r="AQ73">
        <v>0</v>
      </c>
      <c r="AR73">
        <f t="shared" si="37"/>
        <v>910</v>
      </c>
      <c r="AS73">
        <v>2</v>
      </c>
      <c r="AT73">
        <f t="shared" si="44"/>
        <v>6</v>
      </c>
      <c r="AU73">
        <f t="shared" si="45"/>
        <v>455</v>
      </c>
      <c r="AW73">
        <v>191</v>
      </c>
      <c r="AX73">
        <v>0</v>
      </c>
      <c r="AY73">
        <v>0</v>
      </c>
      <c r="AZ73">
        <f t="shared" si="46"/>
        <v>191</v>
      </c>
      <c r="BA73">
        <v>0</v>
      </c>
      <c r="BB73">
        <f t="shared" si="47"/>
        <v>191</v>
      </c>
      <c r="BC73">
        <v>4</v>
      </c>
      <c r="BD73">
        <f t="shared" si="48"/>
        <v>7</v>
      </c>
      <c r="BE73">
        <f t="shared" si="49"/>
        <v>47.75</v>
      </c>
      <c r="BG73">
        <v>380</v>
      </c>
      <c r="BH73">
        <v>0</v>
      </c>
      <c r="BI73">
        <v>0</v>
      </c>
      <c r="BJ73">
        <f t="shared" si="50"/>
        <v>380</v>
      </c>
      <c r="BK73">
        <v>0</v>
      </c>
      <c r="BL73">
        <f t="shared" si="51"/>
        <v>380</v>
      </c>
      <c r="BM73">
        <v>1</v>
      </c>
      <c r="BN73">
        <f t="shared" si="52"/>
        <v>5</v>
      </c>
      <c r="BO73">
        <f t="shared" si="53"/>
        <v>380</v>
      </c>
      <c r="BQ73">
        <v>769</v>
      </c>
      <c r="BR73">
        <v>0</v>
      </c>
      <c r="BS73">
        <v>0</v>
      </c>
      <c r="BT73">
        <f t="shared" si="54"/>
        <v>769</v>
      </c>
      <c r="BU73">
        <v>0</v>
      </c>
      <c r="BV73">
        <f t="shared" si="55"/>
        <v>769</v>
      </c>
      <c r="BW73">
        <v>2</v>
      </c>
      <c r="BX73">
        <f t="shared" si="56"/>
        <v>5</v>
      </c>
      <c r="BY73">
        <f t="shared" si="57"/>
        <v>384.5</v>
      </c>
      <c r="BZ73">
        <f t="shared" si="58"/>
        <v>2891</v>
      </c>
      <c r="CA73">
        <v>3800</v>
      </c>
    </row>
    <row r="74" spans="1:79" ht="14.4" x14ac:dyDescent="0.3">
      <c r="A74" s="2">
        <v>44568</v>
      </c>
      <c r="B74" t="s">
        <v>170</v>
      </c>
      <c r="C74" t="s">
        <v>171</v>
      </c>
      <c r="D74" t="s">
        <v>27</v>
      </c>
      <c r="F74">
        <v>322</v>
      </c>
      <c r="G74">
        <v>0</v>
      </c>
      <c r="I74">
        <v>0</v>
      </c>
      <c r="J74">
        <f t="shared" si="35"/>
        <v>322</v>
      </c>
      <c r="K74">
        <v>0</v>
      </c>
      <c r="L74">
        <f t="shared" si="33"/>
        <v>322</v>
      </c>
      <c r="M74">
        <v>5</v>
      </c>
      <c r="N74">
        <v>1</v>
      </c>
      <c r="O74">
        <f t="shared" si="59"/>
        <v>64.400000000000006</v>
      </c>
      <c r="Q74">
        <v>196</v>
      </c>
      <c r="R74">
        <v>0</v>
      </c>
      <c r="T74">
        <v>0</v>
      </c>
      <c r="U74">
        <f t="shared" si="38"/>
        <v>196</v>
      </c>
      <c r="V74">
        <v>0</v>
      </c>
      <c r="W74">
        <f t="shared" si="36"/>
        <v>196</v>
      </c>
      <c r="X74">
        <v>1</v>
      </c>
      <c r="Y74">
        <v>2</v>
      </c>
      <c r="Z74">
        <f t="shared" si="39"/>
        <v>196</v>
      </c>
      <c r="AB74">
        <v>1418</v>
      </c>
      <c r="AC74">
        <v>0</v>
      </c>
      <c r="AE74">
        <v>0</v>
      </c>
      <c r="AF74">
        <f t="shared" si="40"/>
        <v>1418</v>
      </c>
      <c r="AG74">
        <v>0</v>
      </c>
      <c r="AH74">
        <f t="shared" si="41"/>
        <v>1418</v>
      </c>
      <c r="AI74">
        <v>2</v>
      </c>
      <c r="AJ74">
        <f t="shared" si="42"/>
        <v>6</v>
      </c>
      <c r="AK74">
        <f t="shared" si="43"/>
        <v>709</v>
      </c>
      <c r="AM74">
        <v>861</v>
      </c>
      <c r="AN74">
        <v>0</v>
      </c>
      <c r="AO74">
        <v>-50</v>
      </c>
      <c r="AP74">
        <f t="shared" si="34"/>
        <v>811</v>
      </c>
      <c r="AQ74">
        <v>0</v>
      </c>
      <c r="AR74">
        <f t="shared" si="37"/>
        <v>811</v>
      </c>
      <c r="AS74">
        <v>7</v>
      </c>
      <c r="AT74">
        <f t="shared" si="44"/>
        <v>6</v>
      </c>
      <c r="AU74">
        <f t="shared" si="45"/>
        <v>115.85714285714286</v>
      </c>
      <c r="AW74">
        <v>113</v>
      </c>
      <c r="AX74">
        <v>15</v>
      </c>
      <c r="AY74">
        <v>0</v>
      </c>
      <c r="AZ74">
        <f t="shared" si="46"/>
        <v>128</v>
      </c>
      <c r="BA74">
        <v>0</v>
      </c>
      <c r="BB74">
        <f t="shared" si="47"/>
        <v>128</v>
      </c>
      <c r="BC74">
        <v>1</v>
      </c>
      <c r="BD74">
        <f t="shared" si="48"/>
        <v>7</v>
      </c>
      <c r="BE74">
        <f t="shared" si="49"/>
        <v>128</v>
      </c>
      <c r="BG74">
        <v>511</v>
      </c>
      <c r="BH74">
        <v>0</v>
      </c>
      <c r="BI74">
        <v>0</v>
      </c>
      <c r="BJ74">
        <f t="shared" si="50"/>
        <v>511</v>
      </c>
      <c r="BK74">
        <v>0</v>
      </c>
      <c r="BL74">
        <f t="shared" si="51"/>
        <v>511</v>
      </c>
      <c r="BM74">
        <v>3</v>
      </c>
      <c r="BN74">
        <f t="shared" si="52"/>
        <v>5</v>
      </c>
      <c r="BO74">
        <f t="shared" si="53"/>
        <v>170.33333333333334</v>
      </c>
      <c r="BQ74">
        <v>1623</v>
      </c>
      <c r="BR74">
        <v>0</v>
      </c>
      <c r="BS74">
        <v>0</v>
      </c>
      <c r="BT74">
        <f t="shared" si="54"/>
        <v>1623</v>
      </c>
      <c r="BU74">
        <v>0</v>
      </c>
      <c r="BV74">
        <f t="shared" si="55"/>
        <v>1623</v>
      </c>
      <c r="BW74">
        <v>12</v>
      </c>
      <c r="BX74">
        <f t="shared" si="56"/>
        <v>5</v>
      </c>
      <c r="BY74">
        <f t="shared" si="57"/>
        <v>135.25</v>
      </c>
      <c r="BZ74">
        <f t="shared" si="58"/>
        <v>5009</v>
      </c>
      <c r="CA74">
        <v>570</v>
      </c>
    </row>
    <row r="75" spans="1:79" ht="14.4" x14ac:dyDescent="0.3">
      <c r="A75" s="2">
        <v>44568</v>
      </c>
      <c r="B75" t="s">
        <v>172</v>
      </c>
      <c r="C75" t="s">
        <v>173</v>
      </c>
      <c r="D75" t="s">
        <v>27</v>
      </c>
      <c r="F75">
        <v>224</v>
      </c>
      <c r="G75">
        <v>0</v>
      </c>
      <c r="I75">
        <v>0</v>
      </c>
      <c r="J75">
        <f t="shared" si="35"/>
        <v>224</v>
      </c>
      <c r="K75">
        <v>0</v>
      </c>
      <c r="L75">
        <f t="shared" si="33"/>
        <v>224</v>
      </c>
      <c r="M75">
        <v>1</v>
      </c>
      <c r="N75">
        <v>1</v>
      </c>
      <c r="O75">
        <f t="shared" si="59"/>
        <v>224</v>
      </c>
      <c r="Q75">
        <v>63</v>
      </c>
      <c r="R75">
        <v>0</v>
      </c>
      <c r="T75">
        <v>0</v>
      </c>
      <c r="U75">
        <f t="shared" si="38"/>
        <v>63</v>
      </c>
      <c r="V75">
        <v>0</v>
      </c>
      <c r="W75">
        <f t="shared" si="36"/>
        <v>63</v>
      </c>
      <c r="X75">
        <v>1</v>
      </c>
      <c r="Y75">
        <v>2</v>
      </c>
      <c r="Z75">
        <f t="shared" si="39"/>
        <v>63</v>
      </c>
      <c r="AB75">
        <v>1529</v>
      </c>
      <c r="AC75">
        <v>0</v>
      </c>
      <c r="AE75">
        <v>0</v>
      </c>
      <c r="AF75">
        <f t="shared" si="40"/>
        <v>1529</v>
      </c>
      <c r="AG75">
        <v>0</v>
      </c>
      <c r="AH75">
        <f t="shared" si="41"/>
        <v>1529</v>
      </c>
      <c r="AI75">
        <v>4</v>
      </c>
      <c r="AJ75">
        <f t="shared" si="42"/>
        <v>6</v>
      </c>
      <c r="AK75">
        <f t="shared" si="43"/>
        <v>382.25</v>
      </c>
      <c r="AM75">
        <v>746</v>
      </c>
      <c r="AN75">
        <v>710</v>
      </c>
      <c r="AO75">
        <v>0</v>
      </c>
      <c r="AP75">
        <f t="shared" si="34"/>
        <v>1456</v>
      </c>
      <c r="AQ75">
        <v>0</v>
      </c>
      <c r="AR75">
        <f t="shared" si="37"/>
        <v>1456</v>
      </c>
      <c r="AS75">
        <v>8</v>
      </c>
      <c r="AT75">
        <f t="shared" si="44"/>
        <v>6</v>
      </c>
      <c r="AU75">
        <f t="shared" si="45"/>
        <v>182</v>
      </c>
      <c r="AW75">
        <v>122</v>
      </c>
      <c r="AX75">
        <v>235</v>
      </c>
      <c r="AY75">
        <v>0</v>
      </c>
      <c r="AZ75">
        <f t="shared" si="46"/>
        <v>357</v>
      </c>
      <c r="BA75">
        <v>0</v>
      </c>
      <c r="BB75">
        <f t="shared" si="47"/>
        <v>357</v>
      </c>
      <c r="BC75">
        <v>2</v>
      </c>
      <c r="BD75">
        <f t="shared" si="48"/>
        <v>7</v>
      </c>
      <c r="BE75">
        <f t="shared" si="49"/>
        <v>178.5</v>
      </c>
      <c r="BG75">
        <v>218</v>
      </c>
      <c r="BH75">
        <v>240</v>
      </c>
      <c r="BI75">
        <v>0</v>
      </c>
      <c r="BJ75">
        <f t="shared" si="50"/>
        <v>458</v>
      </c>
      <c r="BK75">
        <v>0</v>
      </c>
      <c r="BL75">
        <f t="shared" si="51"/>
        <v>458</v>
      </c>
      <c r="BM75">
        <v>0</v>
      </c>
      <c r="BN75">
        <f t="shared" si="52"/>
        <v>5</v>
      </c>
      <c r="BO75">
        <f t="shared" si="53"/>
        <v>0</v>
      </c>
      <c r="BQ75">
        <v>51</v>
      </c>
      <c r="BR75">
        <v>240</v>
      </c>
      <c r="BS75">
        <v>0</v>
      </c>
      <c r="BT75">
        <f t="shared" si="54"/>
        <v>291</v>
      </c>
      <c r="BU75">
        <v>0</v>
      </c>
      <c r="BV75">
        <f t="shared" si="55"/>
        <v>291</v>
      </c>
      <c r="BW75">
        <v>2</v>
      </c>
      <c r="BX75">
        <f t="shared" si="56"/>
        <v>5</v>
      </c>
      <c r="BY75">
        <f t="shared" si="57"/>
        <v>145.5</v>
      </c>
      <c r="BZ75">
        <f t="shared" si="58"/>
        <v>4378</v>
      </c>
      <c r="CA75">
        <v>367</v>
      </c>
    </row>
    <row r="76" spans="1:79" ht="14.4" x14ac:dyDescent="0.3">
      <c r="A76" s="2">
        <v>44568</v>
      </c>
      <c r="B76" t="s">
        <v>174</v>
      </c>
      <c r="C76" t="s">
        <v>175</v>
      </c>
      <c r="D76" t="s">
        <v>27</v>
      </c>
      <c r="F76">
        <v>729</v>
      </c>
      <c r="G76">
        <v>0</v>
      </c>
      <c r="I76">
        <v>-181</v>
      </c>
      <c r="J76">
        <f t="shared" si="35"/>
        <v>548</v>
      </c>
      <c r="K76">
        <v>0</v>
      </c>
      <c r="L76">
        <f t="shared" si="33"/>
        <v>548</v>
      </c>
      <c r="M76">
        <v>53</v>
      </c>
      <c r="N76">
        <v>1</v>
      </c>
      <c r="O76">
        <f t="shared" si="59"/>
        <v>10.339622641509434</v>
      </c>
      <c r="Q76">
        <v>524</v>
      </c>
      <c r="R76">
        <v>0</v>
      </c>
      <c r="T76">
        <v>-22</v>
      </c>
      <c r="U76">
        <f t="shared" si="38"/>
        <v>502</v>
      </c>
      <c r="V76">
        <v>0</v>
      </c>
      <c r="W76">
        <f t="shared" si="36"/>
        <v>502</v>
      </c>
      <c r="X76">
        <v>22</v>
      </c>
      <c r="Y76">
        <v>2</v>
      </c>
      <c r="Z76">
        <f t="shared" si="39"/>
        <v>22.818181818181817</v>
      </c>
      <c r="AB76">
        <v>1041</v>
      </c>
      <c r="AC76">
        <v>0</v>
      </c>
      <c r="AE76">
        <v>-11</v>
      </c>
      <c r="AF76">
        <f t="shared" si="40"/>
        <v>1030</v>
      </c>
      <c r="AG76">
        <v>0</v>
      </c>
      <c r="AH76">
        <f t="shared" si="41"/>
        <v>1030</v>
      </c>
      <c r="AI76">
        <v>128</v>
      </c>
      <c r="AJ76">
        <f t="shared" si="42"/>
        <v>6</v>
      </c>
      <c r="AK76">
        <f t="shared" si="43"/>
        <v>8.046875</v>
      </c>
      <c r="AM76">
        <v>2111</v>
      </c>
      <c r="AN76">
        <v>0</v>
      </c>
      <c r="AO76">
        <v>0</v>
      </c>
      <c r="AP76">
        <f t="shared" si="34"/>
        <v>2111</v>
      </c>
      <c r="AQ76">
        <v>0</v>
      </c>
      <c r="AR76">
        <f t="shared" si="37"/>
        <v>2111</v>
      </c>
      <c r="AS76">
        <v>86</v>
      </c>
      <c r="AT76">
        <f t="shared" si="44"/>
        <v>6</v>
      </c>
      <c r="AU76">
        <f t="shared" si="45"/>
        <v>24.546511627906977</v>
      </c>
      <c r="AW76">
        <v>696</v>
      </c>
      <c r="AX76">
        <v>0</v>
      </c>
      <c r="AY76">
        <v>-269</v>
      </c>
      <c r="AZ76">
        <f t="shared" si="46"/>
        <v>427</v>
      </c>
      <c r="BA76">
        <v>960</v>
      </c>
      <c r="BB76">
        <f t="shared" si="47"/>
        <v>1387</v>
      </c>
      <c r="BC76">
        <v>105</v>
      </c>
      <c r="BD76">
        <f t="shared" si="48"/>
        <v>7</v>
      </c>
      <c r="BE76">
        <f t="shared" si="49"/>
        <v>13.209523809523809</v>
      </c>
      <c r="BG76">
        <v>753</v>
      </c>
      <c r="BH76">
        <v>0</v>
      </c>
      <c r="BI76">
        <v>0</v>
      </c>
      <c r="BJ76">
        <f t="shared" si="50"/>
        <v>753</v>
      </c>
      <c r="BK76">
        <v>0</v>
      </c>
      <c r="BL76">
        <f t="shared" si="51"/>
        <v>753</v>
      </c>
      <c r="BM76">
        <v>38</v>
      </c>
      <c r="BN76">
        <f t="shared" si="52"/>
        <v>5</v>
      </c>
      <c r="BO76">
        <f t="shared" si="53"/>
        <v>19.815789473684209</v>
      </c>
      <c r="BQ76">
        <v>750</v>
      </c>
      <c r="BR76">
        <v>0</v>
      </c>
      <c r="BS76">
        <v>0</v>
      </c>
      <c r="BT76">
        <f t="shared" si="54"/>
        <v>750</v>
      </c>
      <c r="BU76">
        <v>0</v>
      </c>
      <c r="BV76">
        <f t="shared" si="55"/>
        <v>750</v>
      </c>
      <c r="BW76">
        <v>33</v>
      </c>
      <c r="BX76">
        <f t="shared" si="56"/>
        <v>5</v>
      </c>
      <c r="BY76">
        <f t="shared" si="57"/>
        <v>22.727272727272727</v>
      </c>
      <c r="BZ76">
        <f t="shared" si="58"/>
        <v>7081</v>
      </c>
      <c r="CA76">
        <v>0</v>
      </c>
    </row>
    <row r="77" spans="1:79" ht="14.4" x14ac:dyDescent="0.3">
      <c r="A77" s="2">
        <v>44568</v>
      </c>
      <c r="B77" t="s">
        <v>176</v>
      </c>
      <c r="C77" t="s">
        <v>177</v>
      </c>
      <c r="D77" t="s">
        <v>27</v>
      </c>
      <c r="F77">
        <v>0</v>
      </c>
      <c r="G77">
        <v>0</v>
      </c>
      <c r="I77">
        <v>0</v>
      </c>
      <c r="J77">
        <f t="shared" si="35"/>
        <v>0</v>
      </c>
      <c r="K77">
        <v>0</v>
      </c>
      <c r="L77">
        <f t="shared" si="33"/>
        <v>0</v>
      </c>
      <c r="M77">
        <v>0</v>
      </c>
      <c r="N77">
        <v>1</v>
      </c>
      <c r="O77">
        <f t="shared" si="59"/>
        <v>0</v>
      </c>
      <c r="Q77">
        <v>0</v>
      </c>
      <c r="R77">
        <v>0</v>
      </c>
      <c r="T77">
        <v>0</v>
      </c>
      <c r="U77">
        <f t="shared" si="38"/>
        <v>0</v>
      </c>
      <c r="V77">
        <v>0</v>
      </c>
      <c r="W77">
        <f t="shared" si="36"/>
        <v>0</v>
      </c>
      <c r="X77">
        <v>0</v>
      </c>
      <c r="Y77">
        <v>2</v>
      </c>
      <c r="Z77">
        <f t="shared" si="39"/>
        <v>0</v>
      </c>
      <c r="AB77">
        <v>0</v>
      </c>
      <c r="AC77">
        <v>0</v>
      </c>
      <c r="AE77">
        <v>0</v>
      </c>
      <c r="AF77">
        <f t="shared" si="40"/>
        <v>0</v>
      </c>
      <c r="AG77">
        <v>0</v>
      </c>
      <c r="AH77">
        <f t="shared" si="41"/>
        <v>0</v>
      </c>
      <c r="AI77">
        <v>0</v>
      </c>
      <c r="AJ77">
        <f t="shared" si="42"/>
        <v>6</v>
      </c>
      <c r="AK77">
        <f t="shared" si="43"/>
        <v>0</v>
      </c>
      <c r="AM77">
        <v>0</v>
      </c>
      <c r="AN77">
        <v>0</v>
      </c>
      <c r="AO77">
        <v>0</v>
      </c>
      <c r="AP77">
        <f t="shared" si="34"/>
        <v>0</v>
      </c>
      <c r="AQ77">
        <v>0</v>
      </c>
      <c r="AR77">
        <f t="shared" si="37"/>
        <v>0</v>
      </c>
      <c r="AS77">
        <v>0</v>
      </c>
      <c r="AT77">
        <f t="shared" si="44"/>
        <v>6</v>
      </c>
      <c r="AU77">
        <f t="shared" si="45"/>
        <v>0</v>
      </c>
      <c r="AW77">
        <v>0</v>
      </c>
      <c r="AX77">
        <v>0</v>
      </c>
      <c r="AY77">
        <v>0</v>
      </c>
      <c r="AZ77">
        <f t="shared" si="46"/>
        <v>0</v>
      </c>
      <c r="BA77">
        <v>0</v>
      </c>
      <c r="BB77">
        <f t="shared" si="47"/>
        <v>0</v>
      </c>
      <c r="BC77">
        <v>0</v>
      </c>
      <c r="BD77">
        <f t="shared" si="48"/>
        <v>7</v>
      </c>
      <c r="BE77">
        <f t="shared" si="49"/>
        <v>0</v>
      </c>
      <c r="BG77">
        <v>0</v>
      </c>
      <c r="BH77">
        <v>0</v>
      </c>
      <c r="BI77">
        <v>0</v>
      </c>
      <c r="BJ77">
        <f t="shared" si="50"/>
        <v>0</v>
      </c>
      <c r="BK77">
        <v>0</v>
      </c>
      <c r="BL77">
        <f t="shared" si="51"/>
        <v>0</v>
      </c>
      <c r="BM77">
        <v>0</v>
      </c>
      <c r="BN77">
        <f t="shared" si="52"/>
        <v>5</v>
      </c>
      <c r="BO77">
        <f t="shared" si="53"/>
        <v>0</v>
      </c>
      <c r="BQ77">
        <v>0</v>
      </c>
      <c r="BR77">
        <v>0</v>
      </c>
      <c r="BS77">
        <v>0</v>
      </c>
      <c r="BT77">
        <f t="shared" si="54"/>
        <v>0</v>
      </c>
      <c r="BU77">
        <v>0</v>
      </c>
      <c r="BV77">
        <f t="shared" si="55"/>
        <v>0</v>
      </c>
      <c r="BW77">
        <v>0</v>
      </c>
      <c r="BX77">
        <f t="shared" si="56"/>
        <v>5</v>
      </c>
      <c r="BY77">
        <f t="shared" si="57"/>
        <v>0</v>
      </c>
      <c r="BZ77">
        <f t="shared" si="58"/>
        <v>0</v>
      </c>
      <c r="CA77">
        <v>0</v>
      </c>
    </row>
    <row r="78" spans="1:79" ht="14.4" x14ac:dyDescent="0.3">
      <c r="A78" s="2">
        <v>44568</v>
      </c>
      <c r="B78" t="s">
        <v>178</v>
      </c>
      <c r="C78" t="s">
        <v>179</v>
      </c>
      <c r="D78" t="s">
        <v>27</v>
      </c>
      <c r="F78">
        <v>0</v>
      </c>
      <c r="G78">
        <v>0</v>
      </c>
      <c r="I78">
        <v>0</v>
      </c>
      <c r="J78">
        <f t="shared" si="35"/>
        <v>0</v>
      </c>
      <c r="K78">
        <v>0</v>
      </c>
      <c r="L78">
        <f t="shared" si="33"/>
        <v>0</v>
      </c>
      <c r="M78">
        <v>0</v>
      </c>
      <c r="N78">
        <v>1</v>
      </c>
      <c r="O78">
        <f t="shared" si="59"/>
        <v>0</v>
      </c>
      <c r="Q78">
        <v>0</v>
      </c>
      <c r="R78">
        <v>0</v>
      </c>
      <c r="T78">
        <v>0</v>
      </c>
      <c r="U78">
        <f t="shared" si="38"/>
        <v>0</v>
      </c>
      <c r="V78">
        <v>0</v>
      </c>
      <c r="W78">
        <f t="shared" si="36"/>
        <v>0</v>
      </c>
      <c r="X78">
        <v>0</v>
      </c>
      <c r="Y78">
        <v>2</v>
      </c>
      <c r="Z78">
        <f t="shared" si="39"/>
        <v>0</v>
      </c>
      <c r="AB78">
        <v>0</v>
      </c>
      <c r="AC78">
        <v>0</v>
      </c>
      <c r="AE78">
        <v>0</v>
      </c>
      <c r="AF78">
        <f t="shared" si="40"/>
        <v>0</v>
      </c>
      <c r="AG78">
        <v>0</v>
      </c>
      <c r="AH78">
        <f t="shared" si="41"/>
        <v>0</v>
      </c>
      <c r="AI78">
        <v>0</v>
      </c>
      <c r="AJ78">
        <f t="shared" si="42"/>
        <v>6</v>
      </c>
      <c r="AK78">
        <f t="shared" si="43"/>
        <v>0</v>
      </c>
      <c r="AM78">
        <v>0</v>
      </c>
      <c r="AN78">
        <v>0</v>
      </c>
      <c r="AO78">
        <v>0</v>
      </c>
      <c r="AP78">
        <f t="shared" si="34"/>
        <v>0</v>
      </c>
      <c r="AQ78">
        <v>0</v>
      </c>
      <c r="AR78">
        <f t="shared" si="37"/>
        <v>0</v>
      </c>
      <c r="AS78">
        <v>0</v>
      </c>
      <c r="AT78">
        <f t="shared" si="44"/>
        <v>6</v>
      </c>
      <c r="AU78">
        <f t="shared" si="45"/>
        <v>0</v>
      </c>
      <c r="AW78">
        <v>0</v>
      </c>
      <c r="AX78">
        <v>0</v>
      </c>
      <c r="AY78">
        <v>0</v>
      </c>
      <c r="AZ78">
        <f t="shared" si="46"/>
        <v>0</v>
      </c>
      <c r="BA78">
        <v>0</v>
      </c>
      <c r="BB78">
        <f t="shared" si="47"/>
        <v>0</v>
      </c>
      <c r="BC78">
        <v>0</v>
      </c>
      <c r="BD78">
        <f t="shared" si="48"/>
        <v>7</v>
      </c>
      <c r="BE78">
        <f t="shared" si="49"/>
        <v>0</v>
      </c>
      <c r="BG78">
        <v>0</v>
      </c>
      <c r="BH78">
        <v>0</v>
      </c>
      <c r="BI78">
        <v>0</v>
      </c>
      <c r="BJ78">
        <f t="shared" si="50"/>
        <v>0</v>
      </c>
      <c r="BK78">
        <v>0</v>
      </c>
      <c r="BL78">
        <f t="shared" si="51"/>
        <v>0</v>
      </c>
      <c r="BM78">
        <v>0</v>
      </c>
      <c r="BN78">
        <f t="shared" si="52"/>
        <v>5</v>
      </c>
      <c r="BO78">
        <f t="shared" si="53"/>
        <v>0</v>
      </c>
      <c r="BQ78">
        <v>0</v>
      </c>
      <c r="BR78">
        <v>0</v>
      </c>
      <c r="BS78">
        <v>0</v>
      </c>
      <c r="BT78">
        <f t="shared" si="54"/>
        <v>0</v>
      </c>
      <c r="BU78">
        <v>0</v>
      </c>
      <c r="BV78">
        <f t="shared" si="55"/>
        <v>0</v>
      </c>
      <c r="BW78">
        <v>0</v>
      </c>
      <c r="BX78">
        <f t="shared" si="56"/>
        <v>5</v>
      </c>
      <c r="BY78">
        <f t="shared" si="57"/>
        <v>0</v>
      </c>
      <c r="BZ78">
        <f t="shared" si="58"/>
        <v>0</v>
      </c>
      <c r="CA78">
        <v>0</v>
      </c>
    </row>
    <row r="79" spans="1:79" ht="14.4" x14ac:dyDescent="0.3">
      <c r="A79" s="2">
        <v>44568</v>
      </c>
      <c r="B79" t="s">
        <v>180</v>
      </c>
      <c r="C79" t="s">
        <v>181</v>
      </c>
      <c r="D79" t="s">
        <v>27</v>
      </c>
      <c r="F79">
        <v>818</v>
      </c>
      <c r="G79">
        <v>0</v>
      </c>
      <c r="I79">
        <v>0</v>
      </c>
      <c r="J79">
        <f t="shared" si="35"/>
        <v>818</v>
      </c>
      <c r="K79">
        <v>0</v>
      </c>
      <c r="L79">
        <f t="shared" si="33"/>
        <v>818</v>
      </c>
      <c r="M79">
        <v>9</v>
      </c>
      <c r="N79">
        <v>1</v>
      </c>
      <c r="O79">
        <f t="shared" si="59"/>
        <v>90.888888888888886</v>
      </c>
      <c r="Q79">
        <v>212</v>
      </c>
      <c r="R79">
        <v>0</v>
      </c>
      <c r="T79">
        <v>-17</v>
      </c>
      <c r="U79">
        <f t="shared" si="38"/>
        <v>195</v>
      </c>
      <c r="V79">
        <v>0</v>
      </c>
      <c r="W79">
        <f t="shared" si="36"/>
        <v>195</v>
      </c>
      <c r="X79">
        <v>5</v>
      </c>
      <c r="Y79">
        <v>2</v>
      </c>
      <c r="Z79">
        <f t="shared" si="39"/>
        <v>39</v>
      </c>
      <c r="AB79">
        <v>5893</v>
      </c>
      <c r="AC79">
        <v>0</v>
      </c>
      <c r="AE79">
        <v>0</v>
      </c>
      <c r="AF79">
        <f t="shared" si="40"/>
        <v>5893</v>
      </c>
      <c r="AG79">
        <v>0</v>
      </c>
      <c r="AH79">
        <f t="shared" si="41"/>
        <v>5893</v>
      </c>
      <c r="AI79">
        <v>73</v>
      </c>
      <c r="AJ79">
        <f t="shared" si="42"/>
        <v>6</v>
      </c>
      <c r="AK79">
        <f t="shared" si="43"/>
        <v>80.726027397260268</v>
      </c>
      <c r="AM79">
        <v>1420</v>
      </c>
      <c r="AN79">
        <v>0</v>
      </c>
      <c r="AO79">
        <v>0</v>
      </c>
      <c r="AP79">
        <f t="shared" si="34"/>
        <v>1420</v>
      </c>
      <c r="AQ79">
        <v>0</v>
      </c>
      <c r="AR79">
        <f t="shared" si="37"/>
        <v>1420</v>
      </c>
      <c r="AS79">
        <v>20</v>
      </c>
      <c r="AT79">
        <f t="shared" si="44"/>
        <v>6</v>
      </c>
      <c r="AU79">
        <f t="shared" si="45"/>
        <v>71</v>
      </c>
      <c r="AW79">
        <v>694</v>
      </c>
      <c r="AX79">
        <v>0</v>
      </c>
      <c r="AY79">
        <v>0</v>
      </c>
      <c r="AZ79">
        <f t="shared" si="46"/>
        <v>694</v>
      </c>
      <c r="BA79">
        <v>0</v>
      </c>
      <c r="BB79">
        <f t="shared" si="47"/>
        <v>694</v>
      </c>
      <c r="BC79">
        <v>8</v>
      </c>
      <c r="BD79">
        <f t="shared" si="48"/>
        <v>7</v>
      </c>
      <c r="BE79">
        <f t="shared" si="49"/>
        <v>86.75</v>
      </c>
      <c r="BG79">
        <v>751</v>
      </c>
      <c r="BH79">
        <v>0</v>
      </c>
      <c r="BI79">
        <v>0</v>
      </c>
      <c r="BJ79">
        <f t="shared" si="50"/>
        <v>751</v>
      </c>
      <c r="BK79">
        <v>0</v>
      </c>
      <c r="BL79">
        <f t="shared" si="51"/>
        <v>751</v>
      </c>
      <c r="BM79">
        <v>16</v>
      </c>
      <c r="BN79">
        <v>71</v>
      </c>
      <c r="BO79">
        <f t="shared" si="53"/>
        <v>46.9375</v>
      </c>
      <c r="BQ79">
        <v>330</v>
      </c>
      <c r="BR79">
        <v>0</v>
      </c>
      <c r="BS79">
        <v>0</v>
      </c>
      <c r="BT79">
        <f t="shared" si="54"/>
        <v>330</v>
      </c>
      <c r="BU79">
        <v>0</v>
      </c>
      <c r="BV79">
        <f t="shared" si="55"/>
        <v>330</v>
      </c>
      <c r="BW79">
        <v>4</v>
      </c>
      <c r="BX79">
        <f t="shared" si="56"/>
        <v>5</v>
      </c>
      <c r="BY79">
        <f t="shared" si="57"/>
        <v>82.5</v>
      </c>
      <c r="BZ79">
        <f t="shared" si="58"/>
        <v>10101</v>
      </c>
      <c r="CA79">
        <v>0</v>
      </c>
    </row>
    <row r="80" spans="1:79" ht="14.4" x14ac:dyDescent="0.3">
      <c r="A80" s="2">
        <v>44568</v>
      </c>
      <c r="B80" t="s">
        <v>182</v>
      </c>
      <c r="C80" t="s">
        <v>183</v>
      </c>
      <c r="D80" t="s">
        <v>27</v>
      </c>
      <c r="F80">
        <v>496</v>
      </c>
      <c r="G80">
        <v>0</v>
      </c>
      <c r="I80">
        <v>-30</v>
      </c>
      <c r="J80">
        <f t="shared" si="35"/>
        <v>466</v>
      </c>
      <c r="K80">
        <v>0</v>
      </c>
      <c r="L80">
        <f t="shared" si="33"/>
        <v>466</v>
      </c>
      <c r="M80">
        <v>35</v>
      </c>
      <c r="N80">
        <v>1</v>
      </c>
      <c r="O80">
        <f t="shared" si="59"/>
        <v>13.314285714285715</v>
      </c>
      <c r="Q80">
        <v>292</v>
      </c>
      <c r="R80">
        <v>0</v>
      </c>
      <c r="T80">
        <v>-12</v>
      </c>
      <c r="U80">
        <f t="shared" si="38"/>
        <v>280</v>
      </c>
      <c r="V80">
        <v>0</v>
      </c>
      <c r="W80">
        <f t="shared" si="36"/>
        <v>280</v>
      </c>
      <c r="X80">
        <v>10</v>
      </c>
      <c r="Y80">
        <v>2</v>
      </c>
      <c r="Z80">
        <f t="shared" si="39"/>
        <v>28</v>
      </c>
      <c r="AB80">
        <v>545</v>
      </c>
      <c r="AC80">
        <v>0</v>
      </c>
      <c r="AE80">
        <v>0</v>
      </c>
      <c r="AF80">
        <f t="shared" si="40"/>
        <v>545</v>
      </c>
      <c r="AG80">
        <v>0</v>
      </c>
      <c r="AH80">
        <f t="shared" si="41"/>
        <v>545</v>
      </c>
      <c r="AI80">
        <v>22</v>
      </c>
      <c r="AJ80">
        <f t="shared" si="42"/>
        <v>6</v>
      </c>
      <c r="AK80">
        <f t="shared" si="43"/>
        <v>24.772727272727273</v>
      </c>
      <c r="AM80">
        <v>123</v>
      </c>
      <c r="AN80">
        <v>0</v>
      </c>
      <c r="AO80">
        <v>0</v>
      </c>
      <c r="AP80">
        <f t="shared" si="34"/>
        <v>123</v>
      </c>
      <c r="AQ80">
        <v>0</v>
      </c>
      <c r="AR80">
        <f t="shared" si="37"/>
        <v>123</v>
      </c>
      <c r="AS80">
        <v>6</v>
      </c>
      <c r="AT80">
        <f t="shared" si="44"/>
        <v>6</v>
      </c>
      <c r="AU80">
        <f>IFERROR(AR80/AS80,0)</f>
        <v>20.5</v>
      </c>
      <c r="AW80">
        <v>188</v>
      </c>
      <c r="AX80">
        <v>0</v>
      </c>
      <c r="AY80">
        <v>-12</v>
      </c>
      <c r="AZ80">
        <f t="shared" si="46"/>
        <v>176</v>
      </c>
      <c r="BA80">
        <v>0</v>
      </c>
      <c r="BB80">
        <f t="shared" si="47"/>
        <v>176</v>
      </c>
      <c r="BC80">
        <v>5</v>
      </c>
      <c r="BD80">
        <f t="shared" si="48"/>
        <v>7</v>
      </c>
      <c r="BE80">
        <f t="shared" si="49"/>
        <v>35.200000000000003</v>
      </c>
      <c r="BG80">
        <v>1045</v>
      </c>
      <c r="BH80">
        <v>0</v>
      </c>
      <c r="BI80">
        <v>-12</v>
      </c>
      <c r="BJ80">
        <f t="shared" si="50"/>
        <v>1033</v>
      </c>
      <c r="BK80">
        <v>0</v>
      </c>
      <c r="BL80">
        <f t="shared" si="51"/>
        <v>1033</v>
      </c>
      <c r="BM80">
        <v>7</v>
      </c>
      <c r="BN80">
        <f t="shared" si="52"/>
        <v>5</v>
      </c>
      <c r="BO80">
        <f t="shared" si="53"/>
        <v>147.57142857142858</v>
      </c>
      <c r="BQ80">
        <v>276</v>
      </c>
      <c r="BR80">
        <v>0</v>
      </c>
      <c r="BS80">
        <v>0</v>
      </c>
      <c r="BT80">
        <f t="shared" si="54"/>
        <v>276</v>
      </c>
      <c r="BU80">
        <v>0</v>
      </c>
      <c r="BV80">
        <f t="shared" si="55"/>
        <v>276</v>
      </c>
      <c r="BW80">
        <v>3</v>
      </c>
      <c r="BX80">
        <f t="shared" si="56"/>
        <v>5</v>
      </c>
      <c r="BY80">
        <f t="shared" si="57"/>
        <v>92</v>
      </c>
      <c r="BZ80">
        <f t="shared" si="58"/>
        <v>2899</v>
      </c>
      <c r="CA80">
        <v>0</v>
      </c>
    </row>
    <row r="81" spans="1:79" ht="14.4" x14ac:dyDescent="0.3">
      <c r="A81" s="2">
        <v>44568</v>
      </c>
      <c r="B81" t="s">
        <v>184</v>
      </c>
      <c r="C81" t="s">
        <v>185</v>
      </c>
      <c r="D81" t="s">
        <v>27</v>
      </c>
      <c r="F81">
        <v>758</v>
      </c>
      <c r="G81">
        <v>0</v>
      </c>
      <c r="I81">
        <v>-47</v>
      </c>
      <c r="J81">
        <f t="shared" si="35"/>
        <v>711</v>
      </c>
      <c r="K81">
        <v>0</v>
      </c>
      <c r="L81">
        <f t="shared" si="33"/>
        <v>711</v>
      </c>
      <c r="M81">
        <v>11</v>
      </c>
      <c r="N81">
        <v>1</v>
      </c>
      <c r="O81">
        <f t="shared" si="59"/>
        <v>64.63636363636364</v>
      </c>
      <c r="Q81">
        <v>297</v>
      </c>
      <c r="R81">
        <v>0</v>
      </c>
      <c r="T81">
        <v>0</v>
      </c>
      <c r="U81">
        <f t="shared" si="38"/>
        <v>297</v>
      </c>
      <c r="V81">
        <v>0</v>
      </c>
      <c r="W81">
        <f t="shared" si="36"/>
        <v>297</v>
      </c>
      <c r="X81">
        <v>0</v>
      </c>
      <c r="Y81">
        <v>2</v>
      </c>
      <c r="Z81">
        <f t="shared" si="39"/>
        <v>0</v>
      </c>
      <c r="AB81">
        <v>105</v>
      </c>
      <c r="AC81">
        <v>0</v>
      </c>
      <c r="AE81">
        <v>0</v>
      </c>
      <c r="AF81">
        <f t="shared" si="40"/>
        <v>105</v>
      </c>
      <c r="AG81">
        <v>0</v>
      </c>
      <c r="AH81">
        <f t="shared" si="41"/>
        <v>105</v>
      </c>
      <c r="AI81">
        <v>13</v>
      </c>
      <c r="AJ81">
        <f t="shared" si="42"/>
        <v>6</v>
      </c>
      <c r="AK81">
        <f t="shared" si="43"/>
        <v>8.0769230769230766</v>
      </c>
      <c r="AM81">
        <v>0</v>
      </c>
      <c r="AN81">
        <v>0</v>
      </c>
      <c r="AO81">
        <v>0</v>
      </c>
      <c r="AP81">
        <f t="shared" si="34"/>
        <v>0</v>
      </c>
      <c r="AQ81">
        <v>100</v>
      </c>
      <c r="AR81">
        <f t="shared" si="37"/>
        <v>100</v>
      </c>
      <c r="AS81">
        <v>9</v>
      </c>
      <c r="AT81">
        <f t="shared" si="44"/>
        <v>6</v>
      </c>
      <c r="AU81">
        <f>IFERROR(AR81/AS81,0)</f>
        <v>11.111111111111111</v>
      </c>
      <c r="AW81">
        <v>67</v>
      </c>
      <c r="AX81">
        <v>0</v>
      </c>
      <c r="AY81">
        <v>0</v>
      </c>
      <c r="AZ81">
        <f t="shared" si="46"/>
        <v>67</v>
      </c>
      <c r="BA81">
        <v>100</v>
      </c>
      <c r="BB81">
        <f t="shared" si="47"/>
        <v>167</v>
      </c>
      <c r="BC81">
        <v>12</v>
      </c>
      <c r="BD81">
        <f t="shared" si="48"/>
        <v>7</v>
      </c>
      <c r="BE81">
        <f t="shared" si="49"/>
        <v>13.916666666666666</v>
      </c>
      <c r="BG81">
        <v>168</v>
      </c>
      <c r="BH81">
        <v>0</v>
      </c>
      <c r="BI81">
        <v>0</v>
      </c>
      <c r="BJ81">
        <f t="shared" si="50"/>
        <v>168</v>
      </c>
      <c r="BK81">
        <v>0</v>
      </c>
      <c r="BL81">
        <f t="shared" si="51"/>
        <v>168</v>
      </c>
      <c r="BM81">
        <v>1</v>
      </c>
      <c r="BN81">
        <f t="shared" si="52"/>
        <v>5</v>
      </c>
      <c r="BO81">
        <f t="shared" si="53"/>
        <v>168</v>
      </c>
      <c r="BQ81">
        <v>253</v>
      </c>
      <c r="BR81">
        <v>0</v>
      </c>
      <c r="BS81">
        <v>0</v>
      </c>
      <c r="BT81">
        <f t="shared" si="54"/>
        <v>253</v>
      </c>
      <c r="BU81">
        <v>0</v>
      </c>
      <c r="BV81">
        <f t="shared" si="55"/>
        <v>253</v>
      </c>
      <c r="BW81">
        <v>7</v>
      </c>
      <c r="BX81">
        <f t="shared" si="56"/>
        <v>5</v>
      </c>
      <c r="BY81">
        <f t="shared" si="57"/>
        <v>36.142857142857146</v>
      </c>
      <c r="BZ81">
        <f t="shared" si="58"/>
        <v>1801</v>
      </c>
      <c r="CA81">
        <v>0</v>
      </c>
    </row>
    <row r="82" spans="1:79" ht="14.4" x14ac:dyDescent="0.3"/>
    <row r="90" spans="1:79" ht="17.25" customHeight="1" x14ac:dyDescent="0.3">
      <c r="BQ90" t="s">
        <v>186</v>
      </c>
    </row>
  </sheetData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28768-7701-4730-812F-F747622DA3BC}">
  <dimension ref="A1:CA90"/>
  <sheetViews>
    <sheetView zoomScale="85" zoomScaleNormal="85" workbookViewId="0">
      <selection sqref="A1:XFD1"/>
    </sheetView>
  </sheetViews>
  <sheetFormatPr defaultColWidth="9.6640625" defaultRowHeight="17.25" customHeight="1" x14ac:dyDescent="0.3"/>
  <cols>
    <col min="1" max="1" width="10.77734375" bestFit="1" customWidth="1"/>
    <col min="2" max="2" width="7.88671875" customWidth="1"/>
    <col min="3" max="3" width="25.5546875" bestFit="1" customWidth="1"/>
    <col min="4" max="4" width="4.88671875" bestFit="1" customWidth="1"/>
    <col min="5" max="5" width="10.33203125" bestFit="1" customWidth="1"/>
    <col min="6" max="28" width="11.33203125" customWidth="1"/>
    <col min="29" max="30" width="11.44140625" customWidth="1"/>
    <col min="31" max="78" width="11.33203125" customWidth="1"/>
    <col min="79" max="79" width="16.33203125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44569</v>
      </c>
      <c r="B2" t="s">
        <v>25</v>
      </c>
      <c r="C2" t="s">
        <v>26</v>
      </c>
      <c r="D2" t="s">
        <v>27</v>
      </c>
      <c r="F2">
        <v>20</v>
      </c>
      <c r="G2">
        <v>0</v>
      </c>
      <c r="I2">
        <v>0</v>
      </c>
      <c r="J2">
        <f t="shared" ref="J2:J33" si="0">SUM(F2:I2)</f>
        <v>20</v>
      </c>
      <c r="K2">
        <v>0</v>
      </c>
      <c r="L2">
        <f t="shared" ref="L2:L65" si="1">SUM(J2:K2)</f>
        <v>20</v>
      </c>
      <c r="M2">
        <v>2</v>
      </c>
      <c r="N2">
        <v>1</v>
      </c>
      <c r="O2">
        <f t="shared" ref="O2:O65" si="2">IFERROR(L2/M2,0)</f>
        <v>10</v>
      </c>
      <c r="Q2">
        <v>0</v>
      </c>
      <c r="R2">
        <v>0</v>
      </c>
      <c r="T2">
        <v>0</v>
      </c>
      <c r="U2">
        <f t="shared" ref="U2:U33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E2">
        <v>0</v>
      </c>
      <c r="AF2">
        <f t="shared" ref="AF2:AF33" si="6">SUM(AB2:AE2)</f>
        <v>0</v>
      </c>
      <c r="AG2">
        <v>0</v>
      </c>
      <c r="AH2">
        <f t="shared" ref="AH2:AH65" si="7">SUM(AF2:AG2)</f>
        <v>0</v>
      </c>
      <c r="AI2">
        <v>9</v>
      </c>
      <c r="AJ2">
        <f t="shared" ref="AJ2:AJ65" si="8">4+2</f>
        <v>6</v>
      </c>
      <c r="AK2">
        <f t="shared" ref="AK2:AK65" si="9">IFERROR(AH2/AI2,0)</f>
        <v>0</v>
      </c>
      <c r="AM2">
        <v>0</v>
      </c>
      <c r="AN2">
        <v>0</v>
      </c>
      <c r="AO2">
        <v>0</v>
      </c>
      <c r="AP2">
        <f t="shared" ref="AP2:AP65" si="10">SUM(AM2:AO2)</f>
        <v>0</v>
      </c>
      <c r="AQ2">
        <v>0</v>
      </c>
      <c r="AR2">
        <f t="shared" ref="AR2:AR65" si="11">SUM(AP2:AQ2)</f>
        <v>0</v>
      </c>
      <c r="AS2">
        <v>2</v>
      </c>
      <c r="AT2">
        <f t="shared" ref="AT2:AT65" si="12">4+2</f>
        <v>6</v>
      </c>
      <c r="AU2">
        <f t="shared" ref="AU2:AU65" si="13">IFERROR(AR2/AS2,0)</f>
        <v>0</v>
      </c>
      <c r="AW2">
        <v>0</v>
      </c>
      <c r="AX2">
        <v>0</v>
      </c>
      <c r="AY2">
        <v>0</v>
      </c>
      <c r="AZ2">
        <f t="shared" ref="AZ2:AZ65" si="14">SUM(AW2:AY2)</f>
        <v>0</v>
      </c>
      <c r="BA2">
        <v>0</v>
      </c>
      <c r="BB2">
        <f t="shared" ref="BB2:BB65" si="15">SUM(AZ2:BA2)</f>
        <v>0</v>
      </c>
      <c r="BC2">
        <v>3</v>
      </c>
      <c r="BD2">
        <f t="shared" ref="BD2:BD65" si="16">5+2</f>
        <v>7</v>
      </c>
      <c r="BE2">
        <f t="shared" ref="BE2:BE65" si="17">IFERROR(BB2/BC2,0)</f>
        <v>0</v>
      </c>
      <c r="BG2">
        <v>67</v>
      </c>
      <c r="BH2">
        <v>0</v>
      </c>
      <c r="BI2">
        <v>0</v>
      </c>
      <c r="BJ2">
        <f t="shared" ref="BJ2:BJ65" si="18">SUM(BG2:BI2)</f>
        <v>67</v>
      </c>
      <c r="BK2">
        <v>0</v>
      </c>
      <c r="BL2">
        <f t="shared" ref="BL2:BL65" si="19">SUM(BJ2:BK2)</f>
        <v>67</v>
      </c>
      <c r="BM2">
        <v>2</v>
      </c>
      <c r="BN2">
        <f t="shared" ref="BN2:BN65" si="20">3+2</f>
        <v>5</v>
      </c>
      <c r="BO2">
        <f t="shared" ref="BO2:BO65" si="21">IFERROR(BL2/BM2,0)</f>
        <v>33.5</v>
      </c>
      <c r="BQ2">
        <v>0</v>
      </c>
      <c r="BR2">
        <v>0</v>
      </c>
      <c r="BS2">
        <v>0</v>
      </c>
      <c r="BT2">
        <f t="shared" ref="BT2:BT65" si="22">SUM(BQ2:BS2)</f>
        <v>0</v>
      </c>
      <c r="BU2">
        <v>0</v>
      </c>
      <c r="BV2">
        <f t="shared" ref="BV2:BV65" si="23">SUM(BT2:BU2)</f>
        <v>0</v>
      </c>
      <c r="BW2">
        <v>6</v>
      </c>
      <c r="BX2">
        <f t="shared" ref="BX2:BX65" si="24">3+2</f>
        <v>5</v>
      </c>
      <c r="BY2">
        <f t="shared" ref="BY2:BY65" si="25">IFERROR(BV2/BW2,0)</f>
        <v>0</v>
      </c>
      <c r="BZ2">
        <f t="shared" ref="BZ2:BZ33" si="26">BV2+BL2+BB2+AR2+AH2+W2+L2</f>
        <v>87</v>
      </c>
      <c r="CA2">
        <v>0</v>
      </c>
    </row>
    <row r="3" spans="1:79" ht="18" customHeight="1" x14ac:dyDescent="0.3">
      <c r="A3" s="2">
        <v>44569</v>
      </c>
      <c r="B3" t="s">
        <v>28</v>
      </c>
      <c r="C3" t="s">
        <v>29</v>
      </c>
      <c r="D3" t="s">
        <v>27</v>
      </c>
      <c r="F3">
        <v>103</v>
      </c>
      <c r="G3">
        <v>0</v>
      </c>
      <c r="I3">
        <v>0</v>
      </c>
      <c r="J3">
        <f t="shared" si="0"/>
        <v>103</v>
      </c>
      <c r="K3">
        <v>0</v>
      </c>
      <c r="L3">
        <f t="shared" si="1"/>
        <v>103</v>
      </c>
      <c r="M3">
        <v>10</v>
      </c>
      <c r="N3">
        <v>1</v>
      </c>
      <c r="O3">
        <f t="shared" si="2"/>
        <v>10.3</v>
      </c>
      <c r="Q3">
        <v>296</v>
      </c>
      <c r="R3">
        <v>0</v>
      </c>
      <c r="T3">
        <v>0</v>
      </c>
      <c r="U3">
        <f t="shared" si="3"/>
        <v>296</v>
      </c>
      <c r="V3">
        <v>0</v>
      </c>
      <c r="W3">
        <f t="shared" si="4"/>
        <v>296</v>
      </c>
      <c r="X3">
        <v>5</v>
      </c>
      <c r="Y3">
        <v>2</v>
      </c>
      <c r="Z3">
        <f t="shared" si="5"/>
        <v>59.2</v>
      </c>
      <c r="AB3">
        <v>766</v>
      </c>
      <c r="AC3">
        <v>0</v>
      </c>
      <c r="AE3">
        <v>0</v>
      </c>
      <c r="AF3">
        <f t="shared" si="6"/>
        <v>766</v>
      </c>
      <c r="AG3">
        <v>0</v>
      </c>
      <c r="AH3">
        <f t="shared" si="7"/>
        <v>766</v>
      </c>
      <c r="AI3">
        <v>26</v>
      </c>
      <c r="AJ3">
        <f t="shared" si="8"/>
        <v>6</v>
      </c>
      <c r="AK3">
        <f t="shared" si="9"/>
        <v>29.46153846153846</v>
      </c>
      <c r="AM3">
        <v>1631</v>
      </c>
      <c r="AN3">
        <v>0</v>
      </c>
      <c r="AO3">
        <v>0</v>
      </c>
      <c r="AP3">
        <f t="shared" si="10"/>
        <v>1631</v>
      </c>
      <c r="AQ3">
        <v>0</v>
      </c>
      <c r="AR3">
        <f t="shared" si="11"/>
        <v>1631</v>
      </c>
      <c r="AS3">
        <v>22</v>
      </c>
      <c r="AT3">
        <f t="shared" si="12"/>
        <v>6</v>
      </c>
      <c r="AU3">
        <f t="shared" si="13"/>
        <v>74.13636363636364</v>
      </c>
      <c r="AW3">
        <v>282</v>
      </c>
      <c r="AX3">
        <v>0</v>
      </c>
      <c r="AY3">
        <v>0</v>
      </c>
      <c r="AZ3">
        <f t="shared" si="14"/>
        <v>282</v>
      </c>
      <c r="BA3">
        <v>0</v>
      </c>
      <c r="BB3">
        <f t="shared" si="15"/>
        <v>282</v>
      </c>
      <c r="BC3">
        <v>5</v>
      </c>
      <c r="BD3">
        <f t="shared" si="16"/>
        <v>7</v>
      </c>
      <c r="BE3">
        <f t="shared" si="17"/>
        <v>56.4</v>
      </c>
      <c r="BG3">
        <v>295</v>
      </c>
      <c r="BH3">
        <v>0</v>
      </c>
      <c r="BI3">
        <v>0</v>
      </c>
      <c r="BJ3">
        <f t="shared" si="18"/>
        <v>295</v>
      </c>
      <c r="BK3">
        <v>0</v>
      </c>
      <c r="BL3">
        <f t="shared" si="19"/>
        <v>295</v>
      </c>
      <c r="BM3">
        <v>5</v>
      </c>
      <c r="BN3">
        <f t="shared" si="20"/>
        <v>5</v>
      </c>
      <c r="BO3">
        <f t="shared" si="21"/>
        <v>59</v>
      </c>
      <c r="BQ3">
        <v>1581</v>
      </c>
      <c r="BR3">
        <v>0</v>
      </c>
      <c r="BS3">
        <v>0</v>
      </c>
      <c r="BT3">
        <f t="shared" si="22"/>
        <v>1581</v>
      </c>
      <c r="BU3">
        <v>0</v>
      </c>
      <c r="BV3">
        <f t="shared" si="23"/>
        <v>1581</v>
      </c>
      <c r="BW3">
        <v>17</v>
      </c>
      <c r="BX3">
        <f t="shared" si="24"/>
        <v>5</v>
      </c>
      <c r="BY3">
        <f t="shared" si="25"/>
        <v>93</v>
      </c>
      <c r="BZ3">
        <f t="shared" si="26"/>
        <v>4954</v>
      </c>
      <c r="CA3">
        <v>0</v>
      </c>
    </row>
    <row r="4" spans="1:79" ht="17.25" customHeight="1" x14ac:dyDescent="0.3">
      <c r="A4" s="2">
        <v>44569</v>
      </c>
      <c r="B4" t="s">
        <v>30</v>
      </c>
      <c r="C4" t="s">
        <v>31</v>
      </c>
      <c r="D4" t="s">
        <v>27</v>
      </c>
      <c r="F4">
        <v>184</v>
      </c>
      <c r="G4">
        <v>0</v>
      </c>
      <c r="I4">
        <v>0</v>
      </c>
      <c r="J4">
        <f t="shared" si="0"/>
        <v>184</v>
      </c>
      <c r="K4">
        <v>0</v>
      </c>
      <c r="L4">
        <f t="shared" si="1"/>
        <v>184</v>
      </c>
      <c r="M4">
        <v>7</v>
      </c>
      <c r="N4">
        <v>1</v>
      </c>
      <c r="O4">
        <f t="shared" si="2"/>
        <v>26.285714285714285</v>
      </c>
      <c r="Q4">
        <v>236</v>
      </c>
      <c r="R4">
        <v>0</v>
      </c>
      <c r="T4">
        <v>0</v>
      </c>
      <c r="U4">
        <f t="shared" si="3"/>
        <v>236</v>
      </c>
      <c r="V4">
        <v>0</v>
      </c>
      <c r="W4">
        <f t="shared" si="4"/>
        <v>236</v>
      </c>
      <c r="X4">
        <v>2</v>
      </c>
      <c r="Y4">
        <v>2</v>
      </c>
      <c r="Z4">
        <f t="shared" si="5"/>
        <v>118</v>
      </c>
      <c r="AB4">
        <v>386</v>
      </c>
      <c r="AC4">
        <v>0</v>
      </c>
      <c r="AE4">
        <v>0</v>
      </c>
      <c r="AF4">
        <f t="shared" si="6"/>
        <v>386</v>
      </c>
      <c r="AG4">
        <v>0</v>
      </c>
      <c r="AH4">
        <f t="shared" si="7"/>
        <v>386</v>
      </c>
      <c r="AI4">
        <v>3</v>
      </c>
      <c r="AJ4">
        <f t="shared" si="8"/>
        <v>6</v>
      </c>
      <c r="AK4">
        <f t="shared" si="9"/>
        <v>128.66666666666666</v>
      </c>
      <c r="AM4">
        <v>453</v>
      </c>
      <c r="AN4">
        <v>0</v>
      </c>
      <c r="AO4">
        <v>-12</v>
      </c>
      <c r="AP4">
        <f t="shared" si="10"/>
        <v>441</v>
      </c>
      <c r="AQ4">
        <v>0</v>
      </c>
      <c r="AR4">
        <f t="shared" si="11"/>
        <v>441</v>
      </c>
      <c r="AS4">
        <v>1</v>
      </c>
      <c r="AT4">
        <f t="shared" si="12"/>
        <v>6</v>
      </c>
      <c r="AU4">
        <f t="shared" si="13"/>
        <v>441</v>
      </c>
      <c r="AW4">
        <v>231</v>
      </c>
      <c r="AX4">
        <v>0</v>
      </c>
      <c r="AY4">
        <v>0</v>
      </c>
      <c r="AZ4">
        <f t="shared" si="14"/>
        <v>231</v>
      </c>
      <c r="BA4">
        <v>0</v>
      </c>
      <c r="BB4">
        <f t="shared" si="15"/>
        <v>231</v>
      </c>
      <c r="BC4">
        <v>0</v>
      </c>
      <c r="BD4">
        <f t="shared" si="16"/>
        <v>7</v>
      </c>
      <c r="BE4">
        <f t="shared" si="17"/>
        <v>0</v>
      </c>
      <c r="BG4">
        <v>68</v>
      </c>
      <c r="BH4">
        <v>0</v>
      </c>
      <c r="BI4">
        <v>0</v>
      </c>
      <c r="BJ4">
        <f t="shared" si="18"/>
        <v>68</v>
      </c>
      <c r="BK4">
        <v>0</v>
      </c>
      <c r="BL4">
        <f t="shared" si="19"/>
        <v>68</v>
      </c>
      <c r="BM4">
        <v>2</v>
      </c>
      <c r="BN4">
        <f t="shared" si="20"/>
        <v>5</v>
      </c>
      <c r="BO4">
        <f t="shared" si="21"/>
        <v>34</v>
      </c>
      <c r="BQ4">
        <v>351</v>
      </c>
      <c r="BR4">
        <v>0</v>
      </c>
      <c r="BS4">
        <v>0</v>
      </c>
      <c r="BT4">
        <f t="shared" si="22"/>
        <v>351</v>
      </c>
      <c r="BU4">
        <v>0</v>
      </c>
      <c r="BV4">
        <f t="shared" si="23"/>
        <v>351</v>
      </c>
      <c r="BW4">
        <v>2</v>
      </c>
      <c r="BX4">
        <f t="shared" si="24"/>
        <v>5</v>
      </c>
      <c r="BY4">
        <f t="shared" si="25"/>
        <v>175.5</v>
      </c>
      <c r="BZ4">
        <f t="shared" si="26"/>
        <v>1897</v>
      </c>
      <c r="CA4">
        <v>2436</v>
      </c>
    </row>
    <row r="5" spans="1:79" ht="15.75" customHeight="1" x14ac:dyDescent="0.3">
      <c r="A5" s="2">
        <v>44569</v>
      </c>
      <c r="B5" t="s">
        <v>32</v>
      </c>
      <c r="C5" t="s">
        <v>33</v>
      </c>
      <c r="D5" t="s">
        <v>27</v>
      </c>
      <c r="F5">
        <v>131</v>
      </c>
      <c r="G5">
        <v>0</v>
      </c>
      <c r="I5">
        <v>0</v>
      </c>
      <c r="J5">
        <f t="shared" si="0"/>
        <v>131</v>
      </c>
      <c r="K5">
        <v>0</v>
      </c>
      <c r="L5">
        <f t="shared" si="1"/>
        <v>131</v>
      </c>
      <c r="M5">
        <v>9</v>
      </c>
      <c r="N5">
        <v>1</v>
      </c>
      <c r="O5">
        <f t="shared" si="2"/>
        <v>14.555555555555555</v>
      </c>
      <c r="Q5">
        <v>183</v>
      </c>
      <c r="R5">
        <v>0</v>
      </c>
      <c r="T5">
        <v>0</v>
      </c>
      <c r="U5">
        <f t="shared" si="3"/>
        <v>183</v>
      </c>
      <c r="V5">
        <v>0</v>
      </c>
      <c r="W5">
        <f t="shared" si="4"/>
        <v>183</v>
      </c>
      <c r="X5">
        <v>3</v>
      </c>
      <c r="Y5">
        <v>2</v>
      </c>
      <c r="Z5">
        <f t="shared" si="5"/>
        <v>61</v>
      </c>
      <c r="AB5">
        <v>419</v>
      </c>
      <c r="AC5">
        <v>0</v>
      </c>
      <c r="AE5">
        <v>0</v>
      </c>
      <c r="AF5">
        <f t="shared" si="6"/>
        <v>419</v>
      </c>
      <c r="AG5">
        <v>0</v>
      </c>
      <c r="AH5">
        <f t="shared" si="7"/>
        <v>419</v>
      </c>
      <c r="AI5">
        <v>2</v>
      </c>
      <c r="AJ5">
        <f t="shared" si="8"/>
        <v>6</v>
      </c>
      <c r="AK5">
        <f t="shared" si="9"/>
        <v>209.5</v>
      </c>
      <c r="AM5">
        <v>452</v>
      </c>
      <c r="AN5">
        <v>0</v>
      </c>
      <c r="AO5">
        <v>-29</v>
      </c>
      <c r="AP5">
        <f t="shared" si="10"/>
        <v>423</v>
      </c>
      <c r="AQ5">
        <v>0</v>
      </c>
      <c r="AR5">
        <f t="shared" si="11"/>
        <v>423</v>
      </c>
      <c r="AS5">
        <v>4</v>
      </c>
      <c r="AT5">
        <f t="shared" si="12"/>
        <v>6</v>
      </c>
      <c r="AU5">
        <f t="shared" si="13"/>
        <v>105.75</v>
      </c>
      <c r="AW5">
        <v>557</v>
      </c>
      <c r="AX5">
        <v>0</v>
      </c>
      <c r="AY5">
        <v>0</v>
      </c>
      <c r="AZ5">
        <f t="shared" si="14"/>
        <v>557</v>
      </c>
      <c r="BA5">
        <v>0</v>
      </c>
      <c r="BB5">
        <f t="shared" si="15"/>
        <v>557</v>
      </c>
      <c r="BC5">
        <v>1</v>
      </c>
      <c r="BD5">
        <f t="shared" si="16"/>
        <v>7</v>
      </c>
      <c r="BE5">
        <f t="shared" si="17"/>
        <v>557</v>
      </c>
      <c r="BG5">
        <v>219</v>
      </c>
      <c r="BH5">
        <v>96</v>
      </c>
      <c r="BI5">
        <v>0</v>
      </c>
      <c r="BJ5">
        <f t="shared" si="18"/>
        <v>315</v>
      </c>
      <c r="BK5">
        <v>0</v>
      </c>
      <c r="BL5">
        <f t="shared" si="19"/>
        <v>315</v>
      </c>
      <c r="BM5">
        <v>2</v>
      </c>
      <c r="BN5">
        <f t="shared" si="20"/>
        <v>5</v>
      </c>
      <c r="BO5">
        <f t="shared" si="21"/>
        <v>157.5</v>
      </c>
      <c r="BQ5">
        <v>355</v>
      </c>
      <c r="BR5">
        <v>0</v>
      </c>
      <c r="BS5">
        <v>0</v>
      </c>
      <c r="BT5">
        <f t="shared" si="22"/>
        <v>355</v>
      </c>
      <c r="BU5">
        <v>0</v>
      </c>
      <c r="BV5">
        <f t="shared" si="23"/>
        <v>355</v>
      </c>
      <c r="BW5">
        <v>4</v>
      </c>
      <c r="BX5">
        <f t="shared" si="24"/>
        <v>5</v>
      </c>
      <c r="BY5">
        <f t="shared" si="25"/>
        <v>88.75</v>
      </c>
      <c r="BZ5">
        <f t="shared" si="26"/>
        <v>2383</v>
      </c>
      <c r="CA5">
        <v>639</v>
      </c>
    </row>
    <row r="6" spans="1:79" ht="17.25" customHeight="1" x14ac:dyDescent="0.3">
      <c r="A6" s="2">
        <v>44569</v>
      </c>
      <c r="B6" t="s">
        <v>34</v>
      </c>
      <c r="C6" t="s">
        <v>35</v>
      </c>
      <c r="D6" t="s">
        <v>27</v>
      </c>
      <c r="F6">
        <v>401</v>
      </c>
      <c r="G6">
        <v>160</v>
      </c>
      <c r="I6">
        <v>0</v>
      </c>
      <c r="J6">
        <f t="shared" si="0"/>
        <v>561</v>
      </c>
      <c r="K6">
        <v>0</v>
      </c>
      <c r="L6">
        <f t="shared" si="1"/>
        <v>561</v>
      </c>
      <c r="M6">
        <v>11</v>
      </c>
      <c r="N6">
        <v>1</v>
      </c>
      <c r="O6">
        <f t="shared" si="2"/>
        <v>51</v>
      </c>
      <c r="Q6">
        <v>363</v>
      </c>
      <c r="R6">
        <v>0</v>
      </c>
      <c r="T6">
        <v>-10</v>
      </c>
      <c r="U6">
        <f t="shared" si="3"/>
        <v>353</v>
      </c>
      <c r="V6">
        <v>0</v>
      </c>
      <c r="W6">
        <f t="shared" si="4"/>
        <v>353</v>
      </c>
      <c r="X6">
        <v>2</v>
      </c>
      <c r="Y6">
        <v>2</v>
      </c>
      <c r="Z6">
        <f t="shared" si="5"/>
        <v>176.5</v>
      </c>
      <c r="AB6">
        <v>2715</v>
      </c>
      <c r="AC6">
        <v>0</v>
      </c>
      <c r="AE6">
        <v>0</v>
      </c>
      <c r="AF6">
        <f t="shared" si="6"/>
        <v>2715</v>
      </c>
      <c r="AG6">
        <v>0</v>
      </c>
      <c r="AH6">
        <f t="shared" si="7"/>
        <v>2715</v>
      </c>
      <c r="AI6">
        <v>56</v>
      </c>
      <c r="AJ6">
        <f t="shared" si="8"/>
        <v>6</v>
      </c>
      <c r="AK6">
        <f t="shared" si="9"/>
        <v>48.482142857142854</v>
      </c>
      <c r="AM6">
        <v>455</v>
      </c>
      <c r="AN6">
        <v>320</v>
      </c>
      <c r="AO6">
        <v>0</v>
      </c>
      <c r="AP6">
        <f t="shared" si="10"/>
        <v>775</v>
      </c>
      <c r="AQ6">
        <v>0</v>
      </c>
      <c r="AR6">
        <f t="shared" si="11"/>
        <v>775</v>
      </c>
      <c r="AS6">
        <v>7</v>
      </c>
      <c r="AT6">
        <f t="shared" si="12"/>
        <v>6</v>
      </c>
      <c r="AU6">
        <f t="shared" si="13"/>
        <v>110.71428571428571</v>
      </c>
      <c r="AW6">
        <v>217</v>
      </c>
      <c r="AX6">
        <v>0</v>
      </c>
      <c r="AY6">
        <v>0</v>
      </c>
      <c r="AZ6">
        <f t="shared" si="14"/>
        <v>217</v>
      </c>
      <c r="BA6">
        <v>0</v>
      </c>
      <c r="BB6">
        <f t="shared" si="15"/>
        <v>217</v>
      </c>
      <c r="BC6">
        <v>5</v>
      </c>
      <c r="BD6">
        <f t="shared" si="16"/>
        <v>7</v>
      </c>
      <c r="BE6">
        <f t="shared" si="17"/>
        <v>43.4</v>
      </c>
      <c r="BG6">
        <v>110</v>
      </c>
      <c r="BH6">
        <v>310</v>
      </c>
      <c r="BI6">
        <v>0</v>
      </c>
      <c r="BJ6">
        <f t="shared" si="18"/>
        <v>420</v>
      </c>
      <c r="BK6">
        <v>0</v>
      </c>
      <c r="BL6">
        <f t="shared" si="19"/>
        <v>420</v>
      </c>
      <c r="BM6">
        <v>2</v>
      </c>
      <c r="BN6">
        <f t="shared" si="20"/>
        <v>5</v>
      </c>
      <c r="BO6">
        <f t="shared" si="21"/>
        <v>210</v>
      </c>
      <c r="BQ6">
        <v>1886</v>
      </c>
      <c r="BR6">
        <v>480</v>
      </c>
      <c r="BS6">
        <v>0</v>
      </c>
      <c r="BT6">
        <f t="shared" si="22"/>
        <v>2366</v>
      </c>
      <c r="BU6">
        <v>0</v>
      </c>
      <c r="BV6">
        <f t="shared" si="23"/>
        <v>2366</v>
      </c>
      <c r="BW6">
        <v>49</v>
      </c>
      <c r="BX6">
        <f t="shared" si="24"/>
        <v>5</v>
      </c>
      <c r="BY6">
        <f t="shared" si="25"/>
        <v>48.285714285714285</v>
      </c>
      <c r="BZ6">
        <f t="shared" si="26"/>
        <v>7407</v>
      </c>
      <c r="CA6">
        <v>2842</v>
      </c>
    </row>
    <row r="7" spans="1:79" ht="17.25" customHeight="1" x14ac:dyDescent="0.3">
      <c r="A7" s="2">
        <v>44569</v>
      </c>
      <c r="B7" t="s">
        <v>36</v>
      </c>
      <c r="C7" t="s">
        <v>37</v>
      </c>
      <c r="D7" t="s">
        <v>27</v>
      </c>
      <c r="F7">
        <v>421</v>
      </c>
      <c r="G7">
        <v>139</v>
      </c>
      <c r="I7">
        <v>0</v>
      </c>
      <c r="J7">
        <f t="shared" si="0"/>
        <v>560</v>
      </c>
      <c r="K7">
        <v>0</v>
      </c>
      <c r="L7">
        <f t="shared" si="1"/>
        <v>560</v>
      </c>
      <c r="M7">
        <v>23</v>
      </c>
      <c r="N7">
        <v>1</v>
      </c>
      <c r="O7">
        <f t="shared" si="2"/>
        <v>24.347826086956523</v>
      </c>
      <c r="Q7">
        <v>220</v>
      </c>
      <c r="R7">
        <v>0</v>
      </c>
      <c r="T7">
        <v>0</v>
      </c>
      <c r="U7">
        <f t="shared" si="3"/>
        <v>220</v>
      </c>
      <c r="V7">
        <v>0</v>
      </c>
      <c r="W7">
        <f t="shared" si="4"/>
        <v>220</v>
      </c>
      <c r="X7">
        <v>0</v>
      </c>
      <c r="Y7">
        <v>2</v>
      </c>
      <c r="Z7">
        <f t="shared" si="5"/>
        <v>0</v>
      </c>
      <c r="AB7">
        <v>305</v>
      </c>
      <c r="AC7">
        <v>0</v>
      </c>
      <c r="AE7">
        <v>0</v>
      </c>
      <c r="AF7">
        <f t="shared" si="6"/>
        <v>305</v>
      </c>
      <c r="AG7">
        <v>0</v>
      </c>
      <c r="AH7">
        <f t="shared" si="7"/>
        <v>305</v>
      </c>
      <c r="AI7">
        <v>3</v>
      </c>
      <c r="AJ7">
        <f t="shared" si="8"/>
        <v>6</v>
      </c>
      <c r="AK7">
        <f t="shared" si="9"/>
        <v>101.66666666666667</v>
      </c>
      <c r="AM7">
        <v>261</v>
      </c>
      <c r="AN7">
        <v>0</v>
      </c>
      <c r="AO7">
        <v>0</v>
      </c>
      <c r="AP7">
        <f t="shared" si="10"/>
        <v>261</v>
      </c>
      <c r="AQ7">
        <v>0</v>
      </c>
      <c r="AR7">
        <f t="shared" si="11"/>
        <v>261</v>
      </c>
      <c r="AS7">
        <v>1</v>
      </c>
      <c r="AT7">
        <f t="shared" si="12"/>
        <v>6</v>
      </c>
      <c r="AU7">
        <f t="shared" si="13"/>
        <v>261</v>
      </c>
      <c r="AW7">
        <v>261</v>
      </c>
      <c r="AX7">
        <v>0</v>
      </c>
      <c r="AY7">
        <v>0</v>
      </c>
      <c r="AZ7">
        <f t="shared" si="14"/>
        <v>261</v>
      </c>
      <c r="BA7">
        <v>0</v>
      </c>
      <c r="BB7">
        <f t="shared" si="15"/>
        <v>261</v>
      </c>
      <c r="BC7">
        <v>2</v>
      </c>
      <c r="BD7">
        <f t="shared" si="16"/>
        <v>7</v>
      </c>
      <c r="BE7">
        <f t="shared" si="17"/>
        <v>130.5</v>
      </c>
      <c r="BG7">
        <v>282</v>
      </c>
      <c r="BH7">
        <v>290</v>
      </c>
      <c r="BI7">
        <v>0</v>
      </c>
      <c r="BJ7">
        <f t="shared" si="18"/>
        <v>572</v>
      </c>
      <c r="BK7">
        <v>0</v>
      </c>
      <c r="BL7">
        <f t="shared" si="19"/>
        <v>572</v>
      </c>
      <c r="BM7">
        <v>1</v>
      </c>
      <c r="BN7">
        <f t="shared" si="20"/>
        <v>5</v>
      </c>
      <c r="BO7">
        <f t="shared" si="21"/>
        <v>572</v>
      </c>
      <c r="BQ7">
        <v>141</v>
      </c>
      <c r="BR7">
        <v>1500</v>
      </c>
      <c r="BS7">
        <v>0</v>
      </c>
      <c r="BT7">
        <f t="shared" si="22"/>
        <v>1641</v>
      </c>
      <c r="BU7">
        <v>0</v>
      </c>
      <c r="BV7">
        <f t="shared" si="23"/>
        <v>1641</v>
      </c>
      <c r="BW7">
        <v>3</v>
      </c>
      <c r="BX7">
        <f t="shared" si="24"/>
        <v>5</v>
      </c>
      <c r="BY7">
        <f t="shared" si="25"/>
        <v>547</v>
      </c>
      <c r="BZ7">
        <f t="shared" si="26"/>
        <v>3820</v>
      </c>
      <c r="CA7">
        <v>7200</v>
      </c>
    </row>
    <row r="8" spans="1:79" ht="17.25" customHeight="1" x14ac:dyDescent="0.3">
      <c r="A8" s="2">
        <v>44569</v>
      </c>
      <c r="B8" t="s">
        <v>38</v>
      </c>
      <c r="C8" t="s">
        <v>39</v>
      </c>
      <c r="D8" t="s">
        <v>27</v>
      </c>
      <c r="F8">
        <v>479</v>
      </c>
      <c r="G8">
        <v>97</v>
      </c>
      <c r="I8">
        <v>0</v>
      </c>
      <c r="J8">
        <f t="shared" si="0"/>
        <v>576</v>
      </c>
      <c r="K8">
        <v>0</v>
      </c>
      <c r="L8">
        <f t="shared" si="1"/>
        <v>576</v>
      </c>
      <c r="M8">
        <v>38</v>
      </c>
      <c r="N8">
        <v>1</v>
      </c>
      <c r="O8">
        <v>360</v>
      </c>
      <c r="Q8">
        <v>169</v>
      </c>
      <c r="R8">
        <v>319</v>
      </c>
      <c r="T8">
        <v>-20</v>
      </c>
      <c r="U8">
        <f t="shared" si="3"/>
        <v>468</v>
      </c>
      <c r="V8">
        <v>0</v>
      </c>
      <c r="W8">
        <f t="shared" si="4"/>
        <v>468</v>
      </c>
      <c r="X8">
        <v>7</v>
      </c>
      <c r="Y8">
        <v>2</v>
      </c>
      <c r="Z8">
        <f t="shared" si="5"/>
        <v>66.857142857142861</v>
      </c>
      <c r="AB8">
        <v>1999</v>
      </c>
      <c r="AC8">
        <v>0</v>
      </c>
      <c r="AE8">
        <v>0</v>
      </c>
      <c r="AF8">
        <f t="shared" si="6"/>
        <v>1999</v>
      </c>
      <c r="AG8">
        <v>0</v>
      </c>
      <c r="AH8">
        <f t="shared" si="7"/>
        <v>1999</v>
      </c>
      <c r="AI8">
        <v>8</v>
      </c>
      <c r="AJ8">
        <f t="shared" si="8"/>
        <v>6</v>
      </c>
      <c r="AK8">
        <f t="shared" si="9"/>
        <v>249.875</v>
      </c>
      <c r="AM8">
        <v>613</v>
      </c>
      <c r="AN8">
        <v>1760</v>
      </c>
      <c r="AO8">
        <v>0</v>
      </c>
      <c r="AP8">
        <f t="shared" si="10"/>
        <v>2373</v>
      </c>
      <c r="AQ8">
        <v>0</v>
      </c>
      <c r="AR8">
        <f t="shared" si="11"/>
        <v>2373</v>
      </c>
      <c r="AS8">
        <v>5</v>
      </c>
      <c r="AT8">
        <f t="shared" si="12"/>
        <v>6</v>
      </c>
      <c r="AU8">
        <f t="shared" si="13"/>
        <v>474.6</v>
      </c>
      <c r="AW8">
        <v>281</v>
      </c>
      <c r="AX8">
        <v>200</v>
      </c>
      <c r="AY8">
        <v>0</v>
      </c>
      <c r="AZ8">
        <f t="shared" si="14"/>
        <v>481</v>
      </c>
      <c r="BA8">
        <v>0</v>
      </c>
      <c r="BB8">
        <f t="shared" si="15"/>
        <v>481</v>
      </c>
      <c r="BC8">
        <v>6</v>
      </c>
      <c r="BD8">
        <f t="shared" si="16"/>
        <v>7</v>
      </c>
      <c r="BE8">
        <f t="shared" si="17"/>
        <v>80.166666666666671</v>
      </c>
      <c r="BG8">
        <v>305</v>
      </c>
      <c r="BH8">
        <v>3446</v>
      </c>
      <c r="BI8">
        <v>0</v>
      </c>
      <c r="BJ8">
        <f t="shared" si="18"/>
        <v>3751</v>
      </c>
      <c r="BK8">
        <v>0</v>
      </c>
      <c r="BL8">
        <f t="shared" si="19"/>
        <v>3751</v>
      </c>
      <c r="BM8">
        <v>13</v>
      </c>
      <c r="BN8">
        <f t="shared" si="20"/>
        <v>5</v>
      </c>
      <c r="BO8">
        <f t="shared" si="21"/>
        <v>288.53846153846155</v>
      </c>
      <c r="BQ8">
        <v>476</v>
      </c>
      <c r="BR8">
        <v>177</v>
      </c>
      <c r="BS8">
        <v>0</v>
      </c>
      <c r="BT8">
        <f t="shared" si="22"/>
        <v>653</v>
      </c>
      <c r="BU8">
        <v>0</v>
      </c>
      <c r="BV8">
        <f t="shared" si="23"/>
        <v>653</v>
      </c>
      <c r="BW8">
        <v>11</v>
      </c>
      <c r="BX8">
        <f t="shared" si="24"/>
        <v>5</v>
      </c>
      <c r="BY8">
        <f t="shared" si="25"/>
        <v>59.363636363636367</v>
      </c>
      <c r="BZ8">
        <f t="shared" si="26"/>
        <v>10301</v>
      </c>
      <c r="CA8">
        <v>384</v>
      </c>
    </row>
    <row r="9" spans="1:79" ht="17.25" customHeight="1" x14ac:dyDescent="0.3">
      <c r="A9" s="2">
        <v>44569</v>
      </c>
      <c r="B9" t="s">
        <v>40</v>
      </c>
      <c r="C9" t="s">
        <v>41</v>
      </c>
      <c r="D9" t="s">
        <v>27</v>
      </c>
      <c r="F9">
        <v>1027</v>
      </c>
      <c r="G9">
        <v>911</v>
      </c>
      <c r="I9">
        <v>0</v>
      </c>
      <c r="J9">
        <f t="shared" si="0"/>
        <v>1938</v>
      </c>
      <c r="K9">
        <v>0</v>
      </c>
      <c r="L9">
        <f t="shared" si="1"/>
        <v>1938</v>
      </c>
      <c r="M9">
        <v>71</v>
      </c>
      <c r="N9">
        <v>1</v>
      </c>
      <c r="O9">
        <f t="shared" si="2"/>
        <v>27.295774647887324</v>
      </c>
      <c r="Q9">
        <v>140</v>
      </c>
      <c r="R9">
        <v>372</v>
      </c>
      <c r="T9">
        <v>0</v>
      </c>
      <c r="U9">
        <f t="shared" si="3"/>
        <v>512</v>
      </c>
      <c r="V9">
        <v>0</v>
      </c>
      <c r="W9">
        <f t="shared" si="4"/>
        <v>512</v>
      </c>
      <c r="X9">
        <v>7</v>
      </c>
      <c r="Y9">
        <v>2</v>
      </c>
      <c r="Z9">
        <f t="shared" si="5"/>
        <v>73.142857142857139</v>
      </c>
      <c r="AB9">
        <v>3807</v>
      </c>
      <c r="AC9">
        <v>3060</v>
      </c>
      <c r="AE9">
        <v>0</v>
      </c>
      <c r="AF9">
        <f t="shared" si="6"/>
        <v>6867</v>
      </c>
      <c r="AG9">
        <v>0</v>
      </c>
      <c r="AH9">
        <f t="shared" si="7"/>
        <v>6867</v>
      </c>
      <c r="AI9">
        <v>10</v>
      </c>
      <c r="AJ9">
        <f t="shared" si="8"/>
        <v>6</v>
      </c>
      <c r="AK9">
        <f t="shared" si="9"/>
        <v>686.7</v>
      </c>
      <c r="AM9">
        <v>1287</v>
      </c>
      <c r="AN9">
        <v>1124</v>
      </c>
      <c r="AO9">
        <v>0</v>
      </c>
      <c r="AP9">
        <f t="shared" si="10"/>
        <v>2411</v>
      </c>
      <c r="AQ9">
        <v>0</v>
      </c>
      <c r="AR9">
        <f t="shared" si="11"/>
        <v>2411</v>
      </c>
      <c r="AS9">
        <v>7</v>
      </c>
      <c r="AT9">
        <f t="shared" si="12"/>
        <v>6</v>
      </c>
      <c r="AU9">
        <f t="shared" si="13"/>
        <v>344.42857142857144</v>
      </c>
      <c r="AW9">
        <v>19</v>
      </c>
      <c r="AX9">
        <v>200</v>
      </c>
      <c r="AY9">
        <v>-12</v>
      </c>
      <c r="AZ9">
        <f t="shared" si="14"/>
        <v>207</v>
      </c>
      <c r="BA9">
        <v>0</v>
      </c>
      <c r="BB9">
        <f t="shared" si="15"/>
        <v>207</v>
      </c>
      <c r="BC9">
        <v>5</v>
      </c>
      <c r="BD9">
        <f t="shared" si="16"/>
        <v>7</v>
      </c>
      <c r="BE9">
        <f t="shared" si="17"/>
        <v>41.4</v>
      </c>
      <c r="BG9">
        <v>123</v>
      </c>
      <c r="BH9">
        <v>2144</v>
      </c>
      <c r="BI9">
        <v>0</v>
      </c>
      <c r="BJ9">
        <f t="shared" si="18"/>
        <v>2267</v>
      </c>
      <c r="BK9">
        <v>0</v>
      </c>
      <c r="BL9">
        <f t="shared" si="19"/>
        <v>2267</v>
      </c>
      <c r="BM9">
        <v>2</v>
      </c>
      <c r="BN9">
        <f t="shared" si="20"/>
        <v>5</v>
      </c>
      <c r="BO9">
        <f t="shared" si="21"/>
        <v>1133.5</v>
      </c>
      <c r="BQ9">
        <v>765</v>
      </c>
      <c r="BR9">
        <v>1951</v>
      </c>
      <c r="BS9">
        <v>0</v>
      </c>
      <c r="BT9">
        <f t="shared" si="22"/>
        <v>2716</v>
      </c>
      <c r="BU9">
        <v>0</v>
      </c>
      <c r="BV9">
        <f t="shared" si="23"/>
        <v>2716</v>
      </c>
      <c r="BW9">
        <v>22</v>
      </c>
      <c r="BX9">
        <f t="shared" si="24"/>
        <v>5</v>
      </c>
      <c r="BY9">
        <f t="shared" si="25"/>
        <v>123.45454545454545</v>
      </c>
      <c r="BZ9">
        <f t="shared" si="26"/>
        <v>16918</v>
      </c>
      <c r="CA9">
        <v>3892</v>
      </c>
    </row>
    <row r="10" spans="1:79" ht="17.25" customHeight="1" x14ac:dyDescent="0.3">
      <c r="A10" s="2">
        <v>44569</v>
      </c>
      <c r="B10" t="s">
        <v>42</v>
      </c>
      <c r="C10" t="s">
        <v>43</v>
      </c>
      <c r="D10" t="s">
        <v>27</v>
      </c>
      <c r="F10">
        <v>346</v>
      </c>
      <c r="G10">
        <v>0</v>
      </c>
      <c r="I10">
        <v>0</v>
      </c>
      <c r="J10">
        <f t="shared" si="0"/>
        <v>346</v>
      </c>
      <c r="K10">
        <v>0</v>
      </c>
      <c r="L10">
        <f t="shared" si="1"/>
        <v>346</v>
      </c>
      <c r="M10">
        <v>21</v>
      </c>
      <c r="N10">
        <v>1</v>
      </c>
      <c r="O10">
        <f t="shared" si="2"/>
        <v>16.476190476190474</v>
      </c>
      <c r="Q10">
        <v>331</v>
      </c>
      <c r="R10">
        <v>0</v>
      </c>
      <c r="T10">
        <v>0</v>
      </c>
      <c r="U10">
        <f t="shared" si="3"/>
        <v>331</v>
      </c>
      <c r="V10">
        <v>0</v>
      </c>
      <c r="W10">
        <f t="shared" si="4"/>
        <v>331</v>
      </c>
      <c r="X10">
        <v>7</v>
      </c>
      <c r="Y10">
        <v>2</v>
      </c>
      <c r="Z10">
        <f t="shared" si="5"/>
        <v>47.285714285714285</v>
      </c>
      <c r="AB10">
        <v>1787</v>
      </c>
      <c r="AC10">
        <v>0</v>
      </c>
      <c r="AE10">
        <v>0</v>
      </c>
      <c r="AF10">
        <f t="shared" si="6"/>
        <v>1787</v>
      </c>
      <c r="AG10">
        <v>0</v>
      </c>
      <c r="AH10">
        <f t="shared" si="7"/>
        <v>1787</v>
      </c>
      <c r="AI10">
        <v>6</v>
      </c>
      <c r="AJ10">
        <f t="shared" si="8"/>
        <v>6</v>
      </c>
      <c r="AK10">
        <f t="shared" si="9"/>
        <v>297.83333333333331</v>
      </c>
      <c r="AM10">
        <v>2564</v>
      </c>
      <c r="AN10">
        <v>202</v>
      </c>
      <c r="AO10">
        <v>0</v>
      </c>
      <c r="AP10">
        <f t="shared" si="10"/>
        <v>2766</v>
      </c>
      <c r="AQ10">
        <v>0</v>
      </c>
      <c r="AR10">
        <f t="shared" si="11"/>
        <v>2766</v>
      </c>
      <c r="AS10">
        <v>5</v>
      </c>
      <c r="AT10">
        <f t="shared" si="12"/>
        <v>6</v>
      </c>
      <c r="AU10">
        <f t="shared" si="13"/>
        <v>553.20000000000005</v>
      </c>
      <c r="AW10">
        <v>385</v>
      </c>
      <c r="AX10">
        <v>0</v>
      </c>
      <c r="AY10">
        <v>0</v>
      </c>
      <c r="AZ10">
        <f t="shared" si="14"/>
        <v>385</v>
      </c>
      <c r="BA10">
        <v>0</v>
      </c>
      <c r="BB10">
        <f t="shared" si="15"/>
        <v>385</v>
      </c>
      <c r="BC10">
        <v>5</v>
      </c>
      <c r="BD10">
        <f t="shared" si="16"/>
        <v>7</v>
      </c>
      <c r="BE10">
        <f t="shared" si="17"/>
        <v>77</v>
      </c>
      <c r="BG10">
        <v>162</v>
      </c>
      <c r="BH10">
        <v>816</v>
      </c>
      <c r="BI10">
        <v>0</v>
      </c>
      <c r="BJ10">
        <f t="shared" si="18"/>
        <v>978</v>
      </c>
      <c r="BK10">
        <v>0</v>
      </c>
      <c r="BL10">
        <f t="shared" si="19"/>
        <v>978</v>
      </c>
      <c r="BM10">
        <v>6</v>
      </c>
      <c r="BN10">
        <f t="shared" si="20"/>
        <v>5</v>
      </c>
      <c r="BO10">
        <f t="shared" si="21"/>
        <v>163</v>
      </c>
      <c r="BQ10">
        <v>531</v>
      </c>
      <c r="BR10">
        <v>0</v>
      </c>
      <c r="BS10">
        <v>0</v>
      </c>
      <c r="BT10">
        <f t="shared" si="22"/>
        <v>531</v>
      </c>
      <c r="BU10">
        <v>0</v>
      </c>
      <c r="BV10">
        <f t="shared" si="23"/>
        <v>531</v>
      </c>
      <c r="BW10">
        <v>9</v>
      </c>
      <c r="BX10">
        <f t="shared" si="24"/>
        <v>5</v>
      </c>
      <c r="BY10">
        <f t="shared" si="25"/>
        <v>59</v>
      </c>
      <c r="BZ10">
        <f t="shared" si="26"/>
        <v>7124</v>
      </c>
      <c r="CA10">
        <v>7038</v>
      </c>
    </row>
    <row r="11" spans="1:79" ht="17.25" customHeight="1" x14ac:dyDescent="0.3">
      <c r="A11" s="2">
        <v>44569</v>
      </c>
      <c r="B11" t="s">
        <v>44</v>
      </c>
      <c r="C11" t="s">
        <v>45</v>
      </c>
      <c r="D11" t="s">
        <v>27</v>
      </c>
      <c r="F11">
        <v>83</v>
      </c>
      <c r="G11">
        <v>0</v>
      </c>
      <c r="I11">
        <v>0</v>
      </c>
      <c r="J11">
        <f t="shared" si="0"/>
        <v>83</v>
      </c>
      <c r="K11">
        <v>0</v>
      </c>
      <c r="L11">
        <f t="shared" si="1"/>
        <v>83</v>
      </c>
      <c r="M11">
        <v>3</v>
      </c>
      <c r="N11">
        <v>1</v>
      </c>
      <c r="O11">
        <f t="shared" si="2"/>
        <v>27.666666666666668</v>
      </c>
      <c r="Q11">
        <v>240</v>
      </c>
      <c r="R11">
        <v>0</v>
      </c>
      <c r="T11">
        <v>0</v>
      </c>
      <c r="U11">
        <f t="shared" si="3"/>
        <v>240</v>
      </c>
      <c r="V11">
        <v>0</v>
      </c>
      <c r="W11">
        <f t="shared" si="4"/>
        <v>240</v>
      </c>
      <c r="X11">
        <v>0</v>
      </c>
      <c r="Y11">
        <v>2</v>
      </c>
      <c r="Z11">
        <f t="shared" si="5"/>
        <v>0</v>
      </c>
      <c r="AB11">
        <v>5313</v>
      </c>
      <c r="AC11">
        <v>0</v>
      </c>
      <c r="AE11">
        <v>0</v>
      </c>
      <c r="AF11">
        <f t="shared" si="6"/>
        <v>5313</v>
      </c>
      <c r="AG11">
        <v>0</v>
      </c>
      <c r="AH11">
        <f t="shared" si="7"/>
        <v>5313</v>
      </c>
      <c r="AI11">
        <v>116</v>
      </c>
      <c r="AJ11">
        <f t="shared" si="8"/>
        <v>6</v>
      </c>
      <c r="AK11">
        <f t="shared" si="9"/>
        <v>45.801724137931032</v>
      </c>
      <c r="AM11">
        <v>858</v>
      </c>
      <c r="AN11">
        <v>320</v>
      </c>
      <c r="AO11">
        <v>0</v>
      </c>
      <c r="AP11">
        <f t="shared" si="10"/>
        <v>1178</v>
      </c>
      <c r="AQ11">
        <v>0</v>
      </c>
      <c r="AR11">
        <f t="shared" si="11"/>
        <v>1178</v>
      </c>
      <c r="AS11">
        <v>24</v>
      </c>
      <c r="AT11">
        <f t="shared" si="12"/>
        <v>6</v>
      </c>
      <c r="AU11">
        <f t="shared" si="13"/>
        <v>49.083333333333336</v>
      </c>
      <c r="AW11">
        <v>305</v>
      </c>
      <c r="AX11">
        <v>90</v>
      </c>
      <c r="AY11">
        <v>0</v>
      </c>
      <c r="AZ11">
        <f t="shared" si="14"/>
        <v>395</v>
      </c>
      <c r="BA11">
        <v>0</v>
      </c>
      <c r="BB11">
        <f t="shared" si="15"/>
        <v>395</v>
      </c>
      <c r="BC11">
        <v>25</v>
      </c>
      <c r="BD11">
        <f t="shared" si="16"/>
        <v>7</v>
      </c>
      <c r="BE11">
        <f t="shared" si="17"/>
        <v>15.8</v>
      </c>
      <c r="BG11">
        <v>136</v>
      </c>
      <c r="BH11">
        <v>3840</v>
      </c>
      <c r="BI11">
        <v>0</v>
      </c>
      <c r="BJ11">
        <f t="shared" si="18"/>
        <v>3976</v>
      </c>
      <c r="BK11">
        <v>0</v>
      </c>
      <c r="BL11">
        <f t="shared" si="19"/>
        <v>3976</v>
      </c>
      <c r="BM11">
        <v>36</v>
      </c>
      <c r="BN11">
        <f t="shared" si="20"/>
        <v>5</v>
      </c>
      <c r="BO11">
        <f t="shared" si="21"/>
        <v>110.44444444444444</v>
      </c>
      <c r="BQ11">
        <v>1823</v>
      </c>
      <c r="BR11">
        <v>150</v>
      </c>
      <c r="BS11">
        <v>-10</v>
      </c>
      <c r="BT11">
        <f t="shared" si="22"/>
        <v>1963</v>
      </c>
      <c r="BU11">
        <v>0</v>
      </c>
      <c r="BV11">
        <f t="shared" si="23"/>
        <v>1963</v>
      </c>
      <c r="BW11">
        <v>34</v>
      </c>
      <c r="BX11">
        <f t="shared" si="24"/>
        <v>5</v>
      </c>
      <c r="BY11">
        <f t="shared" si="25"/>
        <v>57.735294117647058</v>
      </c>
      <c r="BZ11">
        <f t="shared" si="26"/>
        <v>13148</v>
      </c>
      <c r="CA11">
        <v>4985</v>
      </c>
    </row>
    <row r="12" spans="1:79" ht="18" customHeight="1" x14ac:dyDescent="0.3">
      <c r="A12" s="2">
        <v>44569</v>
      </c>
      <c r="B12" t="s">
        <v>46</v>
      </c>
      <c r="C12" t="s">
        <v>47</v>
      </c>
      <c r="D12" t="s">
        <v>27</v>
      </c>
      <c r="F12">
        <v>92</v>
      </c>
      <c r="G12">
        <v>0</v>
      </c>
      <c r="I12">
        <v>0</v>
      </c>
      <c r="J12">
        <f t="shared" si="0"/>
        <v>92</v>
      </c>
      <c r="K12">
        <v>0</v>
      </c>
      <c r="L12">
        <f t="shared" si="1"/>
        <v>92</v>
      </c>
      <c r="M12">
        <v>6</v>
      </c>
      <c r="N12">
        <v>1</v>
      </c>
      <c r="O12">
        <f t="shared" si="2"/>
        <v>15.333333333333334</v>
      </c>
      <c r="Q12">
        <v>76</v>
      </c>
      <c r="R12">
        <v>0</v>
      </c>
      <c r="T12">
        <v>0</v>
      </c>
      <c r="U12">
        <f t="shared" si="3"/>
        <v>76</v>
      </c>
      <c r="V12">
        <v>0</v>
      </c>
      <c r="W12">
        <f t="shared" si="4"/>
        <v>76</v>
      </c>
      <c r="X12">
        <v>2</v>
      </c>
      <c r="Y12">
        <v>2</v>
      </c>
      <c r="Z12">
        <f t="shared" si="5"/>
        <v>38</v>
      </c>
      <c r="AB12">
        <v>1238</v>
      </c>
      <c r="AC12">
        <v>0</v>
      </c>
      <c r="AE12">
        <v>0</v>
      </c>
      <c r="AF12">
        <f t="shared" si="6"/>
        <v>1238</v>
      </c>
      <c r="AG12">
        <v>0</v>
      </c>
      <c r="AH12">
        <f t="shared" si="7"/>
        <v>1238</v>
      </c>
      <c r="AI12">
        <v>10</v>
      </c>
      <c r="AJ12">
        <f t="shared" si="8"/>
        <v>6</v>
      </c>
      <c r="AK12">
        <f>IFERROR(AH12/AI12,0)</f>
        <v>123.8</v>
      </c>
      <c r="AM12">
        <v>666</v>
      </c>
      <c r="AN12">
        <v>160</v>
      </c>
      <c r="AO12">
        <v>0</v>
      </c>
      <c r="AP12">
        <f t="shared" si="10"/>
        <v>826</v>
      </c>
      <c r="AQ12">
        <v>0</v>
      </c>
      <c r="AR12">
        <f t="shared" si="11"/>
        <v>826</v>
      </c>
      <c r="AS12">
        <v>6</v>
      </c>
      <c r="AT12">
        <f t="shared" si="12"/>
        <v>6</v>
      </c>
      <c r="AU12">
        <f t="shared" si="13"/>
        <v>137.66666666666666</v>
      </c>
      <c r="AW12">
        <v>398</v>
      </c>
      <c r="AX12">
        <v>0</v>
      </c>
      <c r="AY12">
        <v>0</v>
      </c>
      <c r="AZ12">
        <f t="shared" si="14"/>
        <v>398</v>
      </c>
      <c r="BA12">
        <v>0</v>
      </c>
      <c r="BB12">
        <f t="shared" si="15"/>
        <v>398</v>
      </c>
      <c r="BC12">
        <v>1</v>
      </c>
      <c r="BD12">
        <f t="shared" si="16"/>
        <v>7</v>
      </c>
      <c r="BE12">
        <f t="shared" si="17"/>
        <v>398</v>
      </c>
      <c r="BG12">
        <v>27</v>
      </c>
      <c r="BH12">
        <v>310</v>
      </c>
      <c r="BI12">
        <v>0</v>
      </c>
      <c r="BJ12">
        <f t="shared" si="18"/>
        <v>337</v>
      </c>
      <c r="BK12">
        <v>0</v>
      </c>
      <c r="BL12">
        <f t="shared" si="19"/>
        <v>337</v>
      </c>
      <c r="BM12">
        <v>1</v>
      </c>
      <c r="BN12">
        <f t="shared" si="20"/>
        <v>5</v>
      </c>
      <c r="BO12">
        <f t="shared" si="21"/>
        <v>337</v>
      </c>
      <c r="BQ12">
        <v>438</v>
      </c>
      <c r="BR12">
        <v>1319</v>
      </c>
      <c r="BS12">
        <v>0</v>
      </c>
      <c r="BT12">
        <f t="shared" si="22"/>
        <v>1757</v>
      </c>
      <c r="BU12">
        <v>0</v>
      </c>
      <c r="BV12">
        <f t="shared" si="23"/>
        <v>1757</v>
      </c>
      <c r="BW12">
        <v>4</v>
      </c>
      <c r="BX12">
        <f t="shared" si="24"/>
        <v>5</v>
      </c>
      <c r="BY12">
        <f t="shared" si="25"/>
        <v>439.25</v>
      </c>
      <c r="BZ12">
        <f t="shared" si="26"/>
        <v>4724</v>
      </c>
      <c r="CA12">
        <v>3648</v>
      </c>
    </row>
    <row r="13" spans="1:79" ht="17.25" customHeight="1" x14ac:dyDescent="0.3">
      <c r="A13" s="2">
        <v>44569</v>
      </c>
      <c r="B13" t="s">
        <v>48</v>
      </c>
      <c r="C13" t="s">
        <v>49</v>
      </c>
      <c r="D13" t="s">
        <v>27</v>
      </c>
      <c r="F13">
        <v>300</v>
      </c>
      <c r="G13">
        <v>0</v>
      </c>
      <c r="I13">
        <v>0</v>
      </c>
      <c r="J13">
        <f t="shared" si="0"/>
        <v>300</v>
      </c>
      <c r="K13">
        <v>0</v>
      </c>
      <c r="L13">
        <f t="shared" si="1"/>
        <v>300</v>
      </c>
      <c r="M13">
        <v>8</v>
      </c>
      <c r="N13">
        <v>1</v>
      </c>
      <c r="O13">
        <f t="shared" si="2"/>
        <v>37.5</v>
      </c>
      <c r="Q13">
        <v>174</v>
      </c>
      <c r="R13">
        <v>0</v>
      </c>
      <c r="T13">
        <v>0</v>
      </c>
      <c r="U13">
        <f t="shared" si="3"/>
        <v>174</v>
      </c>
      <c r="V13">
        <v>0</v>
      </c>
      <c r="W13">
        <f t="shared" si="4"/>
        <v>174</v>
      </c>
      <c r="X13">
        <v>2</v>
      </c>
      <c r="Y13">
        <v>2</v>
      </c>
      <c r="Z13">
        <f t="shared" si="5"/>
        <v>87</v>
      </c>
      <c r="AB13">
        <v>968</v>
      </c>
      <c r="AC13">
        <v>0</v>
      </c>
      <c r="AE13">
        <v>0</v>
      </c>
      <c r="AF13">
        <f t="shared" si="6"/>
        <v>968</v>
      </c>
      <c r="AG13">
        <v>0</v>
      </c>
      <c r="AH13">
        <f t="shared" si="7"/>
        <v>968</v>
      </c>
      <c r="AI13">
        <v>10</v>
      </c>
      <c r="AJ13">
        <f t="shared" si="8"/>
        <v>6</v>
      </c>
      <c r="AK13">
        <f t="shared" si="9"/>
        <v>96.8</v>
      </c>
      <c r="AM13">
        <v>879</v>
      </c>
      <c r="AN13">
        <v>0</v>
      </c>
      <c r="AO13">
        <v>0</v>
      </c>
      <c r="AP13">
        <f t="shared" si="10"/>
        <v>879</v>
      </c>
      <c r="AQ13">
        <v>0</v>
      </c>
      <c r="AR13">
        <f t="shared" si="11"/>
        <v>879</v>
      </c>
      <c r="AS13">
        <v>13</v>
      </c>
      <c r="AT13">
        <f t="shared" si="12"/>
        <v>6</v>
      </c>
      <c r="AU13">
        <f t="shared" si="13"/>
        <v>67.615384615384613</v>
      </c>
      <c r="AW13">
        <v>284</v>
      </c>
      <c r="AX13">
        <v>0</v>
      </c>
      <c r="AY13">
        <v>-25</v>
      </c>
      <c r="AZ13">
        <f t="shared" si="14"/>
        <v>259</v>
      </c>
      <c r="BA13">
        <v>0</v>
      </c>
      <c r="BB13">
        <f t="shared" si="15"/>
        <v>259</v>
      </c>
      <c r="BC13">
        <v>16</v>
      </c>
      <c r="BD13">
        <f t="shared" si="16"/>
        <v>7</v>
      </c>
      <c r="BE13">
        <f t="shared" si="17"/>
        <v>16.1875</v>
      </c>
      <c r="BG13">
        <v>123</v>
      </c>
      <c r="BH13">
        <v>0</v>
      </c>
      <c r="BI13">
        <v>0</v>
      </c>
      <c r="BJ13">
        <f t="shared" si="18"/>
        <v>123</v>
      </c>
      <c r="BK13">
        <v>0</v>
      </c>
      <c r="BL13">
        <f t="shared" si="19"/>
        <v>123</v>
      </c>
      <c r="BM13">
        <v>5</v>
      </c>
      <c r="BN13">
        <f t="shared" si="20"/>
        <v>5</v>
      </c>
      <c r="BO13">
        <f t="shared" si="21"/>
        <v>24.6</v>
      </c>
      <c r="BQ13">
        <v>612</v>
      </c>
      <c r="BR13">
        <v>0</v>
      </c>
      <c r="BS13">
        <v>0</v>
      </c>
      <c r="BT13">
        <f t="shared" si="22"/>
        <v>612</v>
      </c>
      <c r="BU13">
        <v>0</v>
      </c>
      <c r="BV13">
        <f t="shared" si="23"/>
        <v>612</v>
      </c>
      <c r="BW13">
        <v>7</v>
      </c>
      <c r="BX13">
        <f t="shared" si="24"/>
        <v>5</v>
      </c>
      <c r="BY13">
        <f t="shared" si="25"/>
        <v>87.428571428571431</v>
      </c>
      <c r="BZ13">
        <f t="shared" si="26"/>
        <v>3315</v>
      </c>
      <c r="CA13">
        <v>0</v>
      </c>
    </row>
    <row r="14" spans="1:79" ht="17.25" customHeight="1" x14ac:dyDescent="0.3">
      <c r="A14" s="2">
        <v>44569</v>
      </c>
      <c r="B14" t="s">
        <v>50</v>
      </c>
      <c r="C14" t="s">
        <v>51</v>
      </c>
      <c r="D14" t="s">
        <v>27</v>
      </c>
      <c r="F14">
        <v>122</v>
      </c>
      <c r="G14">
        <v>0</v>
      </c>
      <c r="I14">
        <v>0</v>
      </c>
      <c r="J14">
        <f t="shared" si="0"/>
        <v>122</v>
      </c>
      <c r="K14">
        <v>0</v>
      </c>
      <c r="L14">
        <f t="shared" si="1"/>
        <v>122</v>
      </c>
      <c r="M14">
        <v>4</v>
      </c>
      <c r="N14">
        <v>1</v>
      </c>
      <c r="O14">
        <f t="shared" si="2"/>
        <v>30.5</v>
      </c>
      <c r="Q14">
        <v>179</v>
      </c>
      <c r="R14">
        <v>0</v>
      </c>
      <c r="T14">
        <v>0</v>
      </c>
      <c r="U14">
        <f t="shared" si="3"/>
        <v>179</v>
      </c>
      <c r="V14">
        <v>0</v>
      </c>
      <c r="W14">
        <f t="shared" si="4"/>
        <v>179</v>
      </c>
      <c r="X14">
        <v>1</v>
      </c>
      <c r="Y14">
        <v>2</v>
      </c>
      <c r="Z14">
        <f t="shared" si="5"/>
        <v>179</v>
      </c>
      <c r="AB14">
        <v>1312</v>
      </c>
      <c r="AC14">
        <v>0</v>
      </c>
      <c r="AE14">
        <v>-5</v>
      </c>
      <c r="AF14">
        <f t="shared" si="6"/>
        <v>1307</v>
      </c>
      <c r="AG14">
        <v>0</v>
      </c>
      <c r="AH14">
        <f t="shared" si="7"/>
        <v>1307</v>
      </c>
      <c r="AI14">
        <v>33</v>
      </c>
      <c r="AJ14">
        <f t="shared" si="8"/>
        <v>6</v>
      </c>
      <c r="AK14">
        <f t="shared" si="9"/>
        <v>39.606060606060609</v>
      </c>
      <c r="AM14">
        <v>946</v>
      </c>
      <c r="AN14">
        <v>160</v>
      </c>
      <c r="AO14">
        <v>0</v>
      </c>
      <c r="AP14">
        <f t="shared" si="10"/>
        <v>1106</v>
      </c>
      <c r="AQ14">
        <v>0</v>
      </c>
      <c r="AR14">
        <f t="shared" si="11"/>
        <v>1106</v>
      </c>
      <c r="AS14">
        <v>6</v>
      </c>
      <c r="AT14">
        <f t="shared" si="12"/>
        <v>6</v>
      </c>
      <c r="AU14">
        <f t="shared" si="13"/>
        <v>184.33333333333334</v>
      </c>
      <c r="AW14">
        <v>244</v>
      </c>
      <c r="AX14">
        <v>0</v>
      </c>
      <c r="AY14">
        <v>0</v>
      </c>
      <c r="AZ14">
        <f t="shared" si="14"/>
        <v>244</v>
      </c>
      <c r="BA14">
        <v>0</v>
      </c>
      <c r="BB14">
        <f t="shared" si="15"/>
        <v>244</v>
      </c>
      <c r="BC14">
        <v>2</v>
      </c>
      <c r="BD14">
        <f t="shared" si="16"/>
        <v>7</v>
      </c>
      <c r="BE14">
        <f t="shared" si="17"/>
        <v>122</v>
      </c>
      <c r="BG14">
        <v>84</v>
      </c>
      <c r="BH14">
        <v>500</v>
      </c>
      <c r="BI14">
        <v>0</v>
      </c>
      <c r="BJ14">
        <f t="shared" si="18"/>
        <v>584</v>
      </c>
      <c r="BK14">
        <v>0</v>
      </c>
      <c r="BL14">
        <f t="shared" si="19"/>
        <v>584</v>
      </c>
      <c r="BM14">
        <v>4</v>
      </c>
      <c r="BN14">
        <f t="shared" si="20"/>
        <v>5</v>
      </c>
      <c r="BO14">
        <f t="shared" si="21"/>
        <v>146</v>
      </c>
      <c r="BQ14">
        <v>1345</v>
      </c>
      <c r="BR14">
        <v>1180</v>
      </c>
      <c r="BS14">
        <v>0</v>
      </c>
      <c r="BT14">
        <f t="shared" si="22"/>
        <v>2525</v>
      </c>
      <c r="BU14">
        <v>0</v>
      </c>
      <c r="BV14">
        <f t="shared" si="23"/>
        <v>2525</v>
      </c>
      <c r="BW14">
        <v>29</v>
      </c>
      <c r="BX14">
        <f t="shared" si="24"/>
        <v>5</v>
      </c>
      <c r="BY14">
        <f t="shared" si="25"/>
        <v>87.068965517241381</v>
      </c>
      <c r="BZ14">
        <f t="shared" si="26"/>
        <v>6067</v>
      </c>
      <c r="CA14">
        <v>4258</v>
      </c>
    </row>
    <row r="15" spans="1:79" ht="17.25" customHeight="1" x14ac:dyDescent="0.3">
      <c r="A15" s="2">
        <v>44569</v>
      </c>
      <c r="B15" t="s">
        <v>52</v>
      </c>
      <c r="C15" t="s">
        <v>53</v>
      </c>
      <c r="D15" t="s">
        <v>27</v>
      </c>
      <c r="F15">
        <v>186</v>
      </c>
      <c r="G15">
        <v>0</v>
      </c>
      <c r="I15">
        <v>0</v>
      </c>
      <c r="J15">
        <f t="shared" si="0"/>
        <v>186</v>
      </c>
      <c r="K15">
        <v>0</v>
      </c>
      <c r="L15">
        <f t="shared" si="1"/>
        <v>186</v>
      </c>
      <c r="M15">
        <v>22</v>
      </c>
      <c r="N15">
        <v>1</v>
      </c>
      <c r="O15">
        <f t="shared" si="2"/>
        <v>8.454545454545455</v>
      </c>
      <c r="Q15">
        <v>189</v>
      </c>
      <c r="R15">
        <v>0</v>
      </c>
      <c r="T15">
        <v>0</v>
      </c>
      <c r="U15">
        <f t="shared" si="3"/>
        <v>189</v>
      </c>
      <c r="V15">
        <v>0</v>
      </c>
      <c r="W15">
        <f t="shared" si="4"/>
        <v>189</v>
      </c>
      <c r="X15">
        <v>1</v>
      </c>
      <c r="Y15">
        <v>2</v>
      </c>
      <c r="Z15">
        <f t="shared" si="5"/>
        <v>189</v>
      </c>
      <c r="AB15">
        <v>1352</v>
      </c>
      <c r="AC15">
        <v>0</v>
      </c>
      <c r="AE15">
        <v>0</v>
      </c>
      <c r="AF15">
        <f t="shared" si="6"/>
        <v>1352</v>
      </c>
      <c r="AG15">
        <v>0</v>
      </c>
      <c r="AH15">
        <f t="shared" si="7"/>
        <v>1352</v>
      </c>
      <c r="AI15">
        <v>13</v>
      </c>
      <c r="AJ15">
        <f t="shared" si="8"/>
        <v>6</v>
      </c>
      <c r="AK15">
        <f t="shared" si="9"/>
        <v>104</v>
      </c>
      <c r="AM15">
        <v>1958</v>
      </c>
      <c r="AN15">
        <v>231</v>
      </c>
      <c r="AO15">
        <v>0</v>
      </c>
      <c r="AP15">
        <f t="shared" si="10"/>
        <v>2189</v>
      </c>
      <c r="AQ15">
        <v>0</v>
      </c>
      <c r="AR15">
        <f t="shared" si="11"/>
        <v>2189</v>
      </c>
      <c r="AS15">
        <v>15</v>
      </c>
      <c r="AT15">
        <f t="shared" si="12"/>
        <v>6</v>
      </c>
      <c r="AU15">
        <f t="shared" si="13"/>
        <v>145.93333333333334</v>
      </c>
      <c r="AW15">
        <v>273</v>
      </c>
      <c r="AX15">
        <v>0</v>
      </c>
      <c r="AY15">
        <v>0</v>
      </c>
      <c r="AZ15">
        <f t="shared" si="14"/>
        <v>273</v>
      </c>
      <c r="BA15">
        <v>0</v>
      </c>
      <c r="BB15">
        <f t="shared" si="15"/>
        <v>273</v>
      </c>
      <c r="BC15">
        <v>2</v>
      </c>
      <c r="BD15">
        <f t="shared" si="16"/>
        <v>7</v>
      </c>
      <c r="BE15">
        <f t="shared" si="17"/>
        <v>136.5</v>
      </c>
      <c r="BG15">
        <v>252</v>
      </c>
      <c r="BH15">
        <v>0</v>
      </c>
      <c r="BI15">
        <v>0</v>
      </c>
      <c r="BJ15">
        <f t="shared" si="18"/>
        <v>252</v>
      </c>
      <c r="BK15">
        <v>0</v>
      </c>
      <c r="BL15">
        <f t="shared" si="19"/>
        <v>252</v>
      </c>
      <c r="BM15">
        <v>5</v>
      </c>
      <c r="BN15">
        <f t="shared" si="20"/>
        <v>5</v>
      </c>
      <c r="BO15">
        <f t="shared" si="21"/>
        <v>50.4</v>
      </c>
      <c r="BQ15">
        <v>477</v>
      </c>
      <c r="BR15">
        <v>0</v>
      </c>
      <c r="BS15">
        <v>0</v>
      </c>
      <c r="BT15">
        <f t="shared" si="22"/>
        <v>477</v>
      </c>
      <c r="BU15">
        <v>0</v>
      </c>
      <c r="BV15">
        <f t="shared" si="23"/>
        <v>477</v>
      </c>
      <c r="BW15">
        <v>4</v>
      </c>
      <c r="BX15">
        <f t="shared" si="24"/>
        <v>5</v>
      </c>
      <c r="BY15">
        <f t="shared" si="25"/>
        <v>119.25</v>
      </c>
      <c r="BZ15">
        <f t="shared" si="26"/>
        <v>4918</v>
      </c>
      <c r="CA15">
        <v>16818</v>
      </c>
    </row>
    <row r="16" spans="1:79" ht="17.25" customHeight="1" x14ac:dyDescent="0.3">
      <c r="A16" s="2">
        <v>44569</v>
      </c>
      <c r="B16" t="s">
        <v>54</v>
      </c>
      <c r="C16" t="s">
        <v>55</v>
      </c>
      <c r="D16" t="s">
        <v>27</v>
      </c>
      <c r="F16">
        <v>320</v>
      </c>
      <c r="G16">
        <v>0</v>
      </c>
      <c r="I16">
        <v>0</v>
      </c>
      <c r="J16">
        <f t="shared" si="0"/>
        <v>320</v>
      </c>
      <c r="K16">
        <v>0</v>
      </c>
      <c r="L16">
        <f t="shared" si="1"/>
        <v>320</v>
      </c>
      <c r="M16">
        <v>31</v>
      </c>
      <c r="N16">
        <v>1</v>
      </c>
      <c r="O16">
        <f t="shared" si="2"/>
        <v>10.32258064516129</v>
      </c>
      <c r="Q16">
        <v>140</v>
      </c>
      <c r="R16">
        <v>0</v>
      </c>
      <c r="T16">
        <v>-10</v>
      </c>
      <c r="U16">
        <f t="shared" si="3"/>
        <v>130</v>
      </c>
      <c r="V16">
        <v>0</v>
      </c>
      <c r="W16">
        <f t="shared" si="4"/>
        <v>130</v>
      </c>
      <c r="X16">
        <v>4</v>
      </c>
      <c r="Y16">
        <v>2</v>
      </c>
      <c r="Z16">
        <f t="shared" si="5"/>
        <v>32.5</v>
      </c>
      <c r="AB16">
        <v>1859</v>
      </c>
      <c r="AC16">
        <v>1530</v>
      </c>
      <c r="AE16">
        <v>0</v>
      </c>
      <c r="AF16">
        <f t="shared" si="6"/>
        <v>3389</v>
      </c>
      <c r="AG16">
        <v>0</v>
      </c>
      <c r="AH16">
        <f t="shared" si="7"/>
        <v>3389</v>
      </c>
      <c r="AI16">
        <v>21</v>
      </c>
      <c r="AJ16">
        <f t="shared" si="8"/>
        <v>6</v>
      </c>
      <c r="AK16">
        <f t="shared" si="9"/>
        <v>161.38095238095238</v>
      </c>
      <c r="AM16">
        <v>2160</v>
      </c>
      <c r="AN16">
        <v>0</v>
      </c>
      <c r="AO16">
        <v>-12</v>
      </c>
      <c r="AP16">
        <f t="shared" si="10"/>
        <v>2148</v>
      </c>
      <c r="AQ16">
        <v>0</v>
      </c>
      <c r="AR16">
        <f t="shared" si="11"/>
        <v>2148</v>
      </c>
      <c r="AS16">
        <v>16</v>
      </c>
      <c r="AT16">
        <f t="shared" si="12"/>
        <v>6</v>
      </c>
      <c r="AU16">
        <f t="shared" si="13"/>
        <v>134.25</v>
      </c>
      <c r="AW16">
        <v>192</v>
      </c>
      <c r="AX16">
        <v>0</v>
      </c>
      <c r="AY16">
        <v>0</v>
      </c>
      <c r="AZ16">
        <f t="shared" si="14"/>
        <v>192</v>
      </c>
      <c r="BA16">
        <v>0</v>
      </c>
      <c r="BB16">
        <f t="shared" si="15"/>
        <v>192</v>
      </c>
      <c r="BC16">
        <v>3</v>
      </c>
      <c r="BD16">
        <f t="shared" si="16"/>
        <v>7</v>
      </c>
      <c r="BE16">
        <f t="shared" si="17"/>
        <v>64</v>
      </c>
      <c r="BG16">
        <v>536</v>
      </c>
      <c r="BH16">
        <v>0</v>
      </c>
      <c r="BI16">
        <v>0</v>
      </c>
      <c r="BJ16">
        <f t="shared" si="18"/>
        <v>536</v>
      </c>
      <c r="BK16">
        <v>0</v>
      </c>
      <c r="BL16">
        <f t="shared" si="19"/>
        <v>536</v>
      </c>
      <c r="BM16">
        <v>6</v>
      </c>
      <c r="BN16">
        <f t="shared" si="20"/>
        <v>5</v>
      </c>
      <c r="BO16">
        <f t="shared" si="21"/>
        <v>89.333333333333329</v>
      </c>
      <c r="BQ16">
        <v>525</v>
      </c>
      <c r="BR16">
        <v>204</v>
      </c>
      <c r="BS16">
        <v>0</v>
      </c>
      <c r="BT16">
        <f t="shared" si="22"/>
        <v>729</v>
      </c>
      <c r="BU16">
        <v>0</v>
      </c>
      <c r="BV16">
        <f t="shared" si="23"/>
        <v>729</v>
      </c>
      <c r="BW16">
        <v>4</v>
      </c>
      <c r="BX16">
        <f t="shared" si="24"/>
        <v>5</v>
      </c>
      <c r="BY16">
        <f t="shared" si="25"/>
        <v>182.25</v>
      </c>
      <c r="BZ16">
        <f t="shared" si="26"/>
        <v>7444</v>
      </c>
      <c r="CA16">
        <v>7571</v>
      </c>
    </row>
    <row r="17" spans="1:79" ht="17.25" customHeight="1" x14ac:dyDescent="0.3">
      <c r="A17" s="2">
        <v>44569</v>
      </c>
      <c r="B17" t="s">
        <v>56</v>
      </c>
      <c r="C17" t="s">
        <v>57</v>
      </c>
      <c r="D17" t="s">
        <v>27</v>
      </c>
      <c r="F17">
        <v>123</v>
      </c>
      <c r="G17">
        <v>0</v>
      </c>
      <c r="I17">
        <v>0</v>
      </c>
      <c r="J17">
        <f t="shared" si="0"/>
        <v>123</v>
      </c>
      <c r="K17">
        <v>0</v>
      </c>
      <c r="L17">
        <f t="shared" si="1"/>
        <v>123</v>
      </c>
      <c r="M17">
        <v>2</v>
      </c>
      <c r="N17">
        <v>1</v>
      </c>
      <c r="O17">
        <f t="shared" si="2"/>
        <v>61.5</v>
      </c>
      <c r="Q17">
        <v>17</v>
      </c>
      <c r="R17">
        <v>0</v>
      </c>
      <c r="T17">
        <v>0</v>
      </c>
      <c r="U17">
        <f t="shared" si="3"/>
        <v>17</v>
      </c>
      <c r="V17">
        <v>0</v>
      </c>
      <c r="W17">
        <f t="shared" si="4"/>
        <v>17</v>
      </c>
      <c r="X17">
        <v>0</v>
      </c>
      <c r="Y17">
        <v>2</v>
      </c>
      <c r="Z17">
        <f t="shared" si="5"/>
        <v>0</v>
      </c>
      <c r="AB17">
        <v>164</v>
      </c>
      <c r="AC17">
        <v>0</v>
      </c>
      <c r="AE17">
        <v>0</v>
      </c>
      <c r="AF17">
        <f t="shared" si="6"/>
        <v>164</v>
      </c>
      <c r="AG17">
        <v>0</v>
      </c>
      <c r="AH17">
        <f t="shared" si="7"/>
        <v>164</v>
      </c>
      <c r="AI17">
        <v>5</v>
      </c>
      <c r="AJ17">
        <f t="shared" si="8"/>
        <v>6</v>
      </c>
      <c r="AK17">
        <f t="shared" si="9"/>
        <v>32.799999999999997</v>
      </c>
      <c r="AM17">
        <v>133</v>
      </c>
      <c r="AN17">
        <v>0</v>
      </c>
      <c r="AO17">
        <v>0</v>
      </c>
      <c r="AP17">
        <f t="shared" si="10"/>
        <v>133</v>
      </c>
      <c r="AQ17">
        <v>0</v>
      </c>
      <c r="AR17">
        <f t="shared" si="11"/>
        <v>133</v>
      </c>
      <c r="AS17">
        <v>5</v>
      </c>
      <c r="AT17">
        <f t="shared" si="12"/>
        <v>6</v>
      </c>
      <c r="AU17">
        <f t="shared" si="13"/>
        <v>26.6</v>
      </c>
      <c r="AW17">
        <v>94</v>
      </c>
      <c r="AX17">
        <v>0</v>
      </c>
      <c r="AY17">
        <v>0</v>
      </c>
      <c r="AZ17">
        <f t="shared" si="14"/>
        <v>94</v>
      </c>
      <c r="BA17">
        <v>0</v>
      </c>
      <c r="BB17">
        <f t="shared" si="15"/>
        <v>94</v>
      </c>
      <c r="BC17">
        <v>2</v>
      </c>
      <c r="BD17">
        <f t="shared" si="16"/>
        <v>7</v>
      </c>
      <c r="BE17">
        <f t="shared" si="17"/>
        <v>47</v>
      </c>
      <c r="BG17">
        <v>53</v>
      </c>
      <c r="BH17">
        <v>30</v>
      </c>
      <c r="BI17">
        <v>0</v>
      </c>
      <c r="BJ17">
        <f t="shared" si="18"/>
        <v>83</v>
      </c>
      <c r="BK17">
        <v>0</v>
      </c>
      <c r="BL17">
        <f t="shared" si="19"/>
        <v>83</v>
      </c>
      <c r="BM17">
        <v>1</v>
      </c>
      <c r="BN17">
        <f t="shared" si="20"/>
        <v>5</v>
      </c>
      <c r="BO17">
        <f t="shared" si="21"/>
        <v>83</v>
      </c>
      <c r="BQ17">
        <v>94</v>
      </c>
      <c r="BR17">
        <v>0</v>
      </c>
      <c r="BS17">
        <v>0</v>
      </c>
      <c r="BT17">
        <f t="shared" si="22"/>
        <v>94</v>
      </c>
      <c r="BU17">
        <v>0</v>
      </c>
      <c r="BV17">
        <f t="shared" si="23"/>
        <v>94</v>
      </c>
      <c r="BW17">
        <v>0</v>
      </c>
      <c r="BX17">
        <f t="shared" si="24"/>
        <v>5</v>
      </c>
      <c r="BY17">
        <f t="shared" si="25"/>
        <v>0</v>
      </c>
      <c r="BZ17">
        <f t="shared" si="26"/>
        <v>708</v>
      </c>
      <c r="CA17">
        <v>0</v>
      </c>
    </row>
    <row r="18" spans="1:79" ht="17.25" customHeight="1" x14ac:dyDescent="0.3">
      <c r="A18" s="2">
        <v>44569</v>
      </c>
      <c r="B18" t="s">
        <v>58</v>
      </c>
      <c r="C18" t="s">
        <v>59</v>
      </c>
      <c r="D18" t="s">
        <v>27</v>
      </c>
      <c r="F18">
        <v>152</v>
      </c>
      <c r="G18">
        <v>0</v>
      </c>
      <c r="I18">
        <v>0</v>
      </c>
      <c r="J18">
        <f t="shared" si="0"/>
        <v>152</v>
      </c>
      <c r="K18">
        <v>0</v>
      </c>
      <c r="L18">
        <f t="shared" si="1"/>
        <v>152</v>
      </c>
      <c r="M18">
        <v>3</v>
      </c>
      <c r="N18">
        <v>1</v>
      </c>
      <c r="O18">
        <f t="shared" si="2"/>
        <v>50.666666666666664</v>
      </c>
      <c r="Q18">
        <v>116</v>
      </c>
      <c r="R18">
        <v>0</v>
      </c>
      <c r="T18">
        <v>0</v>
      </c>
      <c r="U18">
        <f t="shared" si="3"/>
        <v>116</v>
      </c>
      <c r="V18">
        <v>0</v>
      </c>
      <c r="W18">
        <f t="shared" si="4"/>
        <v>116</v>
      </c>
      <c r="X18">
        <v>0</v>
      </c>
      <c r="Y18">
        <v>2</v>
      </c>
      <c r="Z18">
        <f t="shared" si="5"/>
        <v>0</v>
      </c>
      <c r="AB18">
        <v>827</v>
      </c>
      <c r="AC18">
        <v>0</v>
      </c>
      <c r="AE18">
        <v>-10</v>
      </c>
      <c r="AF18">
        <f t="shared" si="6"/>
        <v>817</v>
      </c>
      <c r="AG18">
        <v>0</v>
      </c>
      <c r="AH18">
        <f t="shared" si="7"/>
        <v>817</v>
      </c>
      <c r="AI18">
        <v>16</v>
      </c>
      <c r="AJ18">
        <f t="shared" si="8"/>
        <v>6</v>
      </c>
      <c r="AK18">
        <f t="shared" si="9"/>
        <v>51.0625</v>
      </c>
      <c r="AM18">
        <v>668</v>
      </c>
      <c r="AN18">
        <v>0</v>
      </c>
      <c r="AO18">
        <v>0</v>
      </c>
      <c r="AP18">
        <f t="shared" si="10"/>
        <v>668</v>
      </c>
      <c r="AQ18">
        <v>0</v>
      </c>
      <c r="AR18">
        <f t="shared" si="11"/>
        <v>668</v>
      </c>
      <c r="AS18">
        <v>11</v>
      </c>
      <c r="AT18">
        <f t="shared" si="12"/>
        <v>6</v>
      </c>
      <c r="AU18">
        <f t="shared" si="13"/>
        <v>60.727272727272727</v>
      </c>
      <c r="AW18">
        <v>275</v>
      </c>
      <c r="AX18">
        <v>0</v>
      </c>
      <c r="AY18">
        <v>-20</v>
      </c>
      <c r="AZ18">
        <f t="shared" si="14"/>
        <v>255</v>
      </c>
      <c r="BA18">
        <v>0</v>
      </c>
      <c r="BB18">
        <f t="shared" si="15"/>
        <v>255</v>
      </c>
      <c r="BC18">
        <v>13</v>
      </c>
      <c r="BD18">
        <f t="shared" si="16"/>
        <v>7</v>
      </c>
      <c r="BE18">
        <f t="shared" si="17"/>
        <v>19.615384615384617</v>
      </c>
      <c r="BG18">
        <v>91</v>
      </c>
      <c r="BH18">
        <v>0</v>
      </c>
      <c r="BI18">
        <v>0</v>
      </c>
      <c r="BJ18">
        <f t="shared" si="18"/>
        <v>91</v>
      </c>
      <c r="BK18">
        <v>0</v>
      </c>
      <c r="BL18">
        <f t="shared" si="19"/>
        <v>91</v>
      </c>
      <c r="BM18">
        <v>3</v>
      </c>
      <c r="BN18">
        <f t="shared" si="20"/>
        <v>5</v>
      </c>
      <c r="BO18">
        <f t="shared" si="21"/>
        <v>30.333333333333332</v>
      </c>
      <c r="BQ18">
        <v>269</v>
      </c>
      <c r="BR18">
        <v>0</v>
      </c>
      <c r="BS18">
        <v>0</v>
      </c>
      <c r="BT18">
        <f t="shared" si="22"/>
        <v>269</v>
      </c>
      <c r="BU18">
        <v>0</v>
      </c>
      <c r="BV18">
        <f t="shared" si="23"/>
        <v>269</v>
      </c>
      <c r="BW18">
        <v>5</v>
      </c>
      <c r="BX18">
        <f t="shared" si="24"/>
        <v>5</v>
      </c>
      <c r="BY18">
        <f t="shared" si="25"/>
        <v>53.8</v>
      </c>
      <c r="BZ18">
        <f t="shared" si="26"/>
        <v>2368</v>
      </c>
      <c r="CA18">
        <v>637</v>
      </c>
    </row>
    <row r="19" spans="1:79" ht="17.25" customHeight="1" x14ac:dyDescent="0.3">
      <c r="A19" s="2">
        <v>44569</v>
      </c>
      <c r="B19" t="s">
        <v>60</v>
      </c>
      <c r="C19" t="s">
        <v>61</v>
      </c>
      <c r="D19" t="s">
        <v>27</v>
      </c>
      <c r="F19">
        <v>1856</v>
      </c>
      <c r="G19">
        <v>0</v>
      </c>
      <c r="I19">
        <v>-11</v>
      </c>
      <c r="J19">
        <f t="shared" si="0"/>
        <v>1845</v>
      </c>
      <c r="K19">
        <v>0</v>
      </c>
      <c r="L19">
        <f t="shared" si="1"/>
        <v>1845</v>
      </c>
      <c r="M19">
        <v>72</v>
      </c>
      <c r="N19">
        <v>1</v>
      </c>
      <c r="O19">
        <f t="shared" si="2"/>
        <v>25.625</v>
      </c>
      <c r="Q19">
        <v>874</v>
      </c>
      <c r="R19">
        <v>0</v>
      </c>
      <c r="T19">
        <v>-60</v>
      </c>
      <c r="U19">
        <f t="shared" si="3"/>
        <v>814</v>
      </c>
      <c r="V19">
        <v>0</v>
      </c>
      <c r="W19">
        <f t="shared" si="4"/>
        <v>814</v>
      </c>
      <c r="X19">
        <v>18</v>
      </c>
      <c r="Y19">
        <v>2</v>
      </c>
      <c r="Z19">
        <f t="shared" si="5"/>
        <v>45.222222222222221</v>
      </c>
      <c r="AB19">
        <v>15968</v>
      </c>
      <c r="AC19">
        <v>0</v>
      </c>
      <c r="AE19">
        <v>-20</v>
      </c>
      <c r="AF19">
        <f t="shared" si="6"/>
        <v>15948</v>
      </c>
      <c r="AG19">
        <v>0</v>
      </c>
      <c r="AH19">
        <f t="shared" si="7"/>
        <v>15948</v>
      </c>
      <c r="AI19">
        <v>300</v>
      </c>
      <c r="AJ19">
        <f t="shared" si="8"/>
        <v>6</v>
      </c>
      <c r="AK19">
        <f t="shared" si="9"/>
        <v>53.16</v>
      </c>
      <c r="AM19">
        <v>3533</v>
      </c>
      <c r="AN19">
        <v>70</v>
      </c>
      <c r="AO19">
        <v>-20</v>
      </c>
      <c r="AP19">
        <f t="shared" si="10"/>
        <v>3583</v>
      </c>
      <c r="AQ19">
        <v>0</v>
      </c>
      <c r="AR19">
        <f t="shared" si="11"/>
        <v>3583</v>
      </c>
      <c r="AS19">
        <v>59</v>
      </c>
      <c r="AT19">
        <f t="shared" si="12"/>
        <v>6</v>
      </c>
      <c r="AU19">
        <f t="shared" si="13"/>
        <v>60.728813559322035</v>
      </c>
      <c r="AW19">
        <v>2799</v>
      </c>
      <c r="AX19">
        <v>0</v>
      </c>
      <c r="AY19">
        <v>-55</v>
      </c>
      <c r="AZ19">
        <f t="shared" si="14"/>
        <v>2744</v>
      </c>
      <c r="BA19">
        <v>0</v>
      </c>
      <c r="BB19">
        <f t="shared" si="15"/>
        <v>2744</v>
      </c>
      <c r="BC19">
        <v>81</v>
      </c>
      <c r="BD19">
        <f t="shared" si="16"/>
        <v>7</v>
      </c>
      <c r="BE19">
        <f t="shared" si="17"/>
        <v>33.876543209876544</v>
      </c>
      <c r="BG19">
        <v>1937</v>
      </c>
      <c r="BH19">
        <v>0</v>
      </c>
      <c r="BI19">
        <v>-15</v>
      </c>
      <c r="BJ19">
        <f t="shared" si="18"/>
        <v>1922</v>
      </c>
      <c r="BK19">
        <v>0</v>
      </c>
      <c r="BL19">
        <f t="shared" si="19"/>
        <v>1922</v>
      </c>
      <c r="BM19">
        <v>32</v>
      </c>
      <c r="BN19">
        <f t="shared" si="20"/>
        <v>5</v>
      </c>
      <c r="BO19">
        <f t="shared" si="21"/>
        <v>60.0625</v>
      </c>
      <c r="BQ19">
        <v>1905</v>
      </c>
      <c r="BR19">
        <v>0</v>
      </c>
      <c r="BS19">
        <v>0</v>
      </c>
      <c r="BT19">
        <f t="shared" si="22"/>
        <v>1905</v>
      </c>
      <c r="BU19">
        <v>0</v>
      </c>
      <c r="BV19">
        <f t="shared" si="23"/>
        <v>1905</v>
      </c>
      <c r="BW19">
        <v>18</v>
      </c>
      <c r="BX19">
        <f t="shared" si="24"/>
        <v>5</v>
      </c>
      <c r="BY19">
        <f t="shared" si="25"/>
        <v>105.83333333333333</v>
      </c>
      <c r="BZ19">
        <f t="shared" si="26"/>
        <v>28761</v>
      </c>
      <c r="CA19">
        <v>31557</v>
      </c>
    </row>
    <row r="20" spans="1:79" ht="17.25" customHeight="1" x14ac:dyDescent="0.3">
      <c r="A20" s="2">
        <v>44569</v>
      </c>
      <c r="B20" t="s">
        <v>62</v>
      </c>
      <c r="C20" t="s">
        <v>63</v>
      </c>
      <c r="D20" t="s">
        <v>27</v>
      </c>
      <c r="F20">
        <v>21999</v>
      </c>
      <c r="G20">
        <v>0</v>
      </c>
      <c r="I20">
        <v>-354</v>
      </c>
      <c r="J20">
        <f t="shared" si="0"/>
        <v>21645</v>
      </c>
      <c r="K20">
        <v>0</v>
      </c>
      <c r="L20">
        <f t="shared" si="1"/>
        <v>21645</v>
      </c>
      <c r="M20">
        <v>4624</v>
      </c>
      <c r="N20">
        <v>1</v>
      </c>
      <c r="O20">
        <f t="shared" si="2"/>
        <v>4.6810121107266438</v>
      </c>
      <c r="Q20">
        <v>7350</v>
      </c>
      <c r="R20">
        <v>0</v>
      </c>
      <c r="T20">
        <v>-118</v>
      </c>
      <c r="U20">
        <f t="shared" si="3"/>
        <v>7232</v>
      </c>
      <c r="V20">
        <v>0</v>
      </c>
      <c r="W20">
        <f t="shared" si="4"/>
        <v>7232</v>
      </c>
      <c r="X20">
        <v>549</v>
      </c>
      <c r="Y20">
        <v>2</v>
      </c>
      <c r="Z20">
        <f t="shared" si="5"/>
        <v>13.17304189435337</v>
      </c>
      <c r="AB20">
        <v>169175</v>
      </c>
      <c r="AC20">
        <v>30146</v>
      </c>
      <c r="AE20">
        <v>-347</v>
      </c>
      <c r="AF20">
        <f t="shared" si="6"/>
        <v>198974</v>
      </c>
      <c r="AG20">
        <v>0</v>
      </c>
      <c r="AH20">
        <f t="shared" si="7"/>
        <v>198974</v>
      </c>
      <c r="AI20">
        <v>5715</v>
      </c>
      <c r="AJ20">
        <f t="shared" si="8"/>
        <v>6</v>
      </c>
      <c r="AK20">
        <f t="shared" si="9"/>
        <v>34.816097987751533</v>
      </c>
      <c r="AM20">
        <v>61614</v>
      </c>
      <c r="AN20">
        <v>2930</v>
      </c>
      <c r="AO20">
        <v>-34</v>
      </c>
      <c r="AP20">
        <f t="shared" si="10"/>
        <v>64510</v>
      </c>
      <c r="AQ20">
        <v>0</v>
      </c>
      <c r="AR20">
        <f t="shared" si="11"/>
        <v>64510</v>
      </c>
      <c r="AS20">
        <v>1259</v>
      </c>
      <c r="AT20">
        <f t="shared" si="12"/>
        <v>6</v>
      </c>
      <c r="AU20">
        <f t="shared" si="13"/>
        <v>51.239078633836378</v>
      </c>
      <c r="AW20">
        <v>93967</v>
      </c>
      <c r="AX20">
        <v>0</v>
      </c>
      <c r="AY20">
        <v>-2009</v>
      </c>
      <c r="AZ20">
        <f t="shared" si="14"/>
        <v>91958</v>
      </c>
      <c r="BA20">
        <v>0</v>
      </c>
      <c r="BB20">
        <f t="shared" si="15"/>
        <v>91958</v>
      </c>
      <c r="BC20">
        <v>3392</v>
      </c>
      <c r="BD20">
        <f t="shared" si="16"/>
        <v>7</v>
      </c>
      <c r="BE20">
        <f t="shared" si="17"/>
        <v>27.110259433962263</v>
      </c>
      <c r="BG20">
        <v>20572</v>
      </c>
      <c r="BH20">
        <v>0</v>
      </c>
      <c r="BI20">
        <v>-884</v>
      </c>
      <c r="BJ20">
        <f t="shared" si="18"/>
        <v>19688</v>
      </c>
      <c r="BK20">
        <v>0</v>
      </c>
      <c r="BL20">
        <f t="shared" si="19"/>
        <v>19688</v>
      </c>
      <c r="BM20">
        <v>1299</v>
      </c>
      <c r="BN20">
        <f t="shared" si="20"/>
        <v>5</v>
      </c>
      <c r="BO20">
        <f>IFERROR(BL20/BM20,0)</f>
        <v>15.156274056966897</v>
      </c>
      <c r="BQ20">
        <v>49181</v>
      </c>
      <c r="BR20">
        <v>0</v>
      </c>
      <c r="BS20">
        <v>-163</v>
      </c>
      <c r="BT20">
        <f t="shared" si="22"/>
        <v>49018</v>
      </c>
      <c r="BU20">
        <v>0</v>
      </c>
      <c r="BV20">
        <f t="shared" si="23"/>
        <v>49018</v>
      </c>
      <c r="BW20">
        <v>1036</v>
      </c>
      <c r="BX20">
        <f t="shared" si="24"/>
        <v>5</v>
      </c>
      <c r="BY20">
        <f t="shared" si="25"/>
        <v>47.314671814671811</v>
      </c>
      <c r="BZ20">
        <f t="shared" si="26"/>
        <v>453025</v>
      </c>
      <c r="CA20">
        <v>133412</v>
      </c>
    </row>
    <row r="21" spans="1:79" ht="17.25" customHeight="1" x14ac:dyDescent="0.3">
      <c r="A21" s="2">
        <v>44569</v>
      </c>
      <c r="B21" t="s">
        <v>64</v>
      </c>
      <c r="C21" t="s">
        <v>65</v>
      </c>
      <c r="D21" t="s">
        <v>27</v>
      </c>
      <c r="F21">
        <v>450</v>
      </c>
      <c r="G21">
        <v>179</v>
      </c>
      <c r="I21">
        <v>-10</v>
      </c>
      <c r="J21">
        <f t="shared" si="0"/>
        <v>619</v>
      </c>
      <c r="K21">
        <v>0</v>
      </c>
      <c r="L21">
        <f t="shared" si="1"/>
        <v>619</v>
      </c>
      <c r="M21">
        <v>17</v>
      </c>
      <c r="N21">
        <v>1</v>
      </c>
      <c r="O21">
        <f t="shared" si="2"/>
        <v>36.411764705882355</v>
      </c>
      <c r="Q21">
        <v>246</v>
      </c>
      <c r="R21">
        <v>480</v>
      </c>
      <c r="T21">
        <v>0</v>
      </c>
      <c r="U21">
        <f t="shared" si="3"/>
        <v>726</v>
      </c>
      <c r="V21">
        <v>0</v>
      </c>
      <c r="W21">
        <f t="shared" si="4"/>
        <v>726</v>
      </c>
      <c r="X21">
        <v>1</v>
      </c>
      <c r="Y21">
        <v>2</v>
      </c>
      <c r="Z21">
        <f t="shared" si="5"/>
        <v>726</v>
      </c>
      <c r="AB21">
        <v>900</v>
      </c>
      <c r="AC21">
        <v>0</v>
      </c>
      <c r="AE21">
        <v>0</v>
      </c>
      <c r="AF21">
        <f t="shared" si="6"/>
        <v>900</v>
      </c>
      <c r="AG21">
        <v>0</v>
      </c>
      <c r="AH21">
        <f t="shared" si="7"/>
        <v>900</v>
      </c>
      <c r="AI21">
        <v>26</v>
      </c>
      <c r="AJ21">
        <f t="shared" si="8"/>
        <v>6</v>
      </c>
      <c r="AK21">
        <f t="shared" si="9"/>
        <v>34.615384615384613</v>
      </c>
      <c r="AM21">
        <v>245</v>
      </c>
      <c r="AN21">
        <v>550</v>
      </c>
      <c r="AO21">
        <v>0</v>
      </c>
      <c r="AP21">
        <f t="shared" si="10"/>
        <v>795</v>
      </c>
      <c r="AQ21">
        <v>0</v>
      </c>
      <c r="AR21">
        <f t="shared" si="11"/>
        <v>795</v>
      </c>
      <c r="AS21">
        <v>23</v>
      </c>
      <c r="AT21">
        <f t="shared" si="12"/>
        <v>6</v>
      </c>
      <c r="AU21">
        <f t="shared" si="13"/>
        <v>34.565217391304351</v>
      </c>
      <c r="AW21">
        <v>37</v>
      </c>
      <c r="AX21">
        <v>300</v>
      </c>
      <c r="AY21">
        <v>-100</v>
      </c>
      <c r="AZ21">
        <f t="shared" si="14"/>
        <v>237</v>
      </c>
      <c r="BA21">
        <v>0</v>
      </c>
      <c r="BB21">
        <f t="shared" si="15"/>
        <v>237</v>
      </c>
      <c r="BC21">
        <v>7</v>
      </c>
      <c r="BD21">
        <f t="shared" si="16"/>
        <v>7</v>
      </c>
      <c r="BE21">
        <f t="shared" si="17"/>
        <v>33.857142857142854</v>
      </c>
      <c r="BG21">
        <v>271</v>
      </c>
      <c r="BH21">
        <v>2040</v>
      </c>
      <c r="BI21">
        <v>0</v>
      </c>
      <c r="BJ21">
        <f t="shared" si="18"/>
        <v>2311</v>
      </c>
      <c r="BK21">
        <v>0</v>
      </c>
      <c r="BL21">
        <f t="shared" si="19"/>
        <v>2311</v>
      </c>
      <c r="BM21">
        <v>19</v>
      </c>
      <c r="BN21">
        <f t="shared" si="20"/>
        <v>5</v>
      </c>
      <c r="BO21">
        <f t="shared" si="21"/>
        <v>121.63157894736842</v>
      </c>
      <c r="BQ21">
        <v>979</v>
      </c>
      <c r="BR21">
        <v>55</v>
      </c>
      <c r="BS21">
        <v>0</v>
      </c>
      <c r="BT21">
        <f t="shared" si="22"/>
        <v>1034</v>
      </c>
      <c r="BU21">
        <v>0</v>
      </c>
      <c r="BV21">
        <f t="shared" si="23"/>
        <v>1034</v>
      </c>
      <c r="BW21">
        <v>11</v>
      </c>
      <c r="BX21">
        <f t="shared" si="24"/>
        <v>5</v>
      </c>
      <c r="BY21">
        <f t="shared" si="25"/>
        <v>94</v>
      </c>
      <c r="BZ21">
        <f t="shared" si="26"/>
        <v>6622</v>
      </c>
      <c r="CA21">
        <v>0</v>
      </c>
    </row>
    <row r="22" spans="1:79" ht="17.25" customHeight="1" x14ac:dyDescent="0.3">
      <c r="A22" s="2">
        <v>44569</v>
      </c>
      <c r="B22" t="s">
        <v>66</v>
      </c>
      <c r="C22" t="s">
        <v>67</v>
      </c>
      <c r="D22" t="s">
        <v>27</v>
      </c>
      <c r="F22">
        <v>88</v>
      </c>
      <c r="G22">
        <v>0</v>
      </c>
      <c r="I22">
        <v>0</v>
      </c>
      <c r="J22">
        <f t="shared" si="0"/>
        <v>88</v>
      </c>
      <c r="K22">
        <v>0</v>
      </c>
      <c r="L22">
        <f t="shared" si="1"/>
        <v>88</v>
      </c>
      <c r="M22">
        <v>16</v>
      </c>
      <c r="N22">
        <v>1</v>
      </c>
      <c r="O22">
        <f t="shared" si="2"/>
        <v>5.5</v>
      </c>
      <c r="Q22">
        <v>251</v>
      </c>
      <c r="R22">
        <v>0</v>
      </c>
      <c r="T22">
        <v>0</v>
      </c>
      <c r="U22">
        <f t="shared" si="3"/>
        <v>251</v>
      </c>
      <c r="V22">
        <v>0</v>
      </c>
      <c r="W22">
        <f t="shared" si="4"/>
        <v>251</v>
      </c>
      <c r="X22">
        <v>4</v>
      </c>
      <c r="Y22">
        <v>2</v>
      </c>
      <c r="Z22">
        <f t="shared" si="5"/>
        <v>62.75</v>
      </c>
      <c r="AB22">
        <v>345</v>
      </c>
      <c r="AC22">
        <v>0</v>
      </c>
      <c r="AE22">
        <v>0</v>
      </c>
      <c r="AF22">
        <f t="shared" si="6"/>
        <v>345</v>
      </c>
      <c r="AG22">
        <v>0</v>
      </c>
      <c r="AH22">
        <f t="shared" si="7"/>
        <v>345</v>
      </c>
      <c r="AI22">
        <v>8</v>
      </c>
      <c r="AJ22">
        <f t="shared" si="8"/>
        <v>6</v>
      </c>
      <c r="AK22">
        <f t="shared" si="9"/>
        <v>43.125</v>
      </c>
      <c r="AM22">
        <v>1081</v>
      </c>
      <c r="AN22">
        <v>600</v>
      </c>
      <c r="AO22">
        <v>0</v>
      </c>
      <c r="AP22">
        <f t="shared" si="10"/>
        <v>1681</v>
      </c>
      <c r="AQ22">
        <v>0</v>
      </c>
      <c r="AR22">
        <f t="shared" si="11"/>
        <v>1681</v>
      </c>
      <c r="AS22">
        <v>16</v>
      </c>
      <c r="AT22">
        <f t="shared" si="12"/>
        <v>6</v>
      </c>
      <c r="AU22">
        <f t="shared" si="13"/>
        <v>105.0625</v>
      </c>
      <c r="AW22">
        <v>604</v>
      </c>
      <c r="AX22">
        <v>0</v>
      </c>
      <c r="AY22">
        <v>0</v>
      </c>
      <c r="AZ22">
        <f t="shared" si="14"/>
        <v>604</v>
      </c>
      <c r="BA22">
        <v>0</v>
      </c>
      <c r="BB22">
        <f t="shared" si="15"/>
        <v>604</v>
      </c>
      <c r="BC22">
        <v>22</v>
      </c>
      <c r="BD22">
        <f t="shared" si="16"/>
        <v>7</v>
      </c>
      <c r="BE22">
        <f t="shared" si="17"/>
        <v>27.454545454545453</v>
      </c>
      <c r="BG22">
        <v>0</v>
      </c>
      <c r="BH22">
        <v>300</v>
      </c>
      <c r="BI22">
        <v>0</v>
      </c>
      <c r="BJ22">
        <f t="shared" si="18"/>
        <v>300</v>
      </c>
      <c r="BK22">
        <v>0</v>
      </c>
      <c r="BL22">
        <f t="shared" si="19"/>
        <v>300</v>
      </c>
      <c r="BM22">
        <v>7</v>
      </c>
      <c r="BN22">
        <f t="shared" si="20"/>
        <v>5</v>
      </c>
      <c r="BO22">
        <f t="shared" si="21"/>
        <v>42.857142857142854</v>
      </c>
      <c r="BQ22">
        <v>689</v>
      </c>
      <c r="BR22">
        <v>0</v>
      </c>
      <c r="BS22">
        <v>0</v>
      </c>
      <c r="BT22">
        <f t="shared" si="22"/>
        <v>689</v>
      </c>
      <c r="BU22">
        <v>0</v>
      </c>
      <c r="BV22">
        <f t="shared" si="23"/>
        <v>689</v>
      </c>
      <c r="BW22">
        <v>11</v>
      </c>
      <c r="BX22">
        <f t="shared" si="24"/>
        <v>5</v>
      </c>
      <c r="BY22">
        <f t="shared" si="25"/>
        <v>62.636363636363633</v>
      </c>
      <c r="BZ22">
        <f t="shared" si="26"/>
        <v>3958</v>
      </c>
      <c r="CA22">
        <v>30043</v>
      </c>
    </row>
    <row r="23" spans="1:79" ht="17.25" customHeight="1" x14ac:dyDescent="0.3">
      <c r="A23" s="2">
        <v>44569</v>
      </c>
      <c r="B23" t="s">
        <v>68</v>
      </c>
      <c r="C23" t="s">
        <v>69</v>
      </c>
      <c r="D23" t="s">
        <v>27</v>
      </c>
      <c r="F23">
        <v>921</v>
      </c>
      <c r="G23">
        <v>0</v>
      </c>
      <c r="I23">
        <v>-30</v>
      </c>
      <c r="J23">
        <f t="shared" si="0"/>
        <v>891</v>
      </c>
      <c r="K23">
        <v>0</v>
      </c>
      <c r="L23">
        <f t="shared" si="1"/>
        <v>891</v>
      </c>
      <c r="M23">
        <v>87</v>
      </c>
      <c r="N23">
        <v>1</v>
      </c>
      <c r="O23">
        <f t="shared" si="2"/>
        <v>10.241379310344827</v>
      </c>
      <c r="Q23">
        <v>907</v>
      </c>
      <c r="R23">
        <v>0</v>
      </c>
      <c r="T23">
        <v>0</v>
      </c>
      <c r="U23">
        <f t="shared" si="3"/>
        <v>907</v>
      </c>
      <c r="V23">
        <v>0</v>
      </c>
      <c r="W23">
        <f t="shared" si="4"/>
        <v>907</v>
      </c>
      <c r="X23">
        <v>16</v>
      </c>
      <c r="Y23">
        <v>2</v>
      </c>
      <c r="Z23">
        <f t="shared" si="5"/>
        <v>56.6875</v>
      </c>
      <c r="AB23">
        <v>2451</v>
      </c>
      <c r="AC23">
        <v>0</v>
      </c>
      <c r="AE23">
        <v>0</v>
      </c>
      <c r="AF23">
        <f t="shared" si="6"/>
        <v>2451</v>
      </c>
      <c r="AG23">
        <v>0</v>
      </c>
      <c r="AH23">
        <f t="shared" si="7"/>
        <v>2451</v>
      </c>
      <c r="AI23">
        <v>57</v>
      </c>
      <c r="AJ23">
        <f t="shared" si="8"/>
        <v>6</v>
      </c>
      <c r="AK23">
        <f t="shared" si="9"/>
        <v>43</v>
      </c>
      <c r="AM23">
        <v>4420</v>
      </c>
      <c r="AN23">
        <v>0</v>
      </c>
      <c r="AO23">
        <v>-100</v>
      </c>
      <c r="AP23">
        <f t="shared" si="10"/>
        <v>4320</v>
      </c>
      <c r="AQ23">
        <v>0</v>
      </c>
      <c r="AR23">
        <f t="shared" si="11"/>
        <v>4320</v>
      </c>
      <c r="AS23">
        <v>80</v>
      </c>
      <c r="AT23">
        <f t="shared" si="12"/>
        <v>6</v>
      </c>
      <c r="AU23">
        <f t="shared" si="13"/>
        <v>54</v>
      </c>
      <c r="AW23">
        <v>2564</v>
      </c>
      <c r="AX23">
        <v>0</v>
      </c>
      <c r="AY23">
        <v>-33</v>
      </c>
      <c r="AZ23">
        <f t="shared" si="14"/>
        <v>2531</v>
      </c>
      <c r="BA23">
        <v>0</v>
      </c>
      <c r="BB23">
        <f t="shared" si="15"/>
        <v>2531</v>
      </c>
      <c r="BC23">
        <v>73</v>
      </c>
      <c r="BD23">
        <f t="shared" si="16"/>
        <v>7</v>
      </c>
      <c r="BE23">
        <f t="shared" si="17"/>
        <v>34.671232876712331</v>
      </c>
      <c r="BG23">
        <v>1680</v>
      </c>
      <c r="BH23">
        <v>0</v>
      </c>
      <c r="BI23">
        <v>-58</v>
      </c>
      <c r="BJ23">
        <f t="shared" si="18"/>
        <v>1622</v>
      </c>
      <c r="BK23">
        <v>0</v>
      </c>
      <c r="BL23">
        <f t="shared" si="19"/>
        <v>1622</v>
      </c>
      <c r="BM23">
        <v>39</v>
      </c>
      <c r="BN23">
        <f t="shared" si="20"/>
        <v>5</v>
      </c>
      <c r="BO23">
        <f t="shared" si="21"/>
        <v>41.589743589743591</v>
      </c>
      <c r="BQ23">
        <v>3320</v>
      </c>
      <c r="BR23">
        <v>0</v>
      </c>
      <c r="BS23">
        <v>-10</v>
      </c>
      <c r="BT23">
        <f t="shared" si="22"/>
        <v>3310</v>
      </c>
      <c r="BU23">
        <v>0</v>
      </c>
      <c r="BV23">
        <f t="shared" si="23"/>
        <v>3310</v>
      </c>
      <c r="BW23">
        <v>40</v>
      </c>
      <c r="BX23">
        <f t="shared" si="24"/>
        <v>5</v>
      </c>
      <c r="BY23">
        <f t="shared" si="25"/>
        <v>82.75</v>
      </c>
      <c r="BZ23">
        <f t="shared" si="26"/>
        <v>16032</v>
      </c>
      <c r="CA23">
        <v>24900</v>
      </c>
    </row>
    <row r="24" spans="1:79" ht="17.25" customHeight="1" x14ac:dyDescent="0.3">
      <c r="A24" s="2">
        <v>44569</v>
      </c>
      <c r="B24" t="s">
        <v>70</v>
      </c>
      <c r="C24" t="s">
        <v>71</v>
      </c>
      <c r="D24" t="s">
        <v>27</v>
      </c>
      <c r="F24">
        <v>532</v>
      </c>
      <c r="G24">
        <v>0</v>
      </c>
      <c r="I24">
        <v>0</v>
      </c>
      <c r="J24">
        <f t="shared" si="0"/>
        <v>532</v>
      </c>
      <c r="K24">
        <v>0</v>
      </c>
      <c r="L24">
        <f t="shared" si="1"/>
        <v>532</v>
      </c>
      <c r="M24">
        <v>34</v>
      </c>
      <c r="N24">
        <v>1</v>
      </c>
      <c r="O24">
        <f t="shared" si="2"/>
        <v>15.647058823529411</v>
      </c>
      <c r="Q24">
        <v>465</v>
      </c>
      <c r="R24">
        <v>0</v>
      </c>
      <c r="T24">
        <v>0</v>
      </c>
      <c r="U24">
        <f t="shared" si="3"/>
        <v>465</v>
      </c>
      <c r="V24">
        <v>0</v>
      </c>
      <c r="W24">
        <f t="shared" si="4"/>
        <v>465</v>
      </c>
      <c r="X24">
        <v>7</v>
      </c>
      <c r="Y24">
        <v>2</v>
      </c>
      <c r="Z24">
        <f t="shared" si="5"/>
        <v>66.428571428571431</v>
      </c>
      <c r="AB24">
        <v>1793</v>
      </c>
      <c r="AC24">
        <v>0</v>
      </c>
      <c r="AE24">
        <v>0</v>
      </c>
      <c r="AF24">
        <f t="shared" si="6"/>
        <v>1793</v>
      </c>
      <c r="AG24">
        <v>0</v>
      </c>
      <c r="AH24">
        <f t="shared" si="7"/>
        <v>1793</v>
      </c>
      <c r="AI24">
        <v>28</v>
      </c>
      <c r="AJ24">
        <f t="shared" si="8"/>
        <v>6</v>
      </c>
      <c r="AK24">
        <f t="shared" si="9"/>
        <v>64.035714285714292</v>
      </c>
      <c r="AM24">
        <v>1380</v>
      </c>
      <c r="AN24">
        <v>1700</v>
      </c>
      <c r="AO24">
        <v>0</v>
      </c>
      <c r="AP24">
        <f t="shared" si="10"/>
        <v>3080</v>
      </c>
      <c r="AQ24">
        <v>0</v>
      </c>
      <c r="AR24">
        <f t="shared" si="11"/>
        <v>3080</v>
      </c>
      <c r="AS24">
        <v>35</v>
      </c>
      <c r="AT24">
        <f t="shared" si="12"/>
        <v>6</v>
      </c>
      <c r="AU24">
        <f t="shared" si="13"/>
        <v>88</v>
      </c>
      <c r="AW24">
        <v>624</v>
      </c>
      <c r="AX24">
        <v>0</v>
      </c>
      <c r="AY24">
        <v>-22</v>
      </c>
      <c r="AZ24">
        <f t="shared" si="14"/>
        <v>602</v>
      </c>
      <c r="BA24">
        <v>0</v>
      </c>
      <c r="BB24">
        <f t="shared" si="15"/>
        <v>602</v>
      </c>
      <c r="BC24">
        <v>17</v>
      </c>
      <c r="BD24">
        <f t="shared" si="16"/>
        <v>7</v>
      </c>
      <c r="BE24">
        <f t="shared" si="17"/>
        <v>35.411764705882355</v>
      </c>
      <c r="BG24">
        <v>991</v>
      </c>
      <c r="BH24">
        <v>0</v>
      </c>
      <c r="BI24">
        <v>0</v>
      </c>
      <c r="BJ24">
        <f t="shared" si="18"/>
        <v>991</v>
      </c>
      <c r="BK24">
        <v>0</v>
      </c>
      <c r="BL24">
        <f t="shared" si="19"/>
        <v>991</v>
      </c>
      <c r="BM24">
        <v>13</v>
      </c>
      <c r="BN24">
        <f t="shared" si="20"/>
        <v>5</v>
      </c>
      <c r="BO24">
        <f t="shared" si="21"/>
        <v>76.230769230769226</v>
      </c>
      <c r="BQ24">
        <v>1154</v>
      </c>
      <c r="BR24">
        <v>975</v>
      </c>
      <c r="BS24">
        <v>0</v>
      </c>
      <c r="BT24">
        <f t="shared" si="22"/>
        <v>2129</v>
      </c>
      <c r="BU24">
        <v>0</v>
      </c>
      <c r="BV24">
        <f t="shared" si="23"/>
        <v>2129</v>
      </c>
      <c r="BW24">
        <v>31</v>
      </c>
      <c r="BX24">
        <f t="shared" si="24"/>
        <v>5</v>
      </c>
      <c r="BY24">
        <f t="shared" si="25"/>
        <v>68.677419354838705</v>
      </c>
      <c r="BZ24">
        <f t="shared" si="26"/>
        <v>9592</v>
      </c>
      <c r="CA24">
        <v>4200</v>
      </c>
    </row>
    <row r="25" spans="1:79" ht="17.25" customHeight="1" x14ac:dyDescent="0.3">
      <c r="A25" s="2">
        <v>44569</v>
      </c>
      <c r="B25" t="s">
        <v>72</v>
      </c>
      <c r="C25" t="s">
        <v>73</v>
      </c>
      <c r="D25" t="s">
        <v>27</v>
      </c>
      <c r="F25">
        <v>5227</v>
      </c>
      <c r="G25">
        <v>2342</v>
      </c>
      <c r="I25">
        <v>-50</v>
      </c>
      <c r="J25">
        <f t="shared" si="0"/>
        <v>7519</v>
      </c>
      <c r="K25">
        <v>0</v>
      </c>
      <c r="L25">
        <f t="shared" si="1"/>
        <v>7519</v>
      </c>
      <c r="M25">
        <v>1008</v>
      </c>
      <c r="N25">
        <v>1</v>
      </c>
      <c r="O25">
        <f t="shared" si="2"/>
        <v>7.4593253968253972</v>
      </c>
      <c r="Q25">
        <v>1270</v>
      </c>
      <c r="R25">
        <v>1266</v>
      </c>
      <c r="T25">
        <v>-150</v>
      </c>
      <c r="U25">
        <f t="shared" si="3"/>
        <v>2386</v>
      </c>
      <c r="V25">
        <v>0</v>
      </c>
      <c r="W25">
        <f t="shared" si="4"/>
        <v>2386</v>
      </c>
      <c r="X25">
        <v>198</v>
      </c>
      <c r="Y25">
        <v>2</v>
      </c>
      <c r="Z25">
        <f>IFERROR(W25/X25,0)</f>
        <v>12.05050505050505</v>
      </c>
      <c r="AB25">
        <v>13185</v>
      </c>
      <c r="AC25">
        <v>0</v>
      </c>
      <c r="AE25">
        <v>0</v>
      </c>
      <c r="AF25">
        <f t="shared" si="6"/>
        <v>13185</v>
      </c>
      <c r="AG25">
        <v>0</v>
      </c>
      <c r="AH25">
        <f t="shared" si="7"/>
        <v>13185</v>
      </c>
      <c r="AI25">
        <v>294</v>
      </c>
      <c r="AJ25">
        <f t="shared" si="8"/>
        <v>6</v>
      </c>
      <c r="AK25">
        <f t="shared" si="9"/>
        <v>44.846938775510203</v>
      </c>
      <c r="AM25">
        <v>3211</v>
      </c>
      <c r="AN25">
        <v>1110</v>
      </c>
      <c r="AO25">
        <v>-50</v>
      </c>
      <c r="AP25">
        <f t="shared" si="10"/>
        <v>4271</v>
      </c>
      <c r="AQ25">
        <v>0</v>
      </c>
      <c r="AR25">
        <f t="shared" si="11"/>
        <v>4271</v>
      </c>
      <c r="AS25">
        <v>93</v>
      </c>
      <c r="AT25">
        <f t="shared" si="12"/>
        <v>6</v>
      </c>
      <c r="AU25">
        <f t="shared" si="13"/>
        <v>45.924731182795696</v>
      </c>
      <c r="AW25">
        <v>1999</v>
      </c>
      <c r="AX25">
        <v>1340</v>
      </c>
      <c r="AY25">
        <v>-239</v>
      </c>
      <c r="AZ25">
        <f t="shared" si="14"/>
        <v>3100</v>
      </c>
      <c r="BA25">
        <v>0</v>
      </c>
      <c r="BB25">
        <f t="shared" si="15"/>
        <v>3100</v>
      </c>
      <c r="BC25">
        <v>98</v>
      </c>
      <c r="BD25">
        <f t="shared" si="16"/>
        <v>7</v>
      </c>
      <c r="BE25">
        <f t="shared" si="17"/>
        <v>31.632653061224488</v>
      </c>
      <c r="BG25">
        <v>1061</v>
      </c>
      <c r="BH25">
        <v>2100</v>
      </c>
      <c r="BI25">
        <v>-30</v>
      </c>
      <c r="BJ25">
        <f t="shared" si="18"/>
        <v>3131</v>
      </c>
      <c r="BK25">
        <v>0</v>
      </c>
      <c r="BL25">
        <f t="shared" si="19"/>
        <v>3131</v>
      </c>
      <c r="BM25">
        <v>92</v>
      </c>
      <c r="BN25">
        <f t="shared" si="20"/>
        <v>5</v>
      </c>
      <c r="BO25">
        <f t="shared" si="21"/>
        <v>34.032608695652172</v>
      </c>
      <c r="BQ25">
        <v>4719</v>
      </c>
      <c r="BR25">
        <v>1908</v>
      </c>
      <c r="BS25">
        <v>0</v>
      </c>
      <c r="BT25">
        <f t="shared" si="22"/>
        <v>6627</v>
      </c>
      <c r="BU25">
        <v>0</v>
      </c>
      <c r="BV25">
        <f t="shared" si="23"/>
        <v>6627</v>
      </c>
      <c r="BW25">
        <v>123</v>
      </c>
      <c r="BX25">
        <f t="shared" si="24"/>
        <v>5</v>
      </c>
      <c r="BY25">
        <f t="shared" si="25"/>
        <v>53.878048780487802</v>
      </c>
      <c r="BZ25">
        <f t="shared" si="26"/>
        <v>40219</v>
      </c>
      <c r="CA25">
        <v>1200</v>
      </c>
    </row>
    <row r="26" spans="1:79" ht="17.25" customHeight="1" x14ac:dyDescent="0.3">
      <c r="A26" s="2">
        <v>44569</v>
      </c>
      <c r="B26" t="s">
        <v>74</v>
      </c>
      <c r="C26" t="s">
        <v>75</v>
      </c>
      <c r="D26" t="s">
        <v>27</v>
      </c>
      <c r="F26">
        <v>773</v>
      </c>
      <c r="G26">
        <v>0</v>
      </c>
      <c r="I26">
        <v>0</v>
      </c>
      <c r="J26">
        <f t="shared" si="0"/>
        <v>773</v>
      </c>
      <c r="K26">
        <v>0</v>
      </c>
      <c r="L26">
        <f t="shared" si="1"/>
        <v>773</v>
      </c>
      <c r="M26">
        <v>53</v>
      </c>
      <c r="N26">
        <v>1</v>
      </c>
      <c r="O26">
        <f t="shared" si="2"/>
        <v>14.584905660377359</v>
      </c>
      <c r="Q26">
        <v>557</v>
      </c>
      <c r="R26">
        <v>0</v>
      </c>
      <c r="T26">
        <v>0</v>
      </c>
      <c r="U26">
        <f t="shared" si="3"/>
        <v>557</v>
      </c>
      <c r="V26">
        <v>0</v>
      </c>
      <c r="W26">
        <f t="shared" si="4"/>
        <v>557</v>
      </c>
      <c r="X26">
        <v>11</v>
      </c>
      <c r="Y26">
        <v>2</v>
      </c>
      <c r="Z26">
        <f t="shared" si="5"/>
        <v>50.636363636363633</v>
      </c>
      <c r="AB26">
        <v>1428</v>
      </c>
      <c r="AC26">
        <v>0</v>
      </c>
      <c r="AE26">
        <v>-6</v>
      </c>
      <c r="AF26">
        <f t="shared" si="6"/>
        <v>1422</v>
      </c>
      <c r="AG26">
        <v>1500</v>
      </c>
      <c r="AH26">
        <f t="shared" si="7"/>
        <v>2922</v>
      </c>
      <c r="AI26">
        <v>43</v>
      </c>
      <c r="AJ26">
        <f t="shared" si="8"/>
        <v>6</v>
      </c>
      <c r="AK26">
        <f t="shared" si="9"/>
        <v>67.95348837209302</v>
      </c>
      <c r="AM26">
        <v>1087</v>
      </c>
      <c r="AN26">
        <v>0</v>
      </c>
      <c r="AO26">
        <v>-12</v>
      </c>
      <c r="AP26">
        <f t="shared" si="10"/>
        <v>1075</v>
      </c>
      <c r="AQ26">
        <v>0</v>
      </c>
      <c r="AR26">
        <f t="shared" si="11"/>
        <v>1075</v>
      </c>
      <c r="AS26">
        <v>10</v>
      </c>
      <c r="AT26">
        <f t="shared" si="12"/>
        <v>6</v>
      </c>
      <c r="AU26">
        <f t="shared" si="13"/>
        <v>107.5</v>
      </c>
      <c r="AW26">
        <v>1103</v>
      </c>
      <c r="AX26">
        <v>0</v>
      </c>
      <c r="AY26">
        <v>-84</v>
      </c>
      <c r="AZ26">
        <f t="shared" si="14"/>
        <v>1019</v>
      </c>
      <c r="BA26">
        <v>0</v>
      </c>
      <c r="BB26">
        <f t="shared" si="15"/>
        <v>1019</v>
      </c>
      <c r="BC26">
        <v>33</v>
      </c>
      <c r="BD26">
        <f t="shared" si="16"/>
        <v>7</v>
      </c>
      <c r="BE26">
        <f t="shared" si="17"/>
        <v>30.878787878787879</v>
      </c>
      <c r="BG26">
        <v>631</v>
      </c>
      <c r="BH26">
        <v>0</v>
      </c>
      <c r="BI26">
        <v>0</v>
      </c>
      <c r="BJ26">
        <f t="shared" si="18"/>
        <v>631</v>
      </c>
      <c r="BK26">
        <v>0</v>
      </c>
      <c r="BL26">
        <f t="shared" si="19"/>
        <v>631</v>
      </c>
      <c r="BM26">
        <v>11</v>
      </c>
      <c r="BN26">
        <f t="shared" si="20"/>
        <v>5</v>
      </c>
      <c r="BO26">
        <f t="shared" si="21"/>
        <v>57.363636363636367</v>
      </c>
      <c r="BQ26">
        <v>1331</v>
      </c>
      <c r="BR26">
        <v>0</v>
      </c>
      <c r="BS26">
        <v>0</v>
      </c>
      <c r="BT26">
        <f t="shared" si="22"/>
        <v>1331</v>
      </c>
      <c r="BU26">
        <v>0</v>
      </c>
      <c r="BV26">
        <f t="shared" si="23"/>
        <v>1331</v>
      </c>
      <c r="BW26">
        <v>16</v>
      </c>
      <c r="BX26">
        <f t="shared" si="24"/>
        <v>5</v>
      </c>
      <c r="BY26">
        <f t="shared" si="25"/>
        <v>83.1875</v>
      </c>
      <c r="BZ26">
        <f t="shared" si="26"/>
        <v>8308</v>
      </c>
      <c r="CA26">
        <v>8700</v>
      </c>
    </row>
    <row r="27" spans="1:79" ht="17.25" customHeight="1" x14ac:dyDescent="0.3">
      <c r="A27" s="2">
        <v>44569</v>
      </c>
      <c r="B27" t="s">
        <v>76</v>
      </c>
      <c r="C27" t="s">
        <v>77</v>
      </c>
      <c r="D27" t="s">
        <v>27</v>
      </c>
      <c r="F27">
        <v>544</v>
      </c>
      <c r="G27">
        <v>0</v>
      </c>
      <c r="I27">
        <v>-10</v>
      </c>
      <c r="J27">
        <f t="shared" si="0"/>
        <v>534</v>
      </c>
      <c r="K27">
        <v>0</v>
      </c>
      <c r="L27">
        <f t="shared" si="1"/>
        <v>534</v>
      </c>
      <c r="M27">
        <v>34</v>
      </c>
      <c r="N27">
        <v>1</v>
      </c>
      <c r="O27">
        <f t="shared" si="2"/>
        <v>15.705882352941176</v>
      </c>
      <c r="Q27">
        <v>437</v>
      </c>
      <c r="R27">
        <v>0</v>
      </c>
      <c r="T27">
        <v>-6</v>
      </c>
      <c r="U27">
        <f t="shared" si="3"/>
        <v>431</v>
      </c>
      <c r="V27">
        <v>0</v>
      </c>
      <c r="W27">
        <f t="shared" si="4"/>
        <v>431</v>
      </c>
      <c r="X27">
        <v>5</v>
      </c>
      <c r="Y27">
        <v>2</v>
      </c>
      <c r="Z27">
        <f t="shared" si="5"/>
        <v>86.2</v>
      </c>
      <c r="AB27">
        <v>2486</v>
      </c>
      <c r="AC27">
        <v>0</v>
      </c>
      <c r="AE27">
        <v>0</v>
      </c>
      <c r="AF27">
        <f t="shared" si="6"/>
        <v>2486</v>
      </c>
      <c r="AG27">
        <v>0</v>
      </c>
      <c r="AH27">
        <f t="shared" si="7"/>
        <v>2486</v>
      </c>
      <c r="AI27">
        <v>58</v>
      </c>
      <c r="AJ27">
        <f t="shared" si="8"/>
        <v>6</v>
      </c>
      <c r="AK27">
        <f t="shared" si="9"/>
        <v>42.862068965517238</v>
      </c>
      <c r="AM27">
        <v>978</v>
      </c>
      <c r="AN27">
        <v>0</v>
      </c>
      <c r="AO27">
        <v>0</v>
      </c>
      <c r="AP27">
        <f t="shared" si="10"/>
        <v>978</v>
      </c>
      <c r="AQ27">
        <v>0</v>
      </c>
      <c r="AR27">
        <f t="shared" si="11"/>
        <v>978</v>
      </c>
      <c r="AS27">
        <v>10</v>
      </c>
      <c r="AT27">
        <f t="shared" si="12"/>
        <v>6</v>
      </c>
      <c r="AU27">
        <f t="shared" si="13"/>
        <v>97.8</v>
      </c>
      <c r="AW27">
        <v>1453</v>
      </c>
      <c r="AX27">
        <v>0</v>
      </c>
      <c r="AY27">
        <v>-63</v>
      </c>
      <c r="AZ27">
        <f t="shared" si="14"/>
        <v>1390</v>
      </c>
      <c r="BA27">
        <v>0</v>
      </c>
      <c r="BB27">
        <f t="shared" si="15"/>
        <v>1390</v>
      </c>
      <c r="BC27">
        <v>27</v>
      </c>
      <c r="BD27">
        <f t="shared" si="16"/>
        <v>7</v>
      </c>
      <c r="BE27">
        <f t="shared" si="17"/>
        <v>51.481481481481481</v>
      </c>
      <c r="BG27">
        <v>1247</v>
      </c>
      <c r="BH27">
        <v>0</v>
      </c>
      <c r="BI27">
        <v>0</v>
      </c>
      <c r="BJ27">
        <f t="shared" si="18"/>
        <v>1247</v>
      </c>
      <c r="BK27">
        <v>0</v>
      </c>
      <c r="BL27">
        <f t="shared" si="19"/>
        <v>1247</v>
      </c>
      <c r="BM27">
        <v>15</v>
      </c>
      <c r="BN27">
        <f t="shared" si="20"/>
        <v>5</v>
      </c>
      <c r="BO27">
        <f t="shared" si="21"/>
        <v>83.13333333333334</v>
      </c>
      <c r="BQ27">
        <v>1387</v>
      </c>
      <c r="BR27">
        <v>0</v>
      </c>
      <c r="BS27">
        <v>0</v>
      </c>
      <c r="BT27">
        <f t="shared" si="22"/>
        <v>1387</v>
      </c>
      <c r="BU27">
        <v>0</v>
      </c>
      <c r="BV27">
        <f t="shared" si="23"/>
        <v>1387</v>
      </c>
      <c r="BW27">
        <v>5</v>
      </c>
      <c r="BX27">
        <f t="shared" si="24"/>
        <v>5</v>
      </c>
      <c r="BY27">
        <f t="shared" si="25"/>
        <v>277.39999999999998</v>
      </c>
      <c r="BZ27">
        <f t="shared" si="26"/>
        <v>8453</v>
      </c>
      <c r="CA27">
        <v>14140</v>
      </c>
    </row>
    <row r="28" spans="1:79" ht="17.25" customHeight="1" x14ac:dyDescent="0.3">
      <c r="A28" s="2">
        <v>44569</v>
      </c>
      <c r="B28" t="s">
        <v>78</v>
      </c>
      <c r="C28" t="s">
        <v>79</v>
      </c>
      <c r="D28" t="s">
        <v>27</v>
      </c>
      <c r="F28">
        <v>927</v>
      </c>
      <c r="G28">
        <v>0</v>
      </c>
      <c r="I28">
        <v>-20</v>
      </c>
      <c r="J28">
        <f t="shared" si="0"/>
        <v>907</v>
      </c>
      <c r="K28">
        <v>0</v>
      </c>
      <c r="L28">
        <f t="shared" si="1"/>
        <v>907</v>
      </c>
      <c r="M28">
        <v>28</v>
      </c>
      <c r="N28">
        <v>1</v>
      </c>
      <c r="O28">
        <f t="shared" si="2"/>
        <v>32.392857142857146</v>
      </c>
      <c r="Q28">
        <v>196</v>
      </c>
      <c r="R28">
        <v>0</v>
      </c>
      <c r="T28">
        <v>-20</v>
      </c>
      <c r="U28">
        <f t="shared" si="3"/>
        <v>176</v>
      </c>
      <c r="V28">
        <v>0</v>
      </c>
      <c r="W28">
        <f t="shared" si="4"/>
        <v>176</v>
      </c>
      <c r="X28">
        <v>9</v>
      </c>
      <c r="Y28">
        <v>2</v>
      </c>
      <c r="Z28">
        <f t="shared" si="5"/>
        <v>19.555555555555557</v>
      </c>
      <c r="AB28">
        <v>793</v>
      </c>
      <c r="AC28">
        <v>0</v>
      </c>
      <c r="AE28">
        <v>-10</v>
      </c>
      <c r="AF28">
        <f t="shared" si="6"/>
        <v>783</v>
      </c>
      <c r="AG28">
        <f>3300+1200</f>
        <v>4500</v>
      </c>
      <c r="AH28">
        <f t="shared" si="7"/>
        <v>5283</v>
      </c>
      <c r="AI28">
        <v>117</v>
      </c>
      <c r="AJ28">
        <f t="shared" si="8"/>
        <v>6</v>
      </c>
      <c r="AK28">
        <f t="shared" si="9"/>
        <v>45.153846153846153</v>
      </c>
      <c r="AM28">
        <v>998</v>
      </c>
      <c r="AN28">
        <v>70</v>
      </c>
      <c r="AO28">
        <v>-30</v>
      </c>
      <c r="AP28">
        <f t="shared" si="10"/>
        <v>1038</v>
      </c>
      <c r="AQ28">
        <v>0</v>
      </c>
      <c r="AR28">
        <f t="shared" si="11"/>
        <v>1038</v>
      </c>
      <c r="AS28">
        <v>35</v>
      </c>
      <c r="AT28">
        <f t="shared" si="12"/>
        <v>6</v>
      </c>
      <c r="AU28">
        <f t="shared" si="13"/>
        <v>29.657142857142858</v>
      </c>
      <c r="AW28">
        <v>2579</v>
      </c>
      <c r="AX28">
        <v>0</v>
      </c>
      <c r="AY28">
        <v>-60</v>
      </c>
      <c r="AZ28">
        <f t="shared" si="14"/>
        <v>2519</v>
      </c>
      <c r="BA28">
        <v>0</v>
      </c>
      <c r="BB28">
        <f t="shared" si="15"/>
        <v>2519</v>
      </c>
      <c r="BC28">
        <v>89</v>
      </c>
      <c r="BD28">
        <f t="shared" si="16"/>
        <v>7</v>
      </c>
      <c r="BE28">
        <f t="shared" si="17"/>
        <v>28.303370786516854</v>
      </c>
      <c r="BG28">
        <v>599</v>
      </c>
      <c r="BH28">
        <v>40</v>
      </c>
      <c r="BI28">
        <v>-31</v>
      </c>
      <c r="BJ28">
        <f t="shared" si="18"/>
        <v>608</v>
      </c>
      <c r="BK28">
        <v>0</v>
      </c>
      <c r="BL28">
        <f t="shared" si="19"/>
        <v>608</v>
      </c>
      <c r="BM28">
        <v>29</v>
      </c>
      <c r="BN28">
        <f t="shared" si="20"/>
        <v>5</v>
      </c>
      <c r="BO28">
        <f t="shared" si="21"/>
        <v>20.96551724137931</v>
      </c>
      <c r="BQ28">
        <v>1427</v>
      </c>
      <c r="BR28">
        <v>0</v>
      </c>
      <c r="BS28">
        <v>0</v>
      </c>
      <c r="BT28">
        <f t="shared" si="22"/>
        <v>1427</v>
      </c>
      <c r="BU28">
        <v>0</v>
      </c>
      <c r="BV28">
        <f t="shared" si="23"/>
        <v>1427</v>
      </c>
      <c r="BW28">
        <v>15</v>
      </c>
      <c r="BX28">
        <f t="shared" si="24"/>
        <v>5</v>
      </c>
      <c r="BY28">
        <f t="shared" si="25"/>
        <v>95.13333333333334</v>
      </c>
      <c r="BZ28">
        <f t="shared" si="26"/>
        <v>11958</v>
      </c>
      <c r="CA28">
        <v>20158</v>
      </c>
    </row>
    <row r="29" spans="1:79" ht="17.25" customHeight="1" x14ac:dyDescent="0.3">
      <c r="A29" s="2">
        <v>44569</v>
      </c>
      <c r="B29" t="s">
        <v>80</v>
      </c>
      <c r="C29" t="s">
        <v>81</v>
      </c>
      <c r="D29" t="s">
        <v>27</v>
      </c>
      <c r="F29">
        <v>0</v>
      </c>
      <c r="G29">
        <v>0</v>
      </c>
      <c r="I29">
        <v>0</v>
      </c>
      <c r="J29">
        <f t="shared" si="0"/>
        <v>0</v>
      </c>
      <c r="K29">
        <v>0</v>
      </c>
      <c r="L29">
        <f t="shared" si="1"/>
        <v>0</v>
      </c>
      <c r="M29">
        <v>30</v>
      </c>
      <c r="N29">
        <v>1</v>
      </c>
      <c r="O29">
        <f t="shared" si="2"/>
        <v>0</v>
      </c>
      <c r="Q29">
        <v>63</v>
      </c>
      <c r="R29">
        <v>0</v>
      </c>
      <c r="T29">
        <v>-10</v>
      </c>
      <c r="U29">
        <f t="shared" si="3"/>
        <v>53</v>
      </c>
      <c r="V29">
        <v>0</v>
      </c>
      <c r="W29">
        <f t="shared" si="4"/>
        <v>53</v>
      </c>
      <c r="X29">
        <v>2</v>
      </c>
      <c r="Y29">
        <v>2</v>
      </c>
      <c r="Z29">
        <f t="shared" si="5"/>
        <v>26.5</v>
      </c>
      <c r="AB29">
        <v>0</v>
      </c>
      <c r="AC29">
        <v>0</v>
      </c>
      <c r="AE29">
        <v>0</v>
      </c>
      <c r="AF29">
        <f t="shared" si="6"/>
        <v>0</v>
      </c>
      <c r="AG29">
        <v>0</v>
      </c>
      <c r="AH29">
        <f t="shared" si="7"/>
        <v>0</v>
      </c>
      <c r="AI29">
        <v>37</v>
      </c>
      <c r="AJ29">
        <f t="shared" si="8"/>
        <v>6</v>
      </c>
      <c r="AK29">
        <f t="shared" si="9"/>
        <v>0</v>
      </c>
      <c r="AM29">
        <v>0</v>
      </c>
      <c r="AN29">
        <v>0</v>
      </c>
      <c r="AO29">
        <v>0</v>
      </c>
      <c r="AP29">
        <f t="shared" si="10"/>
        <v>0</v>
      </c>
      <c r="AQ29">
        <v>0</v>
      </c>
      <c r="AR29">
        <f t="shared" si="11"/>
        <v>0</v>
      </c>
      <c r="AS29">
        <v>18</v>
      </c>
      <c r="AT29">
        <f t="shared" si="12"/>
        <v>6</v>
      </c>
      <c r="AU29">
        <f t="shared" si="13"/>
        <v>0</v>
      </c>
      <c r="AW29">
        <v>0</v>
      </c>
      <c r="AX29">
        <v>0</v>
      </c>
      <c r="AY29">
        <v>0</v>
      </c>
      <c r="AZ29">
        <f t="shared" si="14"/>
        <v>0</v>
      </c>
      <c r="BA29">
        <v>0</v>
      </c>
      <c r="BB29">
        <f t="shared" si="15"/>
        <v>0</v>
      </c>
      <c r="BC29">
        <v>25</v>
      </c>
      <c r="BD29">
        <f t="shared" si="16"/>
        <v>7</v>
      </c>
      <c r="BE29">
        <f t="shared" si="17"/>
        <v>0</v>
      </c>
      <c r="BG29">
        <v>0</v>
      </c>
      <c r="BH29">
        <v>0</v>
      </c>
      <c r="BI29">
        <v>0</v>
      </c>
      <c r="BJ29">
        <f t="shared" si="18"/>
        <v>0</v>
      </c>
      <c r="BK29">
        <v>0</v>
      </c>
      <c r="BL29">
        <f t="shared" si="19"/>
        <v>0</v>
      </c>
      <c r="BM29">
        <v>11</v>
      </c>
      <c r="BN29">
        <f t="shared" si="20"/>
        <v>5</v>
      </c>
      <c r="BO29">
        <f t="shared" si="21"/>
        <v>0</v>
      </c>
      <c r="BQ29">
        <v>93</v>
      </c>
      <c r="BR29">
        <v>0</v>
      </c>
      <c r="BS29">
        <v>0</v>
      </c>
      <c r="BT29">
        <f t="shared" si="22"/>
        <v>93</v>
      </c>
      <c r="BU29">
        <v>0</v>
      </c>
      <c r="BV29">
        <f t="shared" si="23"/>
        <v>93</v>
      </c>
      <c r="BW29">
        <v>6</v>
      </c>
      <c r="BX29">
        <f t="shared" si="24"/>
        <v>5</v>
      </c>
      <c r="BY29">
        <f t="shared" si="25"/>
        <v>15.5</v>
      </c>
      <c r="BZ29">
        <f t="shared" si="26"/>
        <v>146</v>
      </c>
      <c r="CA29">
        <v>0</v>
      </c>
    </row>
    <row r="30" spans="1:79" ht="17.25" customHeight="1" x14ac:dyDescent="0.3">
      <c r="A30" s="2">
        <v>44569</v>
      </c>
      <c r="B30" t="s">
        <v>82</v>
      </c>
      <c r="C30" t="s">
        <v>83</v>
      </c>
      <c r="D30" t="s">
        <v>27</v>
      </c>
      <c r="F30">
        <v>1070</v>
      </c>
      <c r="G30">
        <v>320</v>
      </c>
      <c r="I30">
        <v>0</v>
      </c>
      <c r="J30">
        <f t="shared" si="0"/>
        <v>1390</v>
      </c>
      <c r="K30">
        <v>0</v>
      </c>
      <c r="L30">
        <f t="shared" si="1"/>
        <v>1390</v>
      </c>
      <c r="M30">
        <v>155</v>
      </c>
      <c r="N30">
        <v>1</v>
      </c>
      <c r="O30">
        <f t="shared" si="2"/>
        <v>8.9677419354838701</v>
      </c>
      <c r="Q30">
        <v>1032</v>
      </c>
      <c r="R30">
        <v>0</v>
      </c>
      <c r="T30">
        <v>0</v>
      </c>
      <c r="U30">
        <f t="shared" si="3"/>
        <v>1032</v>
      </c>
      <c r="V30">
        <v>0</v>
      </c>
      <c r="W30">
        <f t="shared" si="4"/>
        <v>1032</v>
      </c>
      <c r="X30">
        <v>30</v>
      </c>
      <c r="Y30">
        <v>2</v>
      </c>
      <c r="Z30">
        <f t="shared" si="5"/>
        <v>34.4</v>
      </c>
      <c r="AB30">
        <v>8201</v>
      </c>
      <c r="AC30">
        <v>0</v>
      </c>
      <c r="AE30">
        <v>-10</v>
      </c>
      <c r="AF30">
        <f t="shared" si="6"/>
        <v>8191</v>
      </c>
      <c r="AG30">
        <v>2400</v>
      </c>
      <c r="AH30">
        <f t="shared" si="7"/>
        <v>10591</v>
      </c>
      <c r="AI30">
        <v>315</v>
      </c>
      <c r="AJ30">
        <f t="shared" si="8"/>
        <v>6</v>
      </c>
      <c r="AK30">
        <f t="shared" si="9"/>
        <v>33.62222222222222</v>
      </c>
      <c r="AM30">
        <v>2314</v>
      </c>
      <c r="AN30">
        <v>0</v>
      </c>
      <c r="AO30">
        <v>-50</v>
      </c>
      <c r="AP30">
        <f t="shared" si="10"/>
        <v>2264</v>
      </c>
      <c r="AQ30">
        <v>0</v>
      </c>
      <c r="AR30">
        <f t="shared" si="11"/>
        <v>2264</v>
      </c>
      <c r="AS30">
        <v>58</v>
      </c>
      <c r="AT30">
        <f t="shared" si="12"/>
        <v>6</v>
      </c>
      <c r="AU30">
        <f t="shared" si="13"/>
        <v>39.03448275862069</v>
      </c>
      <c r="AW30">
        <v>2571</v>
      </c>
      <c r="AX30">
        <v>0</v>
      </c>
      <c r="AY30">
        <v>-70</v>
      </c>
      <c r="AZ30">
        <f t="shared" si="14"/>
        <v>2501</v>
      </c>
      <c r="BA30">
        <v>0</v>
      </c>
      <c r="BB30">
        <f t="shared" si="15"/>
        <v>2501</v>
      </c>
      <c r="BC30">
        <v>92</v>
      </c>
      <c r="BD30">
        <f t="shared" si="16"/>
        <v>7</v>
      </c>
      <c r="BE30">
        <f t="shared" si="17"/>
        <v>27.184782608695652</v>
      </c>
      <c r="BG30">
        <v>1252</v>
      </c>
      <c r="BH30">
        <v>0</v>
      </c>
      <c r="BI30">
        <v>-37</v>
      </c>
      <c r="BJ30">
        <f t="shared" si="18"/>
        <v>1215</v>
      </c>
      <c r="BK30">
        <v>0</v>
      </c>
      <c r="BL30">
        <f t="shared" si="19"/>
        <v>1215</v>
      </c>
      <c r="BM30">
        <v>54</v>
      </c>
      <c r="BN30">
        <f t="shared" si="20"/>
        <v>5</v>
      </c>
      <c r="BO30">
        <f t="shared" si="21"/>
        <v>22.5</v>
      </c>
      <c r="BQ30">
        <v>1372</v>
      </c>
      <c r="BR30">
        <v>0</v>
      </c>
      <c r="BS30">
        <v>0</v>
      </c>
      <c r="BT30">
        <f t="shared" si="22"/>
        <v>1372</v>
      </c>
      <c r="BU30">
        <v>0</v>
      </c>
      <c r="BV30">
        <f t="shared" si="23"/>
        <v>1372</v>
      </c>
      <c r="BW30">
        <v>40</v>
      </c>
      <c r="BX30">
        <f t="shared" si="24"/>
        <v>5</v>
      </c>
      <c r="BY30">
        <f t="shared" si="25"/>
        <v>34.299999999999997</v>
      </c>
      <c r="BZ30">
        <f t="shared" si="26"/>
        <v>20365</v>
      </c>
      <c r="CA30">
        <v>40346</v>
      </c>
    </row>
    <row r="31" spans="1:79" ht="17.25" customHeight="1" x14ac:dyDescent="0.3">
      <c r="A31" s="2">
        <v>44569</v>
      </c>
      <c r="B31" t="s">
        <v>84</v>
      </c>
      <c r="C31" t="s">
        <v>85</v>
      </c>
      <c r="D31" t="s">
        <v>27</v>
      </c>
      <c r="F31">
        <v>281</v>
      </c>
      <c r="G31">
        <v>3273</v>
      </c>
      <c r="I31">
        <v>-100</v>
      </c>
      <c r="J31">
        <f t="shared" si="0"/>
        <v>3454</v>
      </c>
      <c r="K31">
        <v>0</v>
      </c>
      <c r="L31">
        <f t="shared" si="1"/>
        <v>3454</v>
      </c>
      <c r="M31">
        <v>189</v>
      </c>
      <c r="N31">
        <v>1</v>
      </c>
      <c r="O31">
        <f t="shared" si="2"/>
        <v>18.275132275132275</v>
      </c>
      <c r="Q31">
        <v>914</v>
      </c>
      <c r="R31">
        <v>1262</v>
      </c>
      <c r="T31">
        <v>0</v>
      </c>
      <c r="U31">
        <f t="shared" si="3"/>
        <v>2176</v>
      </c>
      <c r="V31">
        <v>0</v>
      </c>
      <c r="W31">
        <f t="shared" si="4"/>
        <v>2176</v>
      </c>
      <c r="X31">
        <v>67</v>
      </c>
      <c r="Y31">
        <v>2</v>
      </c>
      <c r="Z31">
        <f t="shared" si="5"/>
        <v>32.477611940298509</v>
      </c>
      <c r="AB31">
        <v>9468</v>
      </c>
      <c r="AC31">
        <v>0</v>
      </c>
      <c r="AE31">
        <v>0</v>
      </c>
      <c r="AF31">
        <f t="shared" si="6"/>
        <v>9468</v>
      </c>
      <c r="AG31">
        <v>0</v>
      </c>
      <c r="AH31">
        <f t="shared" si="7"/>
        <v>9468</v>
      </c>
      <c r="AI31">
        <v>677</v>
      </c>
      <c r="AJ31">
        <f t="shared" si="8"/>
        <v>6</v>
      </c>
      <c r="AK31">
        <f t="shared" si="9"/>
        <v>13.985228951255539</v>
      </c>
      <c r="AM31">
        <v>1546</v>
      </c>
      <c r="AN31">
        <v>605</v>
      </c>
      <c r="AO31">
        <v>0</v>
      </c>
      <c r="AP31">
        <f t="shared" si="10"/>
        <v>2151</v>
      </c>
      <c r="AQ31">
        <v>0</v>
      </c>
      <c r="AR31">
        <f t="shared" si="11"/>
        <v>2151</v>
      </c>
      <c r="AS31">
        <v>48</v>
      </c>
      <c r="AT31">
        <f t="shared" si="12"/>
        <v>6</v>
      </c>
      <c r="AU31">
        <f t="shared" si="13"/>
        <v>44.8125</v>
      </c>
      <c r="AW31">
        <v>342</v>
      </c>
      <c r="AX31">
        <v>2660</v>
      </c>
      <c r="AY31">
        <v>-284</v>
      </c>
      <c r="AZ31">
        <f t="shared" si="14"/>
        <v>2718</v>
      </c>
      <c r="BA31">
        <v>0</v>
      </c>
      <c r="BB31">
        <f t="shared" si="15"/>
        <v>2718</v>
      </c>
      <c r="BC31">
        <v>60</v>
      </c>
      <c r="BD31">
        <f t="shared" si="16"/>
        <v>7</v>
      </c>
      <c r="BE31">
        <f t="shared" si="17"/>
        <v>45.3</v>
      </c>
      <c r="BG31">
        <v>144</v>
      </c>
      <c r="BH31">
        <v>1450</v>
      </c>
      <c r="BI31">
        <v>0</v>
      </c>
      <c r="BJ31">
        <f t="shared" si="18"/>
        <v>1594</v>
      </c>
      <c r="BK31">
        <v>0</v>
      </c>
      <c r="BL31">
        <f t="shared" si="19"/>
        <v>1594</v>
      </c>
      <c r="BM31">
        <v>36</v>
      </c>
      <c r="BN31">
        <f t="shared" si="20"/>
        <v>5</v>
      </c>
      <c r="BO31">
        <f t="shared" si="21"/>
        <v>44.277777777777779</v>
      </c>
      <c r="BQ31">
        <v>651</v>
      </c>
      <c r="BR31">
        <v>3508</v>
      </c>
      <c r="BS31">
        <v>0</v>
      </c>
      <c r="BT31">
        <f t="shared" si="22"/>
        <v>4159</v>
      </c>
      <c r="BU31">
        <v>0</v>
      </c>
      <c r="BV31">
        <f t="shared" si="23"/>
        <v>4159</v>
      </c>
      <c r="BW31">
        <v>118</v>
      </c>
      <c r="BX31">
        <f t="shared" si="24"/>
        <v>5</v>
      </c>
      <c r="BY31">
        <f t="shared" si="25"/>
        <v>35.245762711864408</v>
      </c>
      <c r="BZ31">
        <f t="shared" si="26"/>
        <v>25720</v>
      </c>
      <c r="CA31">
        <v>7187</v>
      </c>
    </row>
    <row r="32" spans="1:79" ht="17.25" customHeight="1" x14ac:dyDescent="0.3">
      <c r="A32" s="2">
        <v>44569</v>
      </c>
      <c r="B32" t="s">
        <v>86</v>
      </c>
      <c r="C32" t="s">
        <v>87</v>
      </c>
      <c r="D32" t="s">
        <v>27</v>
      </c>
      <c r="F32">
        <v>1147</v>
      </c>
      <c r="G32">
        <v>1865</v>
      </c>
      <c r="I32">
        <v>0</v>
      </c>
      <c r="J32">
        <f t="shared" si="0"/>
        <v>3012</v>
      </c>
      <c r="K32">
        <v>0</v>
      </c>
      <c r="L32">
        <f t="shared" si="1"/>
        <v>3012</v>
      </c>
      <c r="M32">
        <v>167</v>
      </c>
      <c r="N32">
        <v>1</v>
      </c>
      <c r="O32">
        <f t="shared" si="2"/>
        <v>18.035928143712574</v>
      </c>
      <c r="Q32">
        <v>126</v>
      </c>
      <c r="R32">
        <v>100</v>
      </c>
      <c r="T32">
        <v>0</v>
      </c>
      <c r="U32">
        <f t="shared" si="3"/>
        <v>226</v>
      </c>
      <c r="V32">
        <v>0</v>
      </c>
      <c r="W32">
        <f t="shared" si="4"/>
        <v>226</v>
      </c>
      <c r="X32">
        <v>7</v>
      </c>
      <c r="Y32">
        <v>2</v>
      </c>
      <c r="Z32">
        <f t="shared" si="5"/>
        <v>32.285714285714285</v>
      </c>
      <c r="AB32">
        <v>3586</v>
      </c>
      <c r="AC32">
        <v>0</v>
      </c>
      <c r="AE32">
        <v>0</v>
      </c>
      <c r="AF32">
        <f t="shared" si="6"/>
        <v>3586</v>
      </c>
      <c r="AG32">
        <v>0</v>
      </c>
      <c r="AH32">
        <f t="shared" si="7"/>
        <v>3586</v>
      </c>
      <c r="AI32">
        <v>30</v>
      </c>
      <c r="AJ32">
        <f t="shared" si="8"/>
        <v>6</v>
      </c>
      <c r="AK32">
        <f t="shared" si="9"/>
        <v>119.53333333333333</v>
      </c>
      <c r="AM32">
        <v>600</v>
      </c>
      <c r="AN32">
        <v>417</v>
      </c>
      <c r="AO32">
        <v>0</v>
      </c>
      <c r="AP32">
        <f t="shared" si="10"/>
        <v>1017</v>
      </c>
      <c r="AQ32">
        <v>0</v>
      </c>
      <c r="AR32">
        <f t="shared" si="11"/>
        <v>1017</v>
      </c>
      <c r="AS32">
        <v>26</v>
      </c>
      <c r="AT32">
        <f t="shared" si="12"/>
        <v>6</v>
      </c>
      <c r="AU32">
        <f t="shared" si="13"/>
        <v>39.115384615384613</v>
      </c>
      <c r="AW32">
        <v>104</v>
      </c>
      <c r="AX32">
        <v>180</v>
      </c>
      <c r="AY32">
        <v>0</v>
      </c>
      <c r="AZ32">
        <f t="shared" si="14"/>
        <v>284</v>
      </c>
      <c r="BA32">
        <v>0</v>
      </c>
      <c r="BB32">
        <f t="shared" si="15"/>
        <v>284</v>
      </c>
      <c r="BC32">
        <v>8</v>
      </c>
      <c r="BD32">
        <f t="shared" si="16"/>
        <v>7</v>
      </c>
      <c r="BE32">
        <f t="shared" si="17"/>
        <v>35.5</v>
      </c>
      <c r="BG32">
        <v>16</v>
      </c>
      <c r="BH32">
        <v>2100</v>
      </c>
      <c r="BI32">
        <v>-200</v>
      </c>
      <c r="BJ32">
        <f t="shared" si="18"/>
        <v>1916</v>
      </c>
      <c r="BK32">
        <v>0</v>
      </c>
      <c r="BL32">
        <f t="shared" si="19"/>
        <v>1916</v>
      </c>
      <c r="BM32">
        <v>80</v>
      </c>
      <c r="BN32">
        <f t="shared" si="20"/>
        <v>5</v>
      </c>
      <c r="BO32">
        <f t="shared" si="21"/>
        <v>23.95</v>
      </c>
      <c r="BQ32">
        <v>174</v>
      </c>
      <c r="BR32">
        <v>46</v>
      </c>
      <c r="BS32">
        <v>0</v>
      </c>
      <c r="BT32">
        <f t="shared" si="22"/>
        <v>220</v>
      </c>
      <c r="BU32">
        <v>1500</v>
      </c>
      <c r="BV32">
        <f t="shared" si="23"/>
        <v>1720</v>
      </c>
      <c r="BW32">
        <v>108</v>
      </c>
      <c r="BX32">
        <f t="shared" si="24"/>
        <v>5</v>
      </c>
      <c r="BY32">
        <f t="shared" si="25"/>
        <v>15.925925925925926</v>
      </c>
      <c r="BZ32">
        <f t="shared" si="26"/>
        <v>11761</v>
      </c>
      <c r="CA32">
        <v>726</v>
      </c>
    </row>
    <row r="33" spans="1:79" ht="17.25" customHeight="1" x14ac:dyDescent="0.3">
      <c r="A33" s="2">
        <v>44569</v>
      </c>
      <c r="B33" t="s">
        <v>88</v>
      </c>
      <c r="C33" t="s">
        <v>89</v>
      </c>
      <c r="D33" t="s">
        <v>27</v>
      </c>
      <c r="F33">
        <v>369</v>
      </c>
      <c r="G33">
        <v>98</v>
      </c>
      <c r="I33">
        <v>-28</v>
      </c>
      <c r="J33">
        <f t="shared" si="0"/>
        <v>439</v>
      </c>
      <c r="K33">
        <v>0</v>
      </c>
      <c r="L33">
        <f t="shared" si="1"/>
        <v>439</v>
      </c>
      <c r="M33">
        <v>40</v>
      </c>
      <c r="N33">
        <v>1</v>
      </c>
      <c r="O33">
        <f t="shared" si="2"/>
        <v>10.975</v>
      </c>
      <c r="Q33">
        <v>504</v>
      </c>
      <c r="R33">
        <v>0</v>
      </c>
      <c r="T33">
        <v>0</v>
      </c>
      <c r="U33">
        <f t="shared" si="3"/>
        <v>504</v>
      </c>
      <c r="V33">
        <v>0</v>
      </c>
      <c r="W33">
        <f t="shared" si="4"/>
        <v>504</v>
      </c>
      <c r="X33">
        <v>18</v>
      </c>
      <c r="Y33">
        <v>2</v>
      </c>
      <c r="Z33">
        <f t="shared" si="5"/>
        <v>28</v>
      </c>
      <c r="AB33">
        <v>5577</v>
      </c>
      <c r="AC33">
        <v>0</v>
      </c>
      <c r="AE33">
        <v>-6</v>
      </c>
      <c r="AF33">
        <f t="shared" si="6"/>
        <v>5571</v>
      </c>
      <c r="AG33">
        <v>0</v>
      </c>
      <c r="AH33">
        <f t="shared" si="7"/>
        <v>5571</v>
      </c>
      <c r="AI33">
        <v>178</v>
      </c>
      <c r="AJ33">
        <f t="shared" si="8"/>
        <v>6</v>
      </c>
      <c r="AK33">
        <f t="shared" si="9"/>
        <v>31.297752808988765</v>
      </c>
      <c r="AM33">
        <v>5133</v>
      </c>
      <c r="AN33">
        <v>192</v>
      </c>
      <c r="AO33">
        <v>-6</v>
      </c>
      <c r="AP33">
        <f t="shared" si="10"/>
        <v>5319</v>
      </c>
      <c r="AQ33">
        <v>0</v>
      </c>
      <c r="AR33">
        <f t="shared" si="11"/>
        <v>5319</v>
      </c>
      <c r="AS33">
        <v>72</v>
      </c>
      <c r="AT33">
        <f t="shared" si="12"/>
        <v>6</v>
      </c>
      <c r="AU33">
        <f t="shared" si="13"/>
        <v>73.875</v>
      </c>
      <c r="AW33">
        <v>2523</v>
      </c>
      <c r="AX33">
        <v>0</v>
      </c>
      <c r="AY33">
        <v>-23</v>
      </c>
      <c r="AZ33">
        <f t="shared" si="14"/>
        <v>2500</v>
      </c>
      <c r="BA33">
        <v>0</v>
      </c>
      <c r="BB33">
        <f t="shared" si="15"/>
        <v>2500</v>
      </c>
      <c r="BC33">
        <v>88</v>
      </c>
      <c r="BD33">
        <f t="shared" si="16"/>
        <v>7</v>
      </c>
      <c r="BE33">
        <f t="shared" si="17"/>
        <v>28.40909090909091</v>
      </c>
      <c r="BG33">
        <v>1314</v>
      </c>
      <c r="BH33">
        <v>30</v>
      </c>
      <c r="BI33">
        <v>-24</v>
      </c>
      <c r="BJ33">
        <f t="shared" si="18"/>
        <v>1320</v>
      </c>
      <c r="BK33">
        <v>0</v>
      </c>
      <c r="BL33">
        <f t="shared" si="19"/>
        <v>1320</v>
      </c>
      <c r="BM33">
        <v>42</v>
      </c>
      <c r="BN33">
        <f t="shared" si="20"/>
        <v>5</v>
      </c>
      <c r="BO33">
        <f t="shared" si="21"/>
        <v>31.428571428571427</v>
      </c>
      <c r="BQ33">
        <v>2429</v>
      </c>
      <c r="BR33">
        <v>0</v>
      </c>
      <c r="BS33">
        <v>-6</v>
      </c>
      <c r="BT33">
        <f t="shared" si="22"/>
        <v>2423</v>
      </c>
      <c r="BU33">
        <v>0</v>
      </c>
      <c r="BV33">
        <f t="shared" si="23"/>
        <v>2423</v>
      </c>
      <c r="BW33">
        <v>50</v>
      </c>
      <c r="BX33">
        <f t="shared" si="24"/>
        <v>5</v>
      </c>
      <c r="BY33">
        <f t="shared" si="25"/>
        <v>48.46</v>
      </c>
      <c r="BZ33">
        <f t="shared" si="26"/>
        <v>18076</v>
      </c>
      <c r="CA33">
        <v>37458</v>
      </c>
    </row>
    <row r="34" spans="1:79" ht="17.25" customHeight="1" x14ac:dyDescent="0.3">
      <c r="A34" s="2">
        <v>44569</v>
      </c>
      <c r="B34" t="s">
        <v>90</v>
      </c>
      <c r="C34" t="s">
        <v>91</v>
      </c>
      <c r="D34" t="s">
        <v>27</v>
      </c>
      <c r="F34">
        <v>76</v>
      </c>
      <c r="G34">
        <v>48</v>
      </c>
      <c r="I34">
        <v>-10</v>
      </c>
      <c r="J34">
        <f t="shared" ref="J34:J65" si="27">SUM(F34:I34)</f>
        <v>114</v>
      </c>
      <c r="K34">
        <v>0</v>
      </c>
      <c r="L34">
        <f t="shared" si="1"/>
        <v>114</v>
      </c>
      <c r="M34">
        <v>29</v>
      </c>
      <c r="N34">
        <v>1</v>
      </c>
      <c r="O34">
        <f t="shared" si="2"/>
        <v>3.9310344827586206</v>
      </c>
      <c r="Q34">
        <v>299</v>
      </c>
      <c r="R34">
        <v>0</v>
      </c>
      <c r="T34">
        <v>0</v>
      </c>
      <c r="U34">
        <f t="shared" ref="U34:U65" si="28">SUM(Q34:T34)</f>
        <v>299</v>
      </c>
      <c r="V34">
        <v>0</v>
      </c>
      <c r="W34">
        <f t="shared" si="4"/>
        <v>299</v>
      </c>
      <c r="X34">
        <v>11</v>
      </c>
      <c r="Y34">
        <v>2</v>
      </c>
      <c r="Z34">
        <f t="shared" si="5"/>
        <v>27.181818181818183</v>
      </c>
      <c r="AB34">
        <v>4285</v>
      </c>
      <c r="AC34">
        <v>0</v>
      </c>
      <c r="AE34">
        <v>-6</v>
      </c>
      <c r="AF34">
        <f t="shared" ref="AF34:AF65" si="29">SUM(AB34:AE34)</f>
        <v>4279</v>
      </c>
      <c r="AG34">
        <v>0</v>
      </c>
      <c r="AH34">
        <f t="shared" si="7"/>
        <v>4279</v>
      </c>
      <c r="AI34">
        <v>146</v>
      </c>
      <c r="AJ34">
        <f t="shared" si="8"/>
        <v>6</v>
      </c>
      <c r="AK34">
        <f t="shared" si="9"/>
        <v>29.30821917808219</v>
      </c>
      <c r="AM34">
        <v>3833</v>
      </c>
      <c r="AN34">
        <v>221</v>
      </c>
      <c r="AO34">
        <v>0</v>
      </c>
      <c r="AP34">
        <f t="shared" si="10"/>
        <v>4054</v>
      </c>
      <c r="AQ34">
        <v>0</v>
      </c>
      <c r="AR34">
        <f t="shared" si="11"/>
        <v>4054</v>
      </c>
      <c r="AS34">
        <v>47</v>
      </c>
      <c r="AT34">
        <f t="shared" si="12"/>
        <v>6</v>
      </c>
      <c r="AU34">
        <f t="shared" si="13"/>
        <v>86.255319148936167</v>
      </c>
      <c r="AW34">
        <v>2685</v>
      </c>
      <c r="AX34">
        <v>0</v>
      </c>
      <c r="AY34">
        <v>-123</v>
      </c>
      <c r="AZ34">
        <f t="shared" si="14"/>
        <v>2562</v>
      </c>
      <c r="BA34">
        <v>0</v>
      </c>
      <c r="BB34">
        <f t="shared" si="15"/>
        <v>2562</v>
      </c>
      <c r="BC34">
        <v>78</v>
      </c>
      <c r="BD34">
        <f t="shared" si="16"/>
        <v>7</v>
      </c>
      <c r="BE34">
        <f t="shared" si="17"/>
        <v>32.846153846153847</v>
      </c>
      <c r="BG34">
        <v>1554</v>
      </c>
      <c r="BH34">
        <v>30</v>
      </c>
      <c r="BI34">
        <v>-26</v>
      </c>
      <c r="BJ34">
        <f t="shared" si="18"/>
        <v>1558</v>
      </c>
      <c r="BK34">
        <v>0</v>
      </c>
      <c r="BL34">
        <f t="shared" si="19"/>
        <v>1558</v>
      </c>
      <c r="BM34">
        <v>33</v>
      </c>
      <c r="BN34">
        <f t="shared" si="20"/>
        <v>5</v>
      </c>
      <c r="BO34">
        <f t="shared" si="21"/>
        <v>47.212121212121211</v>
      </c>
      <c r="BQ34">
        <v>1681</v>
      </c>
      <c r="BR34">
        <v>0</v>
      </c>
      <c r="BS34">
        <v>0</v>
      </c>
      <c r="BT34">
        <f t="shared" si="22"/>
        <v>1681</v>
      </c>
      <c r="BU34">
        <v>0</v>
      </c>
      <c r="BV34">
        <f t="shared" si="23"/>
        <v>1681</v>
      </c>
      <c r="BW34">
        <v>32</v>
      </c>
      <c r="BX34">
        <f t="shared" si="24"/>
        <v>5</v>
      </c>
      <c r="BY34">
        <f t="shared" si="25"/>
        <v>52.53125</v>
      </c>
      <c r="BZ34">
        <f t="shared" ref="BZ34:BZ65" si="30">BV34+BL34+BB34+AR34+AH34+W34+L34</f>
        <v>14547</v>
      </c>
      <c r="CA34">
        <v>11707</v>
      </c>
    </row>
    <row r="35" spans="1:79" ht="17.25" customHeight="1" x14ac:dyDescent="0.3">
      <c r="A35" s="2">
        <v>44569</v>
      </c>
      <c r="B35" t="s">
        <v>92</v>
      </c>
      <c r="C35" t="s">
        <v>93</v>
      </c>
      <c r="D35" t="s">
        <v>27</v>
      </c>
      <c r="F35">
        <v>1068</v>
      </c>
      <c r="G35">
        <v>0</v>
      </c>
      <c r="I35">
        <v>-60</v>
      </c>
      <c r="J35">
        <f t="shared" si="27"/>
        <v>1008</v>
      </c>
      <c r="K35">
        <v>0</v>
      </c>
      <c r="L35">
        <f t="shared" si="1"/>
        <v>1008</v>
      </c>
      <c r="M35">
        <v>56</v>
      </c>
      <c r="N35">
        <v>1</v>
      </c>
      <c r="O35">
        <f t="shared" si="2"/>
        <v>18</v>
      </c>
      <c r="Q35">
        <v>1471</v>
      </c>
      <c r="R35">
        <v>0</v>
      </c>
      <c r="T35">
        <v>-16</v>
      </c>
      <c r="U35">
        <f t="shared" si="28"/>
        <v>1455</v>
      </c>
      <c r="V35">
        <v>0</v>
      </c>
      <c r="W35">
        <f t="shared" si="4"/>
        <v>1455</v>
      </c>
      <c r="X35">
        <v>36</v>
      </c>
      <c r="Y35">
        <v>2</v>
      </c>
      <c r="Z35">
        <f t="shared" si="5"/>
        <v>40.416666666666664</v>
      </c>
      <c r="AB35">
        <v>4822</v>
      </c>
      <c r="AC35">
        <v>0</v>
      </c>
      <c r="AE35">
        <v>0</v>
      </c>
      <c r="AF35">
        <f t="shared" si="29"/>
        <v>4822</v>
      </c>
      <c r="AG35">
        <v>0</v>
      </c>
      <c r="AH35">
        <f t="shared" si="7"/>
        <v>4822</v>
      </c>
      <c r="AI35">
        <v>98</v>
      </c>
      <c r="AJ35">
        <f t="shared" si="8"/>
        <v>6</v>
      </c>
      <c r="AK35">
        <f t="shared" si="9"/>
        <v>49.204081632653065</v>
      </c>
      <c r="AM35">
        <v>3146</v>
      </c>
      <c r="AN35">
        <v>0</v>
      </c>
      <c r="AO35">
        <v>0</v>
      </c>
      <c r="AP35">
        <f t="shared" si="10"/>
        <v>3146</v>
      </c>
      <c r="AQ35">
        <v>0</v>
      </c>
      <c r="AR35">
        <f t="shared" si="11"/>
        <v>3146</v>
      </c>
      <c r="AS35">
        <v>31</v>
      </c>
      <c r="AT35">
        <f t="shared" si="12"/>
        <v>6</v>
      </c>
      <c r="AU35">
        <f t="shared" si="13"/>
        <v>101.48387096774194</v>
      </c>
      <c r="AW35">
        <v>2084</v>
      </c>
      <c r="AX35">
        <v>0</v>
      </c>
      <c r="AY35">
        <v>0</v>
      </c>
      <c r="AZ35">
        <f t="shared" si="14"/>
        <v>2084</v>
      </c>
      <c r="BA35">
        <v>0</v>
      </c>
      <c r="BB35">
        <f t="shared" si="15"/>
        <v>2084</v>
      </c>
      <c r="BC35">
        <v>62</v>
      </c>
      <c r="BD35">
        <f t="shared" si="16"/>
        <v>7</v>
      </c>
      <c r="BE35">
        <f t="shared" si="17"/>
        <v>33.612903225806448</v>
      </c>
      <c r="BG35">
        <v>2947</v>
      </c>
      <c r="BH35">
        <v>0</v>
      </c>
      <c r="BI35">
        <v>-10</v>
      </c>
      <c r="BJ35">
        <f t="shared" si="18"/>
        <v>2937</v>
      </c>
      <c r="BK35">
        <v>0</v>
      </c>
      <c r="BL35">
        <f t="shared" si="19"/>
        <v>2937</v>
      </c>
      <c r="BM35">
        <v>31</v>
      </c>
      <c r="BN35">
        <f t="shared" si="20"/>
        <v>5</v>
      </c>
      <c r="BO35">
        <f t="shared" si="21"/>
        <v>94.741935483870961</v>
      </c>
      <c r="BQ35">
        <v>3140</v>
      </c>
      <c r="BR35">
        <v>0</v>
      </c>
      <c r="BS35">
        <v>0</v>
      </c>
      <c r="BT35">
        <f t="shared" si="22"/>
        <v>3140</v>
      </c>
      <c r="BU35">
        <v>0</v>
      </c>
      <c r="BV35">
        <f t="shared" si="23"/>
        <v>3140</v>
      </c>
      <c r="BW35">
        <v>35</v>
      </c>
      <c r="BX35">
        <f t="shared" si="24"/>
        <v>5</v>
      </c>
      <c r="BY35">
        <f t="shared" si="25"/>
        <v>89.714285714285708</v>
      </c>
      <c r="BZ35">
        <f t="shared" si="30"/>
        <v>18592</v>
      </c>
      <c r="CA35">
        <v>14134</v>
      </c>
    </row>
    <row r="36" spans="1:79" ht="17.25" customHeight="1" x14ac:dyDescent="0.3">
      <c r="A36" s="2">
        <v>44569</v>
      </c>
      <c r="B36" t="s">
        <v>94</v>
      </c>
      <c r="C36" t="s">
        <v>95</v>
      </c>
      <c r="D36" t="s">
        <v>27</v>
      </c>
      <c r="F36">
        <v>8391</v>
      </c>
      <c r="G36">
        <v>500</v>
      </c>
      <c r="I36">
        <v>-182</v>
      </c>
      <c r="J36">
        <f t="shared" si="27"/>
        <v>8709</v>
      </c>
      <c r="K36">
        <v>0</v>
      </c>
      <c r="L36">
        <f t="shared" si="1"/>
        <v>8709</v>
      </c>
      <c r="M36">
        <v>2541</v>
      </c>
      <c r="N36">
        <v>1</v>
      </c>
      <c r="O36">
        <f t="shared" si="2"/>
        <v>3.4273907910271548</v>
      </c>
      <c r="Q36">
        <v>3041</v>
      </c>
      <c r="R36">
        <v>0</v>
      </c>
      <c r="T36">
        <v>-120</v>
      </c>
      <c r="U36">
        <f t="shared" si="28"/>
        <v>2921</v>
      </c>
      <c r="V36">
        <v>0</v>
      </c>
      <c r="W36">
        <f t="shared" si="4"/>
        <v>2921</v>
      </c>
      <c r="X36">
        <v>540</v>
      </c>
      <c r="Y36">
        <v>2</v>
      </c>
      <c r="Z36">
        <f t="shared" si="5"/>
        <v>5.409259259259259</v>
      </c>
      <c r="AB36">
        <v>50819</v>
      </c>
      <c r="AC36">
        <v>0</v>
      </c>
      <c r="AE36">
        <v>-7594</v>
      </c>
      <c r="AF36">
        <f t="shared" si="29"/>
        <v>43225</v>
      </c>
      <c r="AG36">
        <v>0</v>
      </c>
      <c r="AH36">
        <f t="shared" si="7"/>
        <v>43225</v>
      </c>
      <c r="AI36">
        <v>2664</v>
      </c>
      <c r="AJ36">
        <f t="shared" si="8"/>
        <v>6</v>
      </c>
      <c r="AK36">
        <f t="shared" si="9"/>
        <v>16.2256006006006</v>
      </c>
      <c r="AM36">
        <v>2649</v>
      </c>
      <c r="AN36">
        <v>17895</v>
      </c>
      <c r="AO36">
        <v>-110</v>
      </c>
      <c r="AP36">
        <f t="shared" si="10"/>
        <v>20434</v>
      </c>
      <c r="AQ36">
        <v>4000</v>
      </c>
      <c r="AR36">
        <f t="shared" si="11"/>
        <v>24434</v>
      </c>
      <c r="AS36">
        <v>1220</v>
      </c>
      <c r="AT36">
        <f t="shared" si="12"/>
        <v>6</v>
      </c>
      <c r="AU36">
        <f t="shared" si="13"/>
        <v>20.027868852459015</v>
      </c>
      <c r="AW36">
        <v>9148</v>
      </c>
      <c r="AX36">
        <v>0</v>
      </c>
      <c r="AY36">
        <v>-290</v>
      </c>
      <c r="AZ36">
        <f t="shared" si="14"/>
        <v>8858</v>
      </c>
      <c r="BA36">
        <v>10000</v>
      </c>
      <c r="BB36">
        <f t="shared" si="15"/>
        <v>18858</v>
      </c>
      <c r="BC36">
        <v>774</v>
      </c>
      <c r="BD36">
        <f t="shared" si="16"/>
        <v>7</v>
      </c>
      <c r="BE36">
        <f t="shared" si="17"/>
        <v>24.364341085271317</v>
      </c>
      <c r="BG36">
        <v>10002</v>
      </c>
      <c r="BH36">
        <v>0</v>
      </c>
      <c r="BI36">
        <v>-1235</v>
      </c>
      <c r="BJ36">
        <f t="shared" si="18"/>
        <v>8767</v>
      </c>
      <c r="BK36">
        <v>0</v>
      </c>
      <c r="BL36">
        <f t="shared" si="19"/>
        <v>8767</v>
      </c>
      <c r="BM36">
        <v>504</v>
      </c>
      <c r="BN36">
        <f t="shared" si="20"/>
        <v>5</v>
      </c>
      <c r="BO36">
        <f t="shared" si="21"/>
        <v>17.394841269841269</v>
      </c>
      <c r="BQ36">
        <v>6810</v>
      </c>
      <c r="BR36">
        <v>0</v>
      </c>
      <c r="BS36">
        <v>-20</v>
      </c>
      <c r="BT36">
        <f t="shared" si="22"/>
        <v>6790</v>
      </c>
      <c r="BU36">
        <v>0</v>
      </c>
      <c r="BV36">
        <f t="shared" si="23"/>
        <v>6790</v>
      </c>
      <c r="BW36">
        <v>693</v>
      </c>
      <c r="BX36">
        <f t="shared" si="24"/>
        <v>5</v>
      </c>
      <c r="BY36">
        <f t="shared" si="25"/>
        <v>9.7979797979797976</v>
      </c>
      <c r="BZ36">
        <f t="shared" si="30"/>
        <v>113704</v>
      </c>
      <c r="CA36">
        <v>1800</v>
      </c>
    </row>
    <row r="37" spans="1:79" ht="17.25" customHeight="1" x14ac:dyDescent="0.3">
      <c r="A37" s="2">
        <v>44569</v>
      </c>
      <c r="B37" t="s">
        <v>96</v>
      </c>
      <c r="C37" t="s">
        <v>97</v>
      </c>
      <c r="D37" t="s">
        <v>27</v>
      </c>
      <c r="F37">
        <v>651</v>
      </c>
      <c r="G37">
        <v>0</v>
      </c>
      <c r="I37">
        <v>-402</v>
      </c>
      <c r="J37">
        <f t="shared" si="27"/>
        <v>249</v>
      </c>
      <c r="K37">
        <v>0</v>
      </c>
      <c r="L37">
        <f t="shared" si="1"/>
        <v>249</v>
      </c>
      <c r="M37">
        <v>130</v>
      </c>
      <c r="N37">
        <v>1</v>
      </c>
      <c r="O37">
        <f t="shared" si="2"/>
        <v>1.9153846153846155</v>
      </c>
      <c r="Q37">
        <v>63</v>
      </c>
      <c r="R37">
        <v>0</v>
      </c>
      <c r="T37">
        <v>0</v>
      </c>
      <c r="U37">
        <f t="shared" si="28"/>
        <v>63</v>
      </c>
      <c r="V37">
        <v>0</v>
      </c>
      <c r="W37">
        <f t="shared" si="4"/>
        <v>63</v>
      </c>
      <c r="X37">
        <v>25</v>
      </c>
      <c r="Y37">
        <v>2</v>
      </c>
      <c r="Z37">
        <f t="shared" si="5"/>
        <v>2.52</v>
      </c>
      <c r="AB37">
        <v>1288</v>
      </c>
      <c r="AC37">
        <v>0</v>
      </c>
      <c r="AE37">
        <v>0</v>
      </c>
      <c r="AF37">
        <f t="shared" si="29"/>
        <v>1288</v>
      </c>
      <c r="AG37">
        <v>9500</v>
      </c>
      <c r="AH37">
        <f t="shared" si="7"/>
        <v>10788</v>
      </c>
      <c r="AI37">
        <v>1546</v>
      </c>
      <c r="AJ37">
        <f t="shared" si="8"/>
        <v>6</v>
      </c>
      <c r="AK37">
        <f t="shared" si="9"/>
        <v>6.9780077619663645</v>
      </c>
      <c r="AM37">
        <v>4</v>
      </c>
      <c r="AN37">
        <v>0</v>
      </c>
      <c r="AO37">
        <v>0</v>
      </c>
      <c r="AP37">
        <f t="shared" si="10"/>
        <v>4</v>
      </c>
      <c r="AQ37">
        <v>3500</v>
      </c>
      <c r="AR37">
        <f t="shared" si="11"/>
        <v>3504</v>
      </c>
      <c r="AS37">
        <v>711</v>
      </c>
      <c r="AT37">
        <f t="shared" si="12"/>
        <v>6</v>
      </c>
      <c r="AU37">
        <f t="shared" si="13"/>
        <v>4.928270042194093</v>
      </c>
      <c r="AW37">
        <v>376</v>
      </c>
      <c r="AX37">
        <v>0</v>
      </c>
      <c r="AY37">
        <v>-80</v>
      </c>
      <c r="AZ37">
        <f t="shared" si="14"/>
        <v>296</v>
      </c>
      <c r="BA37">
        <v>3000</v>
      </c>
      <c r="BB37">
        <f t="shared" si="15"/>
        <v>3296</v>
      </c>
      <c r="BC37">
        <v>802</v>
      </c>
      <c r="BD37">
        <f t="shared" si="16"/>
        <v>7</v>
      </c>
      <c r="BE37">
        <f t="shared" si="17"/>
        <v>4.109725685785536</v>
      </c>
      <c r="BG37">
        <v>0</v>
      </c>
      <c r="BH37">
        <v>0</v>
      </c>
      <c r="BI37">
        <v>0</v>
      </c>
      <c r="BJ37">
        <f t="shared" si="18"/>
        <v>0</v>
      </c>
      <c r="BK37">
        <v>1000</v>
      </c>
      <c r="BL37">
        <f t="shared" si="19"/>
        <v>1000</v>
      </c>
      <c r="BM37">
        <v>138</v>
      </c>
      <c r="BN37">
        <f t="shared" si="20"/>
        <v>5</v>
      </c>
      <c r="BO37">
        <f t="shared" si="21"/>
        <v>7.2463768115942031</v>
      </c>
      <c r="BQ37">
        <v>0</v>
      </c>
      <c r="BR37">
        <v>0</v>
      </c>
      <c r="BS37">
        <v>0</v>
      </c>
      <c r="BT37">
        <f t="shared" si="22"/>
        <v>0</v>
      </c>
      <c r="BU37">
        <v>1500</v>
      </c>
      <c r="BV37">
        <f t="shared" si="23"/>
        <v>1500</v>
      </c>
      <c r="BW37">
        <v>88</v>
      </c>
      <c r="BX37">
        <f t="shared" si="24"/>
        <v>5</v>
      </c>
      <c r="BY37">
        <f t="shared" si="25"/>
        <v>17.045454545454547</v>
      </c>
      <c r="BZ37">
        <f t="shared" si="30"/>
        <v>20400</v>
      </c>
      <c r="CA37">
        <v>600</v>
      </c>
    </row>
    <row r="38" spans="1:79" ht="17.25" customHeight="1" x14ac:dyDescent="0.3">
      <c r="A38" s="2">
        <v>44569</v>
      </c>
      <c r="B38" t="s">
        <v>98</v>
      </c>
      <c r="C38" t="s">
        <v>99</v>
      </c>
      <c r="D38" t="s">
        <v>27</v>
      </c>
      <c r="F38">
        <v>2985</v>
      </c>
      <c r="G38">
        <v>500</v>
      </c>
      <c r="I38">
        <v>-133</v>
      </c>
      <c r="J38">
        <f t="shared" si="27"/>
        <v>3352</v>
      </c>
      <c r="K38">
        <v>0</v>
      </c>
      <c r="L38">
        <f t="shared" si="1"/>
        <v>3352</v>
      </c>
      <c r="M38">
        <v>3005</v>
      </c>
      <c r="N38">
        <v>1</v>
      </c>
      <c r="O38">
        <f t="shared" si="2"/>
        <v>1.1154742096505823</v>
      </c>
      <c r="Q38">
        <v>6810</v>
      </c>
      <c r="R38">
        <v>0</v>
      </c>
      <c r="T38">
        <v>-40</v>
      </c>
      <c r="U38">
        <f t="shared" si="28"/>
        <v>6770</v>
      </c>
      <c r="V38">
        <v>0</v>
      </c>
      <c r="W38">
        <f t="shared" si="4"/>
        <v>6770</v>
      </c>
      <c r="X38">
        <v>373</v>
      </c>
      <c r="Y38">
        <v>2</v>
      </c>
      <c r="Z38">
        <f t="shared" si="5"/>
        <v>18.150134048257371</v>
      </c>
      <c r="AB38">
        <v>19992</v>
      </c>
      <c r="AC38">
        <v>0</v>
      </c>
      <c r="AE38">
        <v>-5502</v>
      </c>
      <c r="AF38">
        <f t="shared" si="29"/>
        <v>14490</v>
      </c>
      <c r="AG38">
        <v>6000</v>
      </c>
      <c r="AH38">
        <f t="shared" si="7"/>
        <v>20490</v>
      </c>
      <c r="AI38">
        <v>8773</v>
      </c>
      <c r="AJ38">
        <f t="shared" si="8"/>
        <v>6</v>
      </c>
      <c r="AK38">
        <f t="shared" si="9"/>
        <v>2.3355750598426992</v>
      </c>
      <c r="AM38">
        <v>10453</v>
      </c>
      <c r="AN38">
        <v>642</v>
      </c>
      <c r="AO38">
        <v>-1090</v>
      </c>
      <c r="AP38">
        <f t="shared" si="10"/>
        <v>10005</v>
      </c>
      <c r="AQ38">
        <v>0</v>
      </c>
      <c r="AR38">
        <f t="shared" si="11"/>
        <v>10005</v>
      </c>
      <c r="AS38">
        <v>3950</v>
      </c>
      <c r="AT38">
        <f t="shared" si="12"/>
        <v>6</v>
      </c>
      <c r="AU38">
        <f t="shared" si="13"/>
        <v>2.5329113924050635</v>
      </c>
      <c r="AW38">
        <v>14467</v>
      </c>
      <c r="AX38">
        <v>0</v>
      </c>
      <c r="AY38">
        <v>-1848</v>
      </c>
      <c r="AZ38">
        <f t="shared" si="14"/>
        <v>12619</v>
      </c>
      <c r="BA38">
        <v>0</v>
      </c>
      <c r="BB38">
        <f t="shared" si="15"/>
        <v>12619</v>
      </c>
      <c r="BC38">
        <v>3240</v>
      </c>
      <c r="BD38">
        <f t="shared" si="16"/>
        <v>7</v>
      </c>
      <c r="BE38">
        <f t="shared" si="17"/>
        <v>3.8947530864197533</v>
      </c>
      <c r="BG38">
        <v>9055</v>
      </c>
      <c r="BH38">
        <v>0</v>
      </c>
      <c r="BI38">
        <v>-2165</v>
      </c>
      <c r="BJ38">
        <f t="shared" si="18"/>
        <v>6890</v>
      </c>
      <c r="BK38">
        <v>0</v>
      </c>
      <c r="BL38">
        <f t="shared" si="19"/>
        <v>6890</v>
      </c>
      <c r="BM38">
        <v>1256</v>
      </c>
      <c r="BN38">
        <f t="shared" si="20"/>
        <v>5</v>
      </c>
      <c r="BO38">
        <f t="shared" si="21"/>
        <v>5.4856687898089174</v>
      </c>
      <c r="BQ38">
        <v>3255</v>
      </c>
      <c r="BR38">
        <v>0</v>
      </c>
      <c r="BS38">
        <v>-70</v>
      </c>
      <c r="BT38">
        <f t="shared" si="22"/>
        <v>3185</v>
      </c>
      <c r="BU38">
        <v>0</v>
      </c>
      <c r="BV38">
        <f t="shared" si="23"/>
        <v>3185</v>
      </c>
      <c r="BW38">
        <v>1133</v>
      </c>
      <c r="BX38">
        <f t="shared" si="24"/>
        <v>5</v>
      </c>
      <c r="BY38">
        <f t="shared" si="25"/>
        <v>2.8111209179170342</v>
      </c>
      <c r="BZ38">
        <f t="shared" si="30"/>
        <v>63311</v>
      </c>
      <c r="CA38">
        <v>4100</v>
      </c>
    </row>
    <row r="39" spans="1:79" ht="17.25" customHeight="1" x14ac:dyDescent="0.3">
      <c r="A39" s="2">
        <v>44569</v>
      </c>
      <c r="B39" t="s">
        <v>100</v>
      </c>
      <c r="C39" t="s">
        <v>101</v>
      </c>
      <c r="D39" t="s">
        <v>27</v>
      </c>
      <c r="F39">
        <v>77</v>
      </c>
      <c r="G39">
        <v>0</v>
      </c>
      <c r="I39">
        <v>0</v>
      </c>
      <c r="J39">
        <f t="shared" si="27"/>
        <v>77</v>
      </c>
      <c r="K39">
        <v>300</v>
      </c>
      <c r="L39">
        <f t="shared" si="1"/>
        <v>377</v>
      </c>
      <c r="M39">
        <v>243</v>
      </c>
      <c r="N39">
        <v>1</v>
      </c>
      <c r="O39">
        <f t="shared" si="2"/>
        <v>1.5514403292181069</v>
      </c>
      <c r="Q39">
        <v>0</v>
      </c>
      <c r="R39">
        <v>0</v>
      </c>
      <c r="T39">
        <v>0</v>
      </c>
      <c r="U39">
        <f t="shared" si="28"/>
        <v>0</v>
      </c>
      <c r="V39">
        <v>0</v>
      </c>
      <c r="W39">
        <f t="shared" si="4"/>
        <v>0</v>
      </c>
      <c r="X39">
        <v>53</v>
      </c>
      <c r="Y39">
        <v>2</v>
      </c>
      <c r="Z39">
        <f t="shared" si="5"/>
        <v>0</v>
      </c>
      <c r="AB39">
        <v>616</v>
      </c>
      <c r="AC39">
        <v>0</v>
      </c>
      <c r="AE39">
        <v>-269</v>
      </c>
      <c r="AF39">
        <f t="shared" si="29"/>
        <v>347</v>
      </c>
      <c r="AG39">
        <v>0</v>
      </c>
      <c r="AH39">
        <f t="shared" si="7"/>
        <v>347</v>
      </c>
      <c r="AI39">
        <v>305</v>
      </c>
      <c r="AJ39">
        <f t="shared" si="8"/>
        <v>6</v>
      </c>
      <c r="AK39">
        <f t="shared" si="9"/>
        <v>1.1377049180327869</v>
      </c>
      <c r="AM39">
        <v>10</v>
      </c>
      <c r="AN39">
        <v>70</v>
      </c>
      <c r="AO39">
        <v>0</v>
      </c>
      <c r="AP39">
        <f t="shared" si="10"/>
        <v>80</v>
      </c>
      <c r="AQ39">
        <v>0</v>
      </c>
      <c r="AR39">
        <f t="shared" si="11"/>
        <v>80</v>
      </c>
      <c r="AS39">
        <v>71</v>
      </c>
      <c r="AT39">
        <f t="shared" si="12"/>
        <v>6</v>
      </c>
      <c r="AU39">
        <f t="shared" si="13"/>
        <v>1.1267605633802817</v>
      </c>
      <c r="AW39">
        <v>329</v>
      </c>
      <c r="AX39">
        <v>0</v>
      </c>
      <c r="AY39">
        <v>-20</v>
      </c>
      <c r="AZ39">
        <f t="shared" si="14"/>
        <v>309</v>
      </c>
      <c r="BA39">
        <v>0</v>
      </c>
      <c r="BB39">
        <f t="shared" si="15"/>
        <v>309</v>
      </c>
      <c r="BC39">
        <v>141</v>
      </c>
      <c r="BD39">
        <f t="shared" si="16"/>
        <v>7</v>
      </c>
      <c r="BE39">
        <f t="shared" si="17"/>
        <v>2.1914893617021276</v>
      </c>
      <c r="BG39">
        <v>11</v>
      </c>
      <c r="BH39">
        <v>0</v>
      </c>
      <c r="BI39">
        <v>0</v>
      </c>
      <c r="BJ39">
        <f t="shared" si="18"/>
        <v>11</v>
      </c>
      <c r="BK39">
        <v>0</v>
      </c>
      <c r="BL39">
        <f t="shared" si="19"/>
        <v>11</v>
      </c>
      <c r="BM39">
        <v>29</v>
      </c>
      <c r="BN39">
        <f t="shared" si="20"/>
        <v>5</v>
      </c>
      <c r="BO39">
        <f t="shared" si="21"/>
        <v>0.37931034482758619</v>
      </c>
      <c r="BQ39">
        <v>0</v>
      </c>
      <c r="BR39">
        <v>0</v>
      </c>
      <c r="BS39">
        <v>0</v>
      </c>
      <c r="BT39">
        <f t="shared" si="22"/>
        <v>0</v>
      </c>
      <c r="BU39">
        <v>0</v>
      </c>
      <c r="BV39">
        <f t="shared" si="23"/>
        <v>0</v>
      </c>
      <c r="BW39">
        <v>45</v>
      </c>
      <c r="BX39">
        <f t="shared" si="24"/>
        <v>5</v>
      </c>
      <c r="BY39">
        <f t="shared" si="25"/>
        <v>0</v>
      </c>
      <c r="BZ39">
        <f t="shared" si="30"/>
        <v>1124</v>
      </c>
      <c r="CA39">
        <v>0</v>
      </c>
    </row>
    <row r="40" spans="1:79" ht="17.25" customHeight="1" x14ac:dyDescent="0.3">
      <c r="A40" s="2">
        <v>44569</v>
      </c>
      <c r="B40" t="s">
        <v>102</v>
      </c>
      <c r="C40" t="s">
        <v>103</v>
      </c>
      <c r="D40" t="s">
        <v>27</v>
      </c>
      <c r="F40">
        <v>1562</v>
      </c>
      <c r="G40">
        <v>0</v>
      </c>
      <c r="I40">
        <v>-38</v>
      </c>
      <c r="J40">
        <f t="shared" si="27"/>
        <v>1524</v>
      </c>
      <c r="K40">
        <v>0</v>
      </c>
      <c r="L40">
        <f t="shared" si="1"/>
        <v>1524</v>
      </c>
      <c r="M40">
        <v>93</v>
      </c>
      <c r="N40">
        <v>1</v>
      </c>
      <c r="O40">
        <f t="shared" si="2"/>
        <v>16.387096774193548</v>
      </c>
      <c r="Q40">
        <v>838</v>
      </c>
      <c r="R40">
        <v>0</v>
      </c>
      <c r="T40">
        <v>-1</v>
      </c>
      <c r="U40">
        <f t="shared" si="28"/>
        <v>837</v>
      </c>
      <c r="V40">
        <v>0</v>
      </c>
      <c r="W40">
        <f t="shared" si="4"/>
        <v>837</v>
      </c>
      <c r="X40">
        <v>28</v>
      </c>
      <c r="Y40">
        <v>2</v>
      </c>
      <c r="Z40">
        <f t="shared" si="5"/>
        <v>29.892857142857142</v>
      </c>
      <c r="AB40">
        <v>2933</v>
      </c>
      <c r="AC40">
        <v>0</v>
      </c>
      <c r="AE40">
        <v>0</v>
      </c>
      <c r="AF40">
        <f t="shared" si="29"/>
        <v>2933</v>
      </c>
      <c r="AG40">
        <v>0</v>
      </c>
      <c r="AH40">
        <f t="shared" si="7"/>
        <v>2933</v>
      </c>
      <c r="AI40">
        <v>49</v>
      </c>
      <c r="AJ40">
        <f t="shared" si="8"/>
        <v>6</v>
      </c>
      <c r="AK40">
        <f t="shared" si="9"/>
        <v>59.857142857142854</v>
      </c>
      <c r="AM40">
        <v>1574</v>
      </c>
      <c r="AN40">
        <v>0</v>
      </c>
      <c r="AO40">
        <v>0</v>
      </c>
      <c r="AP40">
        <f t="shared" si="10"/>
        <v>1574</v>
      </c>
      <c r="AQ40">
        <v>0</v>
      </c>
      <c r="AR40">
        <f t="shared" si="11"/>
        <v>1574</v>
      </c>
      <c r="AS40">
        <v>41</v>
      </c>
      <c r="AT40">
        <f t="shared" si="12"/>
        <v>6</v>
      </c>
      <c r="AU40">
        <f t="shared" si="13"/>
        <v>38.390243902439025</v>
      </c>
      <c r="AW40">
        <v>2784</v>
      </c>
      <c r="AX40">
        <v>0</v>
      </c>
      <c r="AY40">
        <v>0</v>
      </c>
      <c r="AZ40">
        <f t="shared" si="14"/>
        <v>2784</v>
      </c>
      <c r="BA40">
        <v>0</v>
      </c>
      <c r="BB40">
        <f t="shared" si="15"/>
        <v>2784</v>
      </c>
      <c r="BC40">
        <v>17</v>
      </c>
      <c r="BD40">
        <f t="shared" si="16"/>
        <v>7</v>
      </c>
      <c r="BE40">
        <f t="shared" si="17"/>
        <v>163.76470588235293</v>
      </c>
      <c r="BG40">
        <v>1218</v>
      </c>
      <c r="BH40">
        <v>0</v>
      </c>
      <c r="BI40">
        <v>0</v>
      </c>
      <c r="BJ40">
        <f t="shared" si="18"/>
        <v>1218</v>
      </c>
      <c r="BK40">
        <v>0</v>
      </c>
      <c r="BL40">
        <f t="shared" si="19"/>
        <v>1218</v>
      </c>
      <c r="BM40">
        <v>11</v>
      </c>
      <c r="BN40">
        <f t="shared" si="20"/>
        <v>5</v>
      </c>
      <c r="BO40">
        <f t="shared" si="21"/>
        <v>110.72727272727273</v>
      </c>
      <c r="BQ40">
        <v>947</v>
      </c>
      <c r="BR40">
        <v>0</v>
      </c>
      <c r="BS40">
        <v>0</v>
      </c>
      <c r="BT40">
        <f t="shared" si="22"/>
        <v>947</v>
      </c>
      <c r="BU40">
        <v>0</v>
      </c>
      <c r="BV40">
        <f t="shared" si="23"/>
        <v>947</v>
      </c>
      <c r="BW40">
        <v>27</v>
      </c>
      <c r="BX40">
        <f t="shared" si="24"/>
        <v>5</v>
      </c>
      <c r="BY40">
        <f t="shared" si="25"/>
        <v>35.074074074074076</v>
      </c>
      <c r="BZ40">
        <f t="shared" si="30"/>
        <v>11817</v>
      </c>
      <c r="CA40">
        <v>600</v>
      </c>
    </row>
    <row r="41" spans="1:79" ht="17.25" customHeight="1" x14ac:dyDescent="0.3">
      <c r="A41" s="2">
        <v>44569</v>
      </c>
      <c r="B41" t="s">
        <v>104</v>
      </c>
      <c r="C41" t="s">
        <v>105</v>
      </c>
      <c r="D41" t="s">
        <v>27</v>
      </c>
      <c r="F41">
        <v>267</v>
      </c>
      <c r="G41">
        <v>0</v>
      </c>
      <c r="I41">
        <v>0</v>
      </c>
      <c r="J41">
        <f t="shared" si="27"/>
        <v>267</v>
      </c>
      <c r="K41">
        <v>0</v>
      </c>
      <c r="L41">
        <f t="shared" si="1"/>
        <v>267</v>
      </c>
      <c r="M41">
        <v>83</v>
      </c>
      <c r="N41">
        <v>1</v>
      </c>
      <c r="O41">
        <f t="shared" si="2"/>
        <v>3.2168674698795181</v>
      </c>
      <c r="Q41">
        <v>2</v>
      </c>
      <c r="R41">
        <v>0</v>
      </c>
      <c r="T41">
        <v>0</v>
      </c>
      <c r="U41">
        <f t="shared" si="28"/>
        <v>2</v>
      </c>
      <c r="V41">
        <v>0</v>
      </c>
      <c r="W41">
        <f t="shared" si="4"/>
        <v>2</v>
      </c>
      <c r="X41">
        <v>24</v>
      </c>
      <c r="Y41">
        <v>2</v>
      </c>
      <c r="Z41">
        <f t="shared" si="5"/>
        <v>8.3333333333333329E-2</v>
      </c>
      <c r="AB41">
        <v>379</v>
      </c>
      <c r="AC41">
        <v>0</v>
      </c>
      <c r="AE41">
        <v>0</v>
      </c>
      <c r="AF41">
        <f t="shared" si="29"/>
        <v>379</v>
      </c>
      <c r="AG41">
        <v>0</v>
      </c>
      <c r="AH41">
        <f t="shared" si="7"/>
        <v>379</v>
      </c>
      <c r="AI41">
        <v>18</v>
      </c>
      <c r="AJ41">
        <f t="shared" si="8"/>
        <v>6</v>
      </c>
      <c r="AK41">
        <f t="shared" si="9"/>
        <v>21.055555555555557</v>
      </c>
      <c r="AM41">
        <v>489</v>
      </c>
      <c r="AN41">
        <v>0</v>
      </c>
      <c r="AO41">
        <v>0</v>
      </c>
      <c r="AP41">
        <f t="shared" si="10"/>
        <v>489</v>
      </c>
      <c r="AQ41">
        <v>0</v>
      </c>
      <c r="AR41">
        <f t="shared" si="11"/>
        <v>489</v>
      </c>
      <c r="AS41">
        <v>11</v>
      </c>
      <c r="AT41">
        <f t="shared" si="12"/>
        <v>6</v>
      </c>
      <c r="AU41">
        <f t="shared" si="13"/>
        <v>44.454545454545453</v>
      </c>
      <c r="AW41">
        <v>164</v>
      </c>
      <c r="AX41">
        <v>0</v>
      </c>
      <c r="AY41">
        <v>0</v>
      </c>
      <c r="AZ41">
        <f t="shared" si="14"/>
        <v>164</v>
      </c>
      <c r="BA41">
        <v>0</v>
      </c>
      <c r="BB41">
        <f t="shared" si="15"/>
        <v>164</v>
      </c>
      <c r="BC41">
        <v>2</v>
      </c>
      <c r="BD41">
        <f t="shared" si="16"/>
        <v>7</v>
      </c>
      <c r="BE41">
        <f t="shared" si="17"/>
        <v>82</v>
      </c>
      <c r="BG41">
        <v>292</v>
      </c>
      <c r="BH41">
        <v>0</v>
      </c>
      <c r="BI41">
        <v>-35</v>
      </c>
      <c r="BJ41">
        <f t="shared" si="18"/>
        <v>257</v>
      </c>
      <c r="BK41">
        <v>0</v>
      </c>
      <c r="BL41">
        <f t="shared" si="19"/>
        <v>257</v>
      </c>
      <c r="BM41">
        <v>12</v>
      </c>
      <c r="BN41">
        <f t="shared" si="20"/>
        <v>5</v>
      </c>
      <c r="BO41">
        <f t="shared" si="21"/>
        <v>21.416666666666668</v>
      </c>
      <c r="BQ41">
        <v>467</v>
      </c>
      <c r="BR41">
        <v>0</v>
      </c>
      <c r="BS41">
        <v>0</v>
      </c>
      <c r="BT41">
        <f t="shared" si="22"/>
        <v>467</v>
      </c>
      <c r="BU41">
        <v>0</v>
      </c>
      <c r="BV41">
        <f t="shared" si="23"/>
        <v>467</v>
      </c>
      <c r="BW41">
        <v>24</v>
      </c>
      <c r="BX41">
        <f t="shared" si="24"/>
        <v>5</v>
      </c>
      <c r="BY41">
        <f t="shared" si="25"/>
        <v>19.458333333333332</v>
      </c>
      <c r="BZ41">
        <f t="shared" si="30"/>
        <v>2025</v>
      </c>
      <c r="CA41">
        <v>0</v>
      </c>
    </row>
    <row r="42" spans="1:79" ht="17.25" customHeight="1" x14ac:dyDescent="0.3">
      <c r="A42" s="2">
        <v>44569</v>
      </c>
      <c r="B42" t="s">
        <v>106</v>
      </c>
      <c r="C42" t="s">
        <v>107</v>
      </c>
      <c r="D42" t="s">
        <v>27</v>
      </c>
      <c r="F42">
        <v>456</v>
      </c>
      <c r="G42">
        <v>0</v>
      </c>
      <c r="I42">
        <v>0</v>
      </c>
      <c r="J42">
        <f t="shared" si="27"/>
        <v>456</v>
      </c>
      <c r="K42">
        <v>0</v>
      </c>
      <c r="L42">
        <f t="shared" si="1"/>
        <v>456</v>
      </c>
      <c r="M42">
        <v>10</v>
      </c>
      <c r="N42">
        <v>1</v>
      </c>
      <c r="O42">
        <f t="shared" si="2"/>
        <v>45.6</v>
      </c>
      <c r="Q42">
        <v>9</v>
      </c>
      <c r="R42">
        <v>0</v>
      </c>
      <c r="T42">
        <v>0</v>
      </c>
      <c r="U42">
        <f t="shared" si="28"/>
        <v>9</v>
      </c>
      <c r="V42">
        <v>0</v>
      </c>
      <c r="W42">
        <f t="shared" si="4"/>
        <v>9</v>
      </c>
      <c r="X42">
        <v>2</v>
      </c>
      <c r="Y42">
        <v>2</v>
      </c>
      <c r="Z42">
        <f t="shared" si="5"/>
        <v>4.5</v>
      </c>
      <c r="AB42">
        <v>2465</v>
      </c>
      <c r="AC42">
        <v>0</v>
      </c>
      <c r="AE42">
        <v>0</v>
      </c>
      <c r="AF42">
        <f t="shared" si="29"/>
        <v>2465</v>
      </c>
      <c r="AG42">
        <v>0</v>
      </c>
      <c r="AH42">
        <f t="shared" si="7"/>
        <v>2465</v>
      </c>
      <c r="AI42">
        <v>15</v>
      </c>
      <c r="AJ42">
        <f t="shared" si="8"/>
        <v>6</v>
      </c>
      <c r="AK42">
        <f>IFERROR(AH42/AI42,0)</f>
        <v>164.33333333333334</v>
      </c>
      <c r="AM42">
        <v>222</v>
      </c>
      <c r="AN42">
        <v>0</v>
      </c>
      <c r="AO42">
        <v>0</v>
      </c>
      <c r="AP42">
        <f t="shared" si="10"/>
        <v>222</v>
      </c>
      <c r="AQ42">
        <v>0</v>
      </c>
      <c r="AR42">
        <f t="shared" si="11"/>
        <v>222</v>
      </c>
      <c r="AS42">
        <v>7</v>
      </c>
      <c r="AT42">
        <f t="shared" si="12"/>
        <v>6</v>
      </c>
      <c r="AU42">
        <f t="shared" si="13"/>
        <v>31.714285714285715</v>
      </c>
      <c r="AW42">
        <v>534</v>
      </c>
      <c r="AX42">
        <v>0</v>
      </c>
      <c r="AY42">
        <v>0</v>
      </c>
      <c r="AZ42">
        <f t="shared" si="14"/>
        <v>534</v>
      </c>
      <c r="BA42">
        <v>0</v>
      </c>
      <c r="BB42">
        <f t="shared" si="15"/>
        <v>534</v>
      </c>
      <c r="BC42">
        <v>8</v>
      </c>
      <c r="BD42">
        <f t="shared" si="16"/>
        <v>7</v>
      </c>
      <c r="BE42">
        <f t="shared" si="17"/>
        <v>66.75</v>
      </c>
      <c r="BG42">
        <v>120</v>
      </c>
      <c r="BH42">
        <v>0</v>
      </c>
      <c r="BI42">
        <v>0</v>
      </c>
      <c r="BJ42">
        <f t="shared" si="18"/>
        <v>120</v>
      </c>
      <c r="BK42">
        <v>0</v>
      </c>
      <c r="BL42">
        <f t="shared" si="19"/>
        <v>120</v>
      </c>
      <c r="BM42">
        <v>1</v>
      </c>
      <c r="BN42">
        <f t="shared" si="20"/>
        <v>5</v>
      </c>
      <c r="BO42">
        <f t="shared" si="21"/>
        <v>120</v>
      </c>
      <c r="BQ42">
        <v>687</v>
      </c>
      <c r="BR42">
        <v>0</v>
      </c>
      <c r="BS42">
        <v>0</v>
      </c>
      <c r="BT42">
        <f t="shared" si="22"/>
        <v>687</v>
      </c>
      <c r="BU42">
        <v>0</v>
      </c>
      <c r="BV42">
        <f t="shared" si="23"/>
        <v>687</v>
      </c>
      <c r="BW42">
        <v>6</v>
      </c>
      <c r="BX42">
        <f t="shared" si="24"/>
        <v>5</v>
      </c>
      <c r="BY42">
        <f t="shared" si="25"/>
        <v>114.5</v>
      </c>
      <c r="BZ42">
        <f t="shared" si="30"/>
        <v>4493</v>
      </c>
      <c r="CA42">
        <v>0</v>
      </c>
    </row>
    <row r="43" spans="1:79" ht="17.25" customHeight="1" x14ac:dyDescent="0.3">
      <c r="A43" s="2">
        <v>44569</v>
      </c>
      <c r="B43" t="s">
        <v>108</v>
      </c>
      <c r="C43" t="s">
        <v>109</v>
      </c>
      <c r="D43" t="s">
        <v>27</v>
      </c>
      <c r="F43">
        <v>2564</v>
      </c>
      <c r="G43">
        <v>1392</v>
      </c>
      <c r="I43">
        <v>-158</v>
      </c>
      <c r="J43">
        <f t="shared" si="27"/>
        <v>3798</v>
      </c>
      <c r="K43">
        <v>0</v>
      </c>
      <c r="L43">
        <f t="shared" si="1"/>
        <v>3798</v>
      </c>
      <c r="M43">
        <v>374</v>
      </c>
      <c r="N43">
        <v>1</v>
      </c>
      <c r="O43">
        <f t="shared" si="2"/>
        <v>10.155080213903743</v>
      </c>
      <c r="Q43">
        <v>1488</v>
      </c>
      <c r="R43">
        <v>555</v>
      </c>
      <c r="T43">
        <v>-51</v>
      </c>
      <c r="U43">
        <f t="shared" si="28"/>
        <v>1992</v>
      </c>
      <c r="V43">
        <v>0</v>
      </c>
      <c r="W43">
        <f t="shared" si="4"/>
        <v>1992</v>
      </c>
      <c r="X43">
        <v>64</v>
      </c>
      <c r="Y43">
        <v>2</v>
      </c>
      <c r="Z43">
        <f t="shared" si="5"/>
        <v>31.125</v>
      </c>
      <c r="AB43">
        <v>18678</v>
      </c>
      <c r="AC43">
        <v>0</v>
      </c>
      <c r="AE43">
        <v>-525</v>
      </c>
      <c r="AF43">
        <f t="shared" si="29"/>
        <v>18153</v>
      </c>
      <c r="AG43">
        <v>4000</v>
      </c>
      <c r="AH43">
        <f t="shared" si="7"/>
        <v>22153</v>
      </c>
      <c r="AI43">
        <v>749</v>
      </c>
      <c r="AJ43">
        <f t="shared" si="8"/>
        <v>6</v>
      </c>
      <c r="AK43">
        <f t="shared" si="9"/>
        <v>29.576769025367156</v>
      </c>
      <c r="AM43">
        <v>5681</v>
      </c>
      <c r="AN43">
        <v>3384</v>
      </c>
      <c r="AO43">
        <v>-178</v>
      </c>
      <c r="AP43">
        <f t="shared" si="10"/>
        <v>8887</v>
      </c>
      <c r="AQ43">
        <v>0</v>
      </c>
      <c r="AR43">
        <f t="shared" si="11"/>
        <v>8887</v>
      </c>
      <c r="AS43">
        <v>167</v>
      </c>
      <c r="AT43">
        <f t="shared" si="12"/>
        <v>6</v>
      </c>
      <c r="AU43">
        <f t="shared" si="13"/>
        <v>53.215568862275447</v>
      </c>
      <c r="AW43">
        <v>2639</v>
      </c>
      <c r="AX43">
        <v>2670</v>
      </c>
      <c r="AY43">
        <v>-649</v>
      </c>
      <c r="AZ43">
        <f t="shared" si="14"/>
        <v>4660</v>
      </c>
      <c r="BA43">
        <v>0</v>
      </c>
      <c r="BB43">
        <f t="shared" si="15"/>
        <v>4660</v>
      </c>
      <c r="BC43">
        <v>240</v>
      </c>
      <c r="BD43">
        <f t="shared" si="16"/>
        <v>7</v>
      </c>
      <c r="BE43">
        <f t="shared" si="17"/>
        <v>19.416666666666668</v>
      </c>
      <c r="BG43">
        <v>2726</v>
      </c>
      <c r="BH43">
        <v>320</v>
      </c>
      <c r="BI43">
        <v>-121</v>
      </c>
      <c r="BJ43">
        <f t="shared" si="18"/>
        <v>2925</v>
      </c>
      <c r="BK43">
        <v>0</v>
      </c>
      <c r="BL43">
        <f t="shared" si="19"/>
        <v>2925</v>
      </c>
      <c r="BM43">
        <v>249</v>
      </c>
      <c r="BN43">
        <f t="shared" si="20"/>
        <v>5</v>
      </c>
      <c r="BO43">
        <f t="shared" si="21"/>
        <v>11.746987951807229</v>
      </c>
      <c r="BQ43">
        <v>3941</v>
      </c>
      <c r="BR43">
        <v>1123</v>
      </c>
      <c r="BS43">
        <v>-28</v>
      </c>
      <c r="BT43">
        <f t="shared" si="22"/>
        <v>5036</v>
      </c>
      <c r="BU43">
        <v>0</v>
      </c>
      <c r="BV43">
        <f t="shared" si="23"/>
        <v>5036</v>
      </c>
      <c r="BW43">
        <v>207</v>
      </c>
      <c r="BX43">
        <f t="shared" si="24"/>
        <v>5</v>
      </c>
      <c r="BY43">
        <f t="shared" si="25"/>
        <v>24.328502415458939</v>
      </c>
      <c r="BZ43">
        <f t="shared" si="30"/>
        <v>49451</v>
      </c>
      <c r="CA43">
        <v>13800</v>
      </c>
    </row>
    <row r="44" spans="1:79" ht="17.25" customHeight="1" x14ac:dyDescent="0.3">
      <c r="A44" s="2">
        <v>44569</v>
      </c>
      <c r="B44" t="s">
        <v>110</v>
      </c>
      <c r="C44" t="s">
        <v>111</v>
      </c>
      <c r="D44" t="s">
        <v>27</v>
      </c>
      <c r="F44">
        <v>2313</v>
      </c>
      <c r="G44">
        <v>289</v>
      </c>
      <c r="I44">
        <v>-50</v>
      </c>
      <c r="J44">
        <f t="shared" si="27"/>
        <v>2552</v>
      </c>
      <c r="K44">
        <v>0</v>
      </c>
      <c r="L44">
        <f t="shared" si="1"/>
        <v>2552</v>
      </c>
      <c r="M44">
        <v>205</v>
      </c>
      <c r="N44">
        <v>1</v>
      </c>
      <c r="O44">
        <f t="shared" si="2"/>
        <v>12.448780487804878</v>
      </c>
      <c r="Q44">
        <v>977</v>
      </c>
      <c r="R44">
        <v>1370</v>
      </c>
      <c r="T44">
        <v>-41</v>
      </c>
      <c r="U44">
        <f t="shared" si="28"/>
        <v>2306</v>
      </c>
      <c r="V44">
        <v>0</v>
      </c>
      <c r="W44">
        <f t="shared" si="4"/>
        <v>2306</v>
      </c>
      <c r="X44">
        <v>99</v>
      </c>
      <c r="Y44">
        <v>2</v>
      </c>
      <c r="Z44">
        <f t="shared" si="5"/>
        <v>23.292929292929294</v>
      </c>
      <c r="AB44">
        <v>13909</v>
      </c>
      <c r="AC44">
        <v>0</v>
      </c>
      <c r="AE44">
        <v>-33</v>
      </c>
      <c r="AF44">
        <f t="shared" si="29"/>
        <v>13876</v>
      </c>
      <c r="AG44">
        <v>0</v>
      </c>
      <c r="AH44">
        <f t="shared" si="7"/>
        <v>13876</v>
      </c>
      <c r="AI44">
        <v>552</v>
      </c>
      <c r="AJ44">
        <f t="shared" si="8"/>
        <v>6</v>
      </c>
      <c r="AK44">
        <f t="shared" si="9"/>
        <v>25.137681159420289</v>
      </c>
      <c r="AM44">
        <v>4702</v>
      </c>
      <c r="AN44">
        <v>3580</v>
      </c>
      <c r="AO44">
        <v>-310</v>
      </c>
      <c r="AP44">
        <f t="shared" si="10"/>
        <v>7972</v>
      </c>
      <c r="AQ44">
        <v>0</v>
      </c>
      <c r="AR44">
        <f t="shared" si="11"/>
        <v>7972</v>
      </c>
      <c r="AS44">
        <v>189</v>
      </c>
      <c r="AT44">
        <f t="shared" si="12"/>
        <v>6</v>
      </c>
      <c r="AU44">
        <f t="shared" si="13"/>
        <v>42.179894179894177</v>
      </c>
      <c r="AW44">
        <v>4563</v>
      </c>
      <c r="AX44">
        <v>1830</v>
      </c>
      <c r="AY44">
        <v>-666</v>
      </c>
      <c r="AZ44">
        <f t="shared" si="14"/>
        <v>5727</v>
      </c>
      <c r="BA44">
        <v>0</v>
      </c>
      <c r="BB44">
        <f t="shared" si="15"/>
        <v>5727</v>
      </c>
      <c r="BC44">
        <v>200</v>
      </c>
      <c r="BD44">
        <f t="shared" si="16"/>
        <v>7</v>
      </c>
      <c r="BE44">
        <f t="shared" si="17"/>
        <v>28.635000000000002</v>
      </c>
      <c r="BG44">
        <v>2372</v>
      </c>
      <c r="BH44">
        <v>1970</v>
      </c>
      <c r="BI44">
        <v>-315</v>
      </c>
      <c r="BJ44">
        <f t="shared" si="18"/>
        <v>4027</v>
      </c>
      <c r="BK44">
        <v>0</v>
      </c>
      <c r="BL44">
        <f t="shared" si="19"/>
        <v>4027</v>
      </c>
      <c r="BM44">
        <v>107</v>
      </c>
      <c r="BN44">
        <f t="shared" si="20"/>
        <v>5</v>
      </c>
      <c r="BO44">
        <f t="shared" si="21"/>
        <v>37.635514018691588</v>
      </c>
      <c r="BQ44">
        <v>3840</v>
      </c>
      <c r="BR44">
        <v>2025</v>
      </c>
      <c r="BS44">
        <v>-6</v>
      </c>
      <c r="BT44">
        <f t="shared" si="22"/>
        <v>5859</v>
      </c>
      <c r="BU44">
        <v>0</v>
      </c>
      <c r="BV44">
        <f t="shared" si="23"/>
        <v>5859</v>
      </c>
      <c r="BW44">
        <v>90</v>
      </c>
      <c r="BX44">
        <f t="shared" si="24"/>
        <v>5</v>
      </c>
      <c r="BY44">
        <f t="shared" si="25"/>
        <v>65.099999999999994</v>
      </c>
      <c r="BZ44">
        <f t="shared" si="30"/>
        <v>42319</v>
      </c>
      <c r="CA44">
        <v>45509</v>
      </c>
    </row>
    <row r="45" spans="1:79" ht="17.25" customHeight="1" x14ac:dyDescent="0.3">
      <c r="A45" s="2">
        <v>44569</v>
      </c>
      <c r="B45" t="s">
        <v>112</v>
      </c>
      <c r="C45" t="s">
        <v>113</v>
      </c>
      <c r="D45" t="s">
        <v>27</v>
      </c>
      <c r="F45">
        <v>263</v>
      </c>
      <c r="G45">
        <v>634</v>
      </c>
      <c r="I45">
        <v>-6</v>
      </c>
      <c r="J45">
        <f t="shared" si="27"/>
        <v>891</v>
      </c>
      <c r="K45">
        <v>0</v>
      </c>
      <c r="L45">
        <f t="shared" si="1"/>
        <v>891</v>
      </c>
      <c r="M45">
        <v>73</v>
      </c>
      <c r="N45">
        <v>1</v>
      </c>
      <c r="O45">
        <f t="shared" si="2"/>
        <v>12.205479452054794</v>
      </c>
      <c r="Q45">
        <v>329</v>
      </c>
      <c r="R45">
        <v>760</v>
      </c>
      <c r="T45">
        <v>0</v>
      </c>
      <c r="U45">
        <f t="shared" si="28"/>
        <v>1089</v>
      </c>
      <c r="V45">
        <v>0</v>
      </c>
      <c r="W45">
        <f t="shared" si="4"/>
        <v>1089</v>
      </c>
      <c r="X45">
        <v>72</v>
      </c>
      <c r="Y45">
        <v>2</v>
      </c>
      <c r="Z45">
        <f t="shared" si="5"/>
        <v>15.125</v>
      </c>
      <c r="AB45">
        <v>1146</v>
      </c>
      <c r="AC45">
        <v>0</v>
      </c>
      <c r="AE45">
        <v>0</v>
      </c>
      <c r="AF45">
        <f t="shared" si="29"/>
        <v>1146</v>
      </c>
      <c r="AG45">
        <v>0</v>
      </c>
      <c r="AH45">
        <f t="shared" si="7"/>
        <v>1146</v>
      </c>
      <c r="AI45">
        <v>31</v>
      </c>
      <c r="AJ45">
        <f t="shared" si="8"/>
        <v>6</v>
      </c>
      <c r="AK45">
        <f t="shared" si="9"/>
        <v>36.967741935483872</v>
      </c>
      <c r="AM45">
        <v>1165</v>
      </c>
      <c r="AN45">
        <v>150</v>
      </c>
      <c r="AO45">
        <v>0</v>
      </c>
      <c r="AP45">
        <f t="shared" si="10"/>
        <v>1315</v>
      </c>
      <c r="AQ45">
        <v>0</v>
      </c>
      <c r="AR45">
        <f t="shared" si="11"/>
        <v>1315</v>
      </c>
      <c r="AS45">
        <v>21</v>
      </c>
      <c r="AT45">
        <f t="shared" si="12"/>
        <v>6</v>
      </c>
      <c r="AU45">
        <f t="shared" si="13"/>
        <v>62.61904761904762</v>
      </c>
      <c r="AW45">
        <v>10</v>
      </c>
      <c r="AX45">
        <v>120</v>
      </c>
      <c r="AY45">
        <v>0</v>
      </c>
      <c r="AZ45">
        <f t="shared" si="14"/>
        <v>130</v>
      </c>
      <c r="BA45">
        <v>0</v>
      </c>
      <c r="BB45">
        <f t="shared" si="15"/>
        <v>130</v>
      </c>
      <c r="BC45">
        <v>27</v>
      </c>
      <c r="BD45">
        <f t="shared" si="16"/>
        <v>7</v>
      </c>
      <c r="BE45">
        <f t="shared" si="17"/>
        <v>4.8148148148148149</v>
      </c>
      <c r="BG45">
        <v>53</v>
      </c>
      <c r="BH45">
        <v>1700</v>
      </c>
      <c r="BI45">
        <v>0</v>
      </c>
      <c r="BJ45">
        <f t="shared" si="18"/>
        <v>1753</v>
      </c>
      <c r="BK45">
        <v>0</v>
      </c>
      <c r="BL45">
        <f t="shared" si="19"/>
        <v>1753</v>
      </c>
      <c r="BM45">
        <v>11</v>
      </c>
      <c r="BN45">
        <f t="shared" si="20"/>
        <v>5</v>
      </c>
      <c r="BO45">
        <f t="shared" si="21"/>
        <v>159.36363636363637</v>
      </c>
      <c r="BQ45">
        <v>624</v>
      </c>
      <c r="BR45">
        <v>149</v>
      </c>
      <c r="BS45">
        <v>-22</v>
      </c>
      <c r="BT45">
        <f t="shared" si="22"/>
        <v>751</v>
      </c>
      <c r="BU45">
        <v>0</v>
      </c>
      <c r="BV45">
        <f t="shared" si="23"/>
        <v>751</v>
      </c>
      <c r="BW45">
        <v>19</v>
      </c>
      <c r="BX45">
        <f t="shared" si="24"/>
        <v>5</v>
      </c>
      <c r="BY45">
        <f t="shared" si="25"/>
        <v>39.526315789473685</v>
      </c>
      <c r="BZ45">
        <f t="shared" si="30"/>
        <v>7075</v>
      </c>
      <c r="CA45">
        <v>6200</v>
      </c>
    </row>
    <row r="46" spans="1:79" ht="17.25" customHeight="1" x14ac:dyDescent="0.3">
      <c r="A46" s="2">
        <v>44569</v>
      </c>
      <c r="B46" t="s">
        <v>114</v>
      </c>
      <c r="C46" t="s">
        <v>115</v>
      </c>
      <c r="D46" t="s">
        <v>27</v>
      </c>
      <c r="F46">
        <v>1145</v>
      </c>
      <c r="G46">
        <v>167</v>
      </c>
      <c r="I46">
        <v>-180</v>
      </c>
      <c r="J46">
        <f t="shared" si="27"/>
        <v>1132</v>
      </c>
      <c r="K46">
        <v>0</v>
      </c>
      <c r="L46">
        <f t="shared" si="1"/>
        <v>1132</v>
      </c>
      <c r="M46">
        <v>284</v>
      </c>
      <c r="N46">
        <v>1</v>
      </c>
      <c r="O46">
        <f t="shared" si="2"/>
        <v>3.9859154929577465</v>
      </c>
      <c r="Q46">
        <v>493</v>
      </c>
      <c r="R46">
        <v>0</v>
      </c>
      <c r="T46">
        <v>0</v>
      </c>
      <c r="U46">
        <f t="shared" si="28"/>
        <v>493</v>
      </c>
      <c r="V46">
        <v>0</v>
      </c>
      <c r="W46">
        <f t="shared" si="4"/>
        <v>493</v>
      </c>
      <c r="X46">
        <v>46</v>
      </c>
      <c r="Y46">
        <v>2</v>
      </c>
      <c r="Z46">
        <f t="shared" si="5"/>
        <v>10.717391304347826</v>
      </c>
      <c r="AB46">
        <v>11457</v>
      </c>
      <c r="AC46">
        <v>0</v>
      </c>
      <c r="AE46">
        <v>-5088</v>
      </c>
      <c r="AF46">
        <f t="shared" si="29"/>
        <v>6369</v>
      </c>
      <c r="AG46">
        <f>11500+6000</f>
        <v>17500</v>
      </c>
      <c r="AH46">
        <f t="shared" si="7"/>
        <v>23869</v>
      </c>
      <c r="AI46">
        <v>1521</v>
      </c>
      <c r="AJ46">
        <f t="shared" si="8"/>
        <v>6</v>
      </c>
      <c r="AK46">
        <f t="shared" si="9"/>
        <v>15.692965154503616</v>
      </c>
      <c r="AM46">
        <v>2448</v>
      </c>
      <c r="AN46">
        <v>1381</v>
      </c>
      <c r="AO46">
        <v>-82</v>
      </c>
      <c r="AP46">
        <f t="shared" si="10"/>
        <v>3747</v>
      </c>
      <c r="AQ46">
        <v>4500</v>
      </c>
      <c r="AR46">
        <f t="shared" si="11"/>
        <v>8247</v>
      </c>
      <c r="AS46">
        <v>310</v>
      </c>
      <c r="AT46">
        <f t="shared" si="12"/>
        <v>6</v>
      </c>
      <c r="AU46">
        <f t="shared" si="13"/>
        <v>26.603225806451611</v>
      </c>
      <c r="AW46">
        <v>2746</v>
      </c>
      <c r="AX46">
        <v>0</v>
      </c>
      <c r="AY46">
        <v>-80</v>
      </c>
      <c r="AZ46">
        <f t="shared" si="14"/>
        <v>2666</v>
      </c>
      <c r="BA46">
        <v>5019</v>
      </c>
      <c r="BB46">
        <f t="shared" si="15"/>
        <v>7685</v>
      </c>
      <c r="BC46">
        <v>322</v>
      </c>
      <c r="BD46">
        <f t="shared" si="16"/>
        <v>7</v>
      </c>
      <c r="BE46">
        <f t="shared" si="17"/>
        <v>23.866459627329192</v>
      </c>
      <c r="BG46">
        <v>2119</v>
      </c>
      <c r="BH46">
        <v>10</v>
      </c>
      <c r="BI46">
        <v>-11</v>
      </c>
      <c r="BJ46">
        <f t="shared" si="18"/>
        <v>2118</v>
      </c>
      <c r="BK46">
        <v>2000</v>
      </c>
      <c r="BL46">
        <f t="shared" si="19"/>
        <v>4118</v>
      </c>
      <c r="BM46">
        <v>104</v>
      </c>
      <c r="BN46">
        <f t="shared" si="20"/>
        <v>5</v>
      </c>
      <c r="BO46">
        <f t="shared" si="21"/>
        <v>39.596153846153847</v>
      </c>
      <c r="BQ46">
        <v>65</v>
      </c>
      <c r="BR46">
        <v>0</v>
      </c>
      <c r="BS46">
        <v>-15</v>
      </c>
      <c r="BT46">
        <f t="shared" si="22"/>
        <v>50</v>
      </c>
      <c r="BU46">
        <v>2513</v>
      </c>
      <c r="BV46">
        <f t="shared" si="23"/>
        <v>2563</v>
      </c>
      <c r="BW46">
        <v>188</v>
      </c>
      <c r="BX46">
        <f t="shared" si="24"/>
        <v>5</v>
      </c>
      <c r="BY46">
        <f t="shared" si="25"/>
        <v>13.632978723404255</v>
      </c>
      <c r="BZ46">
        <f t="shared" si="30"/>
        <v>48107</v>
      </c>
      <c r="CA46">
        <v>20588</v>
      </c>
    </row>
    <row r="47" spans="1:79" ht="17.25" customHeight="1" x14ac:dyDescent="0.3">
      <c r="A47" s="2">
        <v>44569</v>
      </c>
      <c r="B47" t="s">
        <v>116</v>
      </c>
      <c r="C47" t="s">
        <v>117</v>
      </c>
      <c r="D47" t="s">
        <v>27</v>
      </c>
      <c r="F47">
        <v>248</v>
      </c>
      <c r="G47">
        <v>0</v>
      </c>
      <c r="I47">
        <v>0</v>
      </c>
      <c r="J47">
        <f t="shared" si="27"/>
        <v>248</v>
      </c>
      <c r="K47">
        <v>0</v>
      </c>
      <c r="L47">
        <f t="shared" si="1"/>
        <v>248</v>
      </c>
      <c r="M47">
        <v>13</v>
      </c>
      <c r="N47">
        <v>1</v>
      </c>
      <c r="O47">
        <f t="shared" si="2"/>
        <v>19.076923076923077</v>
      </c>
      <c r="Q47">
        <v>0</v>
      </c>
      <c r="R47">
        <v>0</v>
      </c>
      <c r="T47">
        <v>0</v>
      </c>
      <c r="U47">
        <f t="shared" si="28"/>
        <v>0</v>
      </c>
      <c r="V47">
        <v>0</v>
      </c>
      <c r="W47">
        <f t="shared" si="4"/>
        <v>0</v>
      </c>
      <c r="X47">
        <v>3</v>
      </c>
      <c r="Y47">
        <v>2</v>
      </c>
      <c r="Z47">
        <f t="shared" si="5"/>
        <v>0</v>
      </c>
      <c r="AB47">
        <v>697</v>
      </c>
      <c r="AC47">
        <v>0</v>
      </c>
      <c r="AE47">
        <v>0</v>
      </c>
      <c r="AF47">
        <f t="shared" si="29"/>
        <v>697</v>
      </c>
      <c r="AG47">
        <v>0</v>
      </c>
      <c r="AH47">
        <f t="shared" si="7"/>
        <v>697</v>
      </c>
      <c r="AI47">
        <v>17</v>
      </c>
      <c r="AJ47">
        <f t="shared" si="8"/>
        <v>6</v>
      </c>
      <c r="AK47">
        <f t="shared" si="9"/>
        <v>41</v>
      </c>
      <c r="AM47">
        <v>2</v>
      </c>
      <c r="AN47">
        <v>0</v>
      </c>
      <c r="AO47">
        <v>0</v>
      </c>
      <c r="AP47">
        <f t="shared" si="10"/>
        <v>2</v>
      </c>
      <c r="AQ47">
        <v>560</v>
      </c>
      <c r="AR47">
        <f t="shared" si="11"/>
        <v>562</v>
      </c>
      <c r="AS47">
        <v>27</v>
      </c>
      <c r="AT47">
        <f t="shared" si="12"/>
        <v>6</v>
      </c>
      <c r="AU47">
        <f t="shared" si="13"/>
        <v>20.814814814814813</v>
      </c>
      <c r="AW47">
        <v>0</v>
      </c>
      <c r="AX47">
        <v>0</v>
      </c>
      <c r="AY47">
        <v>0</v>
      </c>
      <c r="AZ47">
        <f t="shared" si="14"/>
        <v>0</v>
      </c>
      <c r="BA47">
        <v>160</v>
      </c>
      <c r="BB47">
        <f t="shared" si="15"/>
        <v>160</v>
      </c>
      <c r="BC47">
        <v>21</v>
      </c>
      <c r="BD47">
        <f t="shared" si="16"/>
        <v>7</v>
      </c>
      <c r="BE47">
        <f t="shared" si="17"/>
        <v>7.6190476190476186</v>
      </c>
      <c r="BG47">
        <v>0</v>
      </c>
      <c r="BH47">
        <v>0</v>
      </c>
      <c r="BI47">
        <v>0</v>
      </c>
      <c r="BJ47">
        <f t="shared" si="18"/>
        <v>0</v>
      </c>
      <c r="BK47">
        <v>0</v>
      </c>
      <c r="BL47">
        <f t="shared" si="19"/>
        <v>0</v>
      </c>
      <c r="BM47">
        <v>6</v>
      </c>
      <c r="BN47">
        <f t="shared" si="20"/>
        <v>5</v>
      </c>
      <c r="BO47">
        <f t="shared" si="21"/>
        <v>0</v>
      </c>
      <c r="BQ47">
        <v>166</v>
      </c>
      <c r="BR47">
        <v>0</v>
      </c>
      <c r="BS47">
        <v>0</v>
      </c>
      <c r="BT47">
        <f t="shared" si="22"/>
        <v>166</v>
      </c>
      <c r="BU47">
        <v>0</v>
      </c>
      <c r="BV47">
        <f t="shared" si="23"/>
        <v>166</v>
      </c>
      <c r="BW47">
        <v>10</v>
      </c>
      <c r="BX47">
        <f t="shared" si="24"/>
        <v>5</v>
      </c>
      <c r="BY47">
        <f t="shared" si="25"/>
        <v>16.600000000000001</v>
      </c>
      <c r="BZ47">
        <f t="shared" si="30"/>
        <v>1833</v>
      </c>
      <c r="CA47">
        <v>0</v>
      </c>
    </row>
    <row r="48" spans="1:79" ht="17.25" customHeight="1" x14ac:dyDescent="0.3">
      <c r="A48" s="2">
        <v>44569</v>
      </c>
      <c r="B48" t="s">
        <v>118</v>
      </c>
      <c r="C48" t="s">
        <v>119</v>
      </c>
      <c r="D48" t="s">
        <v>27</v>
      </c>
      <c r="F48">
        <v>524</v>
      </c>
      <c r="G48">
        <v>150</v>
      </c>
      <c r="I48">
        <v>0</v>
      </c>
      <c r="J48">
        <f t="shared" si="27"/>
        <v>674</v>
      </c>
      <c r="K48">
        <v>0</v>
      </c>
      <c r="L48">
        <f t="shared" si="1"/>
        <v>674</v>
      </c>
      <c r="M48">
        <v>56</v>
      </c>
      <c r="N48">
        <v>1</v>
      </c>
      <c r="O48">
        <f t="shared" si="2"/>
        <v>12.035714285714286</v>
      </c>
      <c r="Q48">
        <v>602</v>
      </c>
      <c r="R48">
        <v>0</v>
      </c>
      <c r="T48">
        <v>0</v>
      </c>
      <c r="U48">
        <f t="shared" si="28"/>
        <v>602</v>
      </c>
      <c r="V48">
        <v>0</v>
      </c>
      <c r="W48">
        <f t="shared" si="4"/>
        <v>602</v>
      </c>
      <c r="X48">
        <v>8</v>
      </c>
      <c r="Y48">
        <v>2</v>
      </c>
      <c r="Z48">
        <f t="shared" si="5"/>
        <v>75.25</v>
      </c>
      <c r="AB48">
        <v>3557</v>
      </c>
      <c r="AC48">
        <v>0</v>
      </c>
      <c r="AE48">
        <v>-3</v>
      </c>
      <c r="AF48">
        <f t="shared" si="29"/>
        <v>3554</v>
      </c>
      <c r="AG48">
        <v>0</v>
      </c>
      <c r="AH48">
        <f t="shared" si="7"/>
        <v>3554</v>
      </c>
      <c r="AI48">
        <v>66</v>
      </c>
      <c r="AJ48">
        <f t="shared" si="8"/>
        <v>6</v>
      </c>
      <c r="AK48">
        <f t="shared" si="9"/>
        <v>53.848484848484851</v>
      </c>
      <c r="AM48">
        <v>2568</v>
      </c>
      <c r="AN48">
        <v>0</v>
      </c>
      <c r="AO48">
        <v>-60</v>
      </c>
      <c r="AP48">
        <f t="shared" si="10"/>
        <v>2508</v>
      </c>
      <c r="AQ48">
        <v>0</v>
      </c>
      <c r="AR48">
        <f t="shared" si="11"/>
        <v>2508</v>
      </c>
      <c r="AS48">
        <v>51</v>
      </c>
      <c r="AT48">
        <f t="shared" si="12"/>
        <v>6</v>
      </c>
      <c r="AU48">
        <f t="shared" si="13"/>
        <v>49.176470588235297</v>
      </c>
      <c r="AW48">
        <v>1569</v>
      </c>
      <c r="AX48">
        <v>0</v>
      </c>
      <c r="AY48">
        <v>-10</v>
      </c>
      <c r="AZ48">
        <f t="shared" si="14"/>
        <v>1559</v>
      </c>
      <c r="BA48">
        <v>0</v>
      </c>
      <c r="BB48">
        <f t="shared" si="15"/>
        <v>1559</v>
      </c>
      <c r="BC48">
        <v>39</v>
      </c>
      <c r="BD48">
        <f t="shared" si="16"/>
        <v>7</v>
      </c>
      <c r="BE48">
        <f t="shared" si="17"/>
        <v>39.974358974358971</v>
      </c>
      <c r="BG48">
        <v>885</v>
      </c>
      <c r="BH48">
        <v>0</v>
      </c>
      <c r="BI48">
        <v>-32</v>
      </c>
      <c r="BJ48">
        <f t="shared" si="18"/>
        <v>853</v>
      </c>
      <c r="BK48">
        <v>0</v>
      </c>
      <c r="BL48">
        <f t="shared" si="19"/>
        <v>853</v>
      </c>
      <c r="BM48">
        <v>28</v>
      </c>
      <c r="BN48">
        <f t="shared" si="20"/>
        <v>5</v>
      </c>
      <c r="BO48">
        <f t="shared" si="21"/>
        <v>30.464285714285715</v>
      </c>
      <c r="BQ48">
        <v>1655</v>
      </c>
      <c r="BR48">
        <v>0</v>
      </c>
      <c r="BS48">
        <v>-20</v>
      </c>
      <c r="BT48">
        <f t="shared" si="22"/>
        <v>1635</v>
      </c>
      <c r="BU48">
        <v>0</v>
      </c>
      <c r="BV48">
        <f t="shared" si="23"/>
        <v>1635</v>
      </c>
      <c r="BW48">
        <v>26</v>
      </c>
      <c r="BX48">
        <f t="shared" si="24"/>
        <v>5</v>
      </c>
      <c r="BY48">
        <f t="shared" si="25"/>
        <v>62.884615384615387</v>
      </c>
      <c r="BZ48">
        <f t="shared" si="30"/>
        <v>11385</v>
      </c>
      <c r="CA48">
        <v>1200</v>
      </c>
    </row>
    <row r="49" spans="1:79" ht="17.25" customHeight="1" x14ac:dyDescent="0.3">
      <c r="A49" s="2">
        <v>44569</v>
      </c>
      <c r="B49" t="s">
        <v>120</v>
      </c>
      <c r="C49" t="s">
        <v>121</v>
      </c>
      <c r="D49" t="s">
        <v>27</v>
      </c>
      <c r="F49">
        <v>714</v>
      </c>
      <c r="G49">
        <v>0</v>
      </c>
      <c r="I49">
        <v>-79</v>
      </c>
      <c r="J49">
        <f t="shared" si="27"/>
        <v>635</v>
      </c>
      <c r="K49">
        <v>0</v>
      </c>
      <c r="L49">
        <f t="shared" si="1"/>
        <v>635</v>
      </c>
      <c r="M49">
        <v>42</v>
      </c>
      <c r="N49">
        <v>1</v>
      </c>
      <c r="O49">
        <f t="shared" si="2"/>
        <v>15.119047619047619</v>
      </c>
      <c r="Q49">
        <v>485</v>
      </c>
      <c r="R49">
        <v>0</v>
      </c>
      <c r="T49">
        <v>0</v>
      </c>
      <c r="U49">
        <f t="shared" si="28"/>
        <v>485</v>
      </c>
      <c r="V49">
        <v>0</v>
      </c>
      <c r="W49">
        <f t="shared" si="4"/>
        <v>485</v>
      </c>
      <c r="X49">
        <v>9</v>
      </c>
      <c r="Y49">
        <v>2</v>
      </c>
      <c r="Z49">
        <f t="shared" si="5"/>
        <v>53.888888888888886</v>
      </c>
      <c r="AB49">
        <v>4181</v>
      </c>
      <c r="AC49">
        <v>0</v>
      </c>
      <c r="AE49">
        <v>-85</v>
      </c>
      <c r="AF49">
        <f t="shared" si="29"/>
        <v>4096</v>
      </c>
      <c r="AG49">
        <v>0</v>
      </c>
      <c r="AH49">
        <f t="shared" si="7"/>
        <v>4096</v>
      </c>
      <c r="AI49">
        <v>112</v>
      </c>
      <c r="AJ49">
        <f t="shared" si="8"/>
        <v>6</v>
      </c>
      <c r="AK49">
        <f t="shared" si="9"/>
        <v>36.571428571428569</v>
      </c>
      <c r="AM49">
        <v>2222</v>
      </c>
      <c r="AN49">
        <v>0</v>
      </c>
      <c r="AO49">
        <v>-17</v>
      </c>
      <c r="AP49">
        <f t="shared" si="10"/>
        <v>2205</v>
      </c>
      <c r="AQ49">
        <v>0</v>
      </c>
      <c r="AR49">
        <f t="shared" si="11"/>
        <v>2205</v>
      </c>
      <c r="AS49">
        <v>40</v>
      </c>
      <c r="AT49">
        <f t="shared" si="12"/>
        <v>6</v>
      </c>
      <c r="AU49">
        <f t="shared" si="13"/>
        <v>55.125</v>
      </c>
      <c r="AW49">
        <v>2182</v>
      </c>
      <c r="AX49">
        <v>0</v>
      </c>
      <c r="AY49">
        <v>-56</v>
      </c>
      <c r="AZ49">
        <f t="shared" si="14"/>
        <v>2126</v>
      </c>
      <c r="BA49">
        <v>0</v>
      </c>
      <c r="BB49">
        <f t="shared" si="15"/>
        <v>2126</v>
      </c>
      <c r="BC49">
        <v>71</v>
      </c>
      <c r="BD49">
        <f t="shared" si="16"/>
        <v>7</v>
      </c>
      <c r="BE49">
        <f t="shared" si="17"/>
        <v>29.943661971830984</v>
      </c>
      <c r="BG49">
        <v>1224</v>
      </c>
      <c r="BH49">
        <v>0</v>
      </c>
      <c r="BI49">
        <v>-34</v>
      </c>
      <c r="BJ49">
        <f t="shared" si="18"/>
        <v>1190</v>
      </c>
      <c r="BK49">
        <v>0</v>
      </c>
      <c r="BL49">
        <f t="shared" si="19"/>
        <v>1190</v>
      </c>
      <c r="BM49">
        <v>30</v>
      </c>
      <c r="BN49">
        <f t="shared" si="20"/>
        <v>5</v>
      </c>
      <c r="BO49">
        <f t="shared" si="21"/>
        <v>39.666666666666664</v>
      </c>
      <c r="BQ49">
        <v>2629</v>
      </c>
      <c r="BR49">
        <v>0</v>
      </c>
      <c r="BS49">
        <v>-34</v>
      </c>
      <c r="BT49">
        <f t="shared" si="22"/>
        <v>2595</v>
      </c>
      <c r="BU49">
        <v>0</v>
      </c>
      <c r="BV49">
        <f t="shared" si="23"/>
        <v>2595</v>
      </c>
      <c r="BW49">
        <v>34</v>
      </c>
      <c r="BX49">
        <f t="shared" si="24"/>
        <v>5</v>
      </c>
      <c r="BY49">
        <f t="shared" si="25"/>
        <v>76.32352941176471</v>
      </c>
      <c r="BZ49">
        <f t="shared" si="30"/>
        <v>13332</v>
      </c>
      <c r="CA49">
        <v>7000</v>
      </c>
    </row>
    <row r="50" spans="1:79" ht="17.25" customHeight="1" x14ac:dyDescent="0.3">
      <c r="A50" s="2">
        <v>44569</v>
      </c>
      <c r="B50" t="s">
        <v>122</v>
      </c>
      <c r="C50" t="s">
        <v>123</v>
      </c>
      <c r="D50" t="s">
        <v>27</v>
      </c>
      <c r="F50">
        <v>7</v>
      </c>
      <c r="G50">
        <v>0</v>
      </c>
      <c r="I50">
        <v>0</v>
      </c>
      <c r="J50">
        <f t="shared" si="27"/>
        <v>7</v>
      </c>
      <c r="K50">
        <v>0</v>
      </c>
      <c r="L50">
        <f t="shared" si="1"/>
        <v>7</v>
      </c>
      <c r="M50">
        <v>0</v>
      </c>
      <c r="N50">
        <v>1</v>
      </c>
      <c r="O50">
        <f t="shared" si="2"/>
        <v>0</v>
      </c>
      <c r="Q50">
        <v>0</v>
      </c>
      <c r="R50">
        <v>0</v>
      </c>
      <c r="T50">
        <v>0</v>
      </c>
      <c r="U50">
        <f t="shared" si="28"/>
        <v>0</v>
      </c>
      <c r="V50">
        <v>0</v>
      </c>
      <c r="W50">
        <f t="shared" si="4"/>
        <v>0</v>
      </c>
      <c r="X50">
        <v>0</v>
      </c>
      <c r="Y50">
        <v>2</v>
      </c>
      <c r="Z50">
        <f t="shared" si="5"/>
        <v>0</v>
      </c>
      <c r="AB50">
        <v>0</v>
      </c>
      <c r="AC50">
        <v>0</v>
      </c>
      <c r="AE50">
        <v>0</v>
      </c>
      <c r="AF50">
        <f t="shared" si="29"/>
        <v>0</v>
      </c>
      <c r="AG50">
        <v>0</v>
      </c>
      <c r="AH50">
        <f t="shared" si="7"/>
        <v>0</v>
      </c>
      <c r="AI50">
        <v>0</v>
      </c>
      <c r="AJ50">
        <f t="shared" si="8"/>
        <v>6</v>
      </c>
      <c r="AK50">
        <f t="shared" si="9"/>
        <v>0</v>
      </c>
      <c r="AM50">
        <v>0</v>
      </c>
      <c r="AN50">
        <v>0</v>
      </c>
      <c r="AO50">
        <v>0</v>
      </c>
      <c r="AP50">
        <f t="shared" si="10"/>
        <v>0</v>
      </c>
      <c r="AQ50">
        <v>0</v>
      </c>
      <c r="AR50">
        <f t="shared" si="11"/>
        <v>0</v>
      </c>
      <c r="AS50">
        <v>0</v>
      </c>
      <c r="AT50">
        <f t="shared" si="12"/>
        <v>6</v>
      </c>
      <c r="AU50">
        <f t="shared" si="13"/>
        <v>0</v>
      </c>
      <c r="AW50">
        <v>0</v>
      </c>
      <c r="AX50">
        <v>0</v>
      </c>
      <c r="AY50">
        <v>0</v>
      </c>
      <c r="AZ50">
        <f t="shared" si="14"/>
        <v>0</v>
      </c>
      <c r="BA50">
        <v>0</v>
      </c>
      <c r="BB50">
        <f t="shared" si="15"/>
        <v>0</v>
      </c>
      <c r="BC50">
        <v>0</v>
      </c>
      <c r="BD50">
        <f t="shared" si="16"/>
        <v>7</v>
      </c>
      <c r="BE50">
        <f t="shared" si="17"/>
        <v>0</v>
      </c>
      <c r="BG50">
        <v>0</v>
      </c>
      <c r="BH50">
        <v>0</v>
      </c>
      <c r="BI50">
        <v>0</v>
      </c>
      <c r="BJ50">
        <f t="shared" si="18"/>
        <v>0</v>
      </c>
      <c r="BK50">
        <v>0</v>
      </c>
      <c r="BL50">
        <f t="shared" si="19"/>
        <v>0</v>
      </c>
      <c r="BM50">
        <v>0</v>
      </c>
      <c r="BN50">
        <f t="shared" si="20"/>
        <v>5</v>
      </c>
      <c r="BO50">
        <f t="shared" si="21"/>
        <v>0</v>
      </c>
      <c r="BQ50">
        <v>0</v>
      </c>
      <c r="BR50">
        <v>0</v>
      </c>
      <c r="BS50">
        <v>0</v>
      </c>
      <c r="BT50">
        <f t="shared" si="22"/>
        <v>0</v>
      </c>
      <c r="BU50">
        <v>0</v>
      </c>
      <c r="BV50">
        <f t="shared" si="23"/>
        <v>0</v>
      </c>
      <c r="BW50">
        <v>0</v>
      </c>
      <c r="BX50">
        <f t="shared" si="24"/>
        <v>5</v>
      </c>
      <c r="BY50">
        <f t="shared" si="25"/>
        <v>0</v>
      </c>
      <c r="BZ50">
        <f t="shared" si="30"/>
        <v>7</v>
      </c>
      <c r="CA50">
        <v>0</v>
      </c>
    </row>
    <row r="51" spans="1:79" ht="17.25" customHeight="1" x14ac:dyDescent="0.3">
      <c r="A51" s="2">
        <v>44569</v>
      </c>
      <c r="B51" t="s">
        <v>124</v>
      </c>
      <c r="C51" t="s">
        <v>125</v>
      </c>
      <c r="D51" t="s">
        <v>27</v>
      </c>
      <c r="F51">
        <v>1820</v>
      </c>
      <c r="G51">
        <v>931</v>
      </c>
      <c r="I51">
        <v>-60</v>
      </c>
      <c r="J51">
        <f t="shared" si="27"/>
        <v>2691</v>
      </c>
      <c r="K51">
        <v>0</v>
      </c>
      <c r="L51">
        <f t="shared" si="1"/>
        <v>2691</v>
      </c>
      <c r="M51">
        <v>127</v>
      </c>
      <c r="N51">
        <v>1</v>
      </c>
      <c r="O51">
        <f t="shared" si="2"/>
        <v>21.188976377952756</v>
      </c>
      <c r="Q51">
        <v>470</v>
      </c>
      <c r="R51">
        <v>1320</v>
      </c>
      <c r="T51">
        <v>0</v>
      </c>
      <c r="U51">
        <f t="shared" si="28"/>
        <v>1790</v>
      </c>
      <c r="V51">
        <v>0</v>
      </c>
      <c r="W51">
        <f t="shared" si="4"/>
        <v>1790</v>
      </c>
      <c r="X51">
        <v>22</v>
      </c>
      <c r="Y51">
        <v>2</v>
      </c>
      <c r="Z51">
        <f t="shared" si="5"/>
        <v>81.36363636363636</v>
      </c>
      <c r="AB51">
        <v>2664</v>
      </c>
      <c r="AC51">
        <v>0</v>
      </c>
      <c r="AE51">
        <v>0</v>
      </c>
      <c r="AF51">
        <f t="shared" si="29"/>
        <v>2664</v>
      </c>
      <c r="AG51">
        <v>0</v>
      </c>
      <c r="AH51">
        <f t="shared" si="7"/>
        <v>2664</v>
      </c>
      <c r="AI51">
        <v>64</v>
      </c>
      <c r="AJ51">
        <f t="shared" si="8"/>
        <v>6</v>
      </c>
      <c r="AK51">
        <f t="shared" si="9"/>
        <v>41.625</v>
      </c>
      <c r="AM51">
        <v>2078</v>
      </c>
      <c r="AN51">
        <v>340</v>
      </c>
      <c r="AO51">
        <v>0</v>
      </c>
      <c r="AP51">
        <f t="shared" si="10"/>
        <v>2418</v>
      </c>
      <c r="AQ51">
        <v>0</v>
      </c>
      <c r="AR51">
        <f t="shared" si="11"/>
        <v>2418</v>
      </c>
      <c r="AS51">
        <v>24</v>
      </c>
      <c r="AT51">
        <f t="shared" si="12"/>
        <v>6</v>
      </c>
      <c r="AU51">
        <f t="shared" si="13"/>
        <v>100.75</v>
      </c>
      <c r="AW51">
        <v>471</v>
      </c>
      <c r="AX51">
        <v>528</v>
      </c>
      <c r="AY51">
        <v>0</v>
      </c>
      <c r="AZ51">
        <f t="shared" si="14"/>
        <v>999</v>
      </c>
      <c r="BA51">
        <v>0</v>
      </c>
      <c r="BB51">
        <f t="shared" si="15"/>
        <v>999</v>
      </c>
      <c r="BC51">
        <v>24</v>
      </c>
      <c r="BD51">
        <f t="shared" si="16"/>
        <v>7</v>
      </c>
      <c r="BE51">
        <f t="shared" si="17"/>
        <v>41.625</v>
      </c>
      <c r="BG51">
        <v>35</v>
      </c>
      <c r="BH51">
        <v>550</v>
      </c>
      <c r="BI51">
        <v>0</v>
      </c>
      <c r="BJ51">
        <f t="shared" si="18"/>
        <v>585</v>
      </c>
      <c r="BK51">
        <v>0</v>
      </c>
      <c r="BL51">
        <f t="shared" si="19"/>
        <v>585</v>
      </c>
      <c r="BM51">
        <v>11</v>
      </c>
      <c r="BN51">
        <f t="shared" si="20"/>
        <v>5</v>
      </c>
      <c r="BO51">
        <f t="shared" si="21"/>
        <v>53.18181818181818</v>
      </c>
      <c r="BQ51">
        <v>2023</v>
      </c>
      <c r="BR51">
        <v>700</v>
      </c>
      <c r="BS51">
        <v>0</v>
      </c>
      <c r="BT51">
        <f t="shared" si="22"/>
        <v>2723</v>
      </c>
      <c r="BU51">
        <v>0</v>
      </c>
      <c r="BV51">
        <f t="shared" si="23"/>
        <v>2723</v>
      </c>
      <c r="BW51">
        <v>43</v>
      </c>
      <c r="BX51">
        <f t="shared" si="24"/>
        <v>5</v>
      </c>
      <c r="BY51">
        <f t="shared" si="25"/>
        <v>63.325581395348834</v>
      </c>
      <c r="BZ51">
        <f t="shared" si="30"/>
        <v>13870</v>
      </c>
      <c r="CA51">
        <v>800</v>
      </c>
    </row>
    <row r="52" spans="1:79" ht="17.25" customHeight="1" x14ac:dyDescent="0.3">
      <c r="A52" s="2">
        <v>44569</v>
      </c>
      <c r="B52" t="s">
        <v>126</v>
      </c>
      <c r="C52" t="s">
        <v>127</v>
      </c>
      <c r="D52" t="s">
        <v>27</v>
      </c>
      <c r="F52">
        <v>49</v>
      </c>
      <c r="G52">
        <v>0</v>
      </c>
      <c r="I52">
        <v>0</v>
      </c>
      <c r="J52">
        <f t="shared" si="27"/>
        <v>49</v>
      </c>
      <c r="K52">
        <v>0</v>
      </c>
      <c r="L52">
        <f t="shared" si="1"/>
        <v>49</v>
      </c>
      <c r="M52">
        <v>3</v>
      </c>
      <c r="N52">
        <v>1</v>
      </c>
      <c r="O52">
        <f t="shared" si="2"/>
        <v>16.333333333333332</v>
      </c>
      <c r="Q52">
        <v>24</v>
      </c>
      <c r="R52">
        <v>0</v>
      </c>
      <c r="T52">
        <v>0</v>
      </c>
      <c r="U52">
        <f t="shared" si="28"/>
        <v>24</v>
      </c>
      <c r="V52">
        <v>0</v>
      </c>
      <c r="W52">
        <f t="shared" si="4"/>
        <v>24</v>
      </c>
      <c r="X52">
        <v>1</v>
      </c>
      <c r="Y52">
        <v>2</v>
      </c>
      <c r="Z52">
        <f t="shared" si="5"/>
        <v>24</v>
      </c>
      <c r="AB52">
        <v>411</v>
      </c>
      <c r="AC52">
        <v>0</v>
      </c>
      <c r="AE52">
        <v>0</v>
      </c>
      <c r="AF52">
        <f t="shared" si="29"/>
        <v>411</v>
      </c>
      <c r="AG52">
        <v>0</v>
      </c>
      <c r="AH52">
        <f t="shared" si="7"/>
        <v>411</v>
      </c>
      <c r="AI52">
        <v>17</v>
      </c>
      <c r="AJ52">
        <f t="shared" si="8"/>
        <v>6</v>
      </c>
      <c r="AK52">
        <f t="shared" si="9"/>
        <v>24.176470588235293</v>
      </c>
      <c r="AM52">
        <v>281</v>
      </c>
      <c r="AN52">
        <v>90</v>
      </c>
      <c r="AO52">
        <v>0</v>
      </c>
      <c r="AP52">
        <f t="shared" si="10"/>
        <v>371</v>
      </c>
      <c r="AQ52">
        <v>0</v>
      </c>
      <c r="AR52">
        <f t="shared" si="11"/>
        <v>371</v>
      </c>
      <c r="AS52">
        <v>10</v>
      </c>
      <c r="AT52">
        <f t="shared" si="12"/>
        <v>6</v>
      </c>
      <c r="AU52">
        <f t="shared" si="13"/>
        <v>37.1</v>
      </c>
      <c r="AW52">
        <v>235</v>
      </c>
      <c r="AX52">
        <v>0</v>
      </c>
      <c r="AY52">
        <v>0</v>
      </c>
      <c r="AZ52">
        <f t="shared" si="14"/>
        <v>235</v>
      </c>
      <c r="BA52">
        <v>0</v>
      </c>
      <c r="BB52">
        <f t="shared" si="15"/>
        <v>235</v>
      </c>
      <c r="BC52">
        <v>4</v>
      </c>
      <c r="BD52">
        <f t="shared" si="16"/>
        <v>7</v>
      </c>
      <c r="BE52">
        <f t="shared" si="17"/>
        <v>58.75</v>
      </c>
      <c r="BG52">
        <v>62</v>
      </c>
      <c r="BH52">
        <v>120</v>
      </c>
      <c r="BI52">
        <v>0</v>
      </c>
      <c r="BJ52">
        <f t="shared" si="18"/>
        <v>182</v>
      </c>
      <c r="BK52">
        <v>0</v>
      </c>
      <c r="BL52">
        <f t="shared" si="19"/>
        <v>182</v>
      </c>
      <c r="BM52">
        <v>8</v>
      </c>
      <c r="BN52">
        <f t="shared" si="20"/>
        <v>5</v>
      </c>
      <c r="BO52">
        <f t="shared" si="21"/>
        <v>22.75</v>
      </c>
      <c r="BQ52">
        <v>133</v>
      </c>
      <c r="BR52">
        <v>142</v>
      </c>
      <c r="BS52">
        <v>0</v>
      </c>
      <c r="BT52">
        <f t="shared" si="22"/>
        <v>275</v>
      </c>
      <c r="BU52">
        <v>0</v>
      </c>
      <c r="BV52">
        <f t="shared" si="23"/>
        <v>275</v>
      </c>
      <c r="BW52">
        <v>9</v>
      </c>
      <c r="BX52">
        <f t="shared" si="24"/>
        <v>5</v>
      </c>
      <c r="BY52">
        <f t="shared" si="25"/>
        <v>30.555555555555557</v>
      </c>
      <c r="BZ52">
        <f t="shared" si="30"/>
        <v>1547</v>
      </c>
      <c r="CA52">
        <v>-1153</v>
      </c>
    </row>
    <row r="53" spans="1:79" ht="17.25" customHeight="1" x14ac:dyDescent="0.3">
      <c r="A53" s="2">
        <v>44569</v>
      </c>
      <c r="B53" t="s">
        <v>128</v>
      </c>
      <c r="C53" t="s">
        <v>129</v>
      </c>
      <c r="D53" t="s">
        <v>27</v>
      </c>
      <c r="F53">
        <v>226</v>
      </c>
      <c r="G53">
        <v>0</v>
      </c>
      <c r="I53">
        <v>-20</v>
      </c>
      <c r="J53">
        <f t="shared" si="27"/>
        <v>206</v>
      </c>
      <c r="K53">
        <v>0</v>
      </c>
      <c r="L53">
        <f t="shared" si="1"/>
        <v>206</v>
      </c>
      <c r="M53">
        <v>27</v>
      </c>
      <c r="N53">
        <v>1</v>
      </c>
      <c r="O53">
        <f t="shared" si="2"/>
        <v>7.6296296296296298</v>
      </c>
      <c r="Q53">
        <v>728</v>
      </c>
      <c r="R53">
        <v>0</v>
      </c>
      <c r="T53">
        <v>0</v>
      </c>
      <c r="U53">
        <f t="shared" si="28"/>
        <v>728</v>
      </c>
      <c r="V53">
        <v>0</v>
      </c>
      <c r="W53">
        <f t="shared" si="4"/>
        <v>728</v>
      </c>
      <c r="X53">
        <v>13</v>
      </c>
      <c r="Y53">
        <v>2</v>
      </c>
      <c r="Z53">
        <f t="shared" si="5"/>
        <v>56</v>
      </c>
      <c r="AB53">
        <v>3995</v>
      </c>
      <c r="AC53">
        <v>0</v>
      </c>
      <c r="AE53">
        <v>0</v>
      </c>
      <c r="AF53">
        <f t="shared" si="29"/>
        <v>3995</v>
      </c>
      <c r="AG53">
        <v>0</v>
      </c>
      <c r="AH53">
        <f t="shared" si="7"/>
        <v>3995</v>
      </c>
      <c r="AI53">
        <v>87</v>
      </c>
      <c r="AJ53">
        <f t="shared" si="8"/>
        <v>6</v>
      </c>
      <c r="AK53">
        <f t="shared" si="9"/>
        <v>45.919540229885058</v>
      </c>
      <c r="AM53">
        <v>2956</v>
      </c>
      <c r="AN53">
        <v>0</v>
      </c>
      <c r="AO53">
        <v>-5</v>
      </c>
      <c r="AP53">
        <f t="shared" si="10"/>
        <v>2951</v>
      </c>
      <c r="AQ53">
        <v>0</v>
      </c>
      <c r="AR53">
        <f t="shared" si="11"/>
        <v>2951</v>
      </c>
      <c r="AS53">
        <v>37</v>
      </c>
      <c r="AT53">
        <f t="shared" si="12"/>
        <v>6</v>
      </c>
      <c r="AU53">
        <f t="shared" si="13"/>
        <v>79.756756756756758</v>
      </c>
      <c r="AW53">
        <v>579</v>
      </c>
      <c r="AX53">
        <v>0</v>
      </c>
      <c r="AY53">
        <v>-13</v>
      </c>
      <c r="AZ53">
        <f t="shared" si="14"/>
        <v>566</v>
      </c>
      <c r="BA53">
        <v>0</v>
      </c>
      <c r="BB53">
        <f t="shared" si="15"/>
        <v>566</v>
      </c>
      <c r="BC53">
        <v>19</v>
      </c>
      <c r="BD53">
        <f t="shared" si="16"/>
        <v>7</v>
      </c>
      <c r="BE53">
        <f t="shared" si="17"/>
        <v>29.789473684210527</v>
      </c>
      <c r="BG53">
        <v>679</v>
      </c>
      <c r="BH53">
        <v>0</v>
      </c>
      <c r="BI53">
        <v>-12</v>
      </c>
      <c r="BJ53">
        <f t="shared" si="18"/>
        <v>667</v>
      </c>
      <c r="BK53">
        <v>0</v>
      </c>
      <c r="BL53">
        <f t="shared" si="19"/>
        <v>667</v>
      </c>
      <c r="BM53">
        <v>20</v>
      </c>
      <c r="BN53">
        <f t="shared" si="20"/>
        <v>5</v>
      </c>
      <c r="BO53">
        <f t="shared" si="21"/>
        <v>33.35</v>
      </c>
      <c r="BQ53">
        <v>2937</v>
      </c>
      <c r="BR53">
        <v>0</v>
      </c>
      <c r="BS53">
        <v>0</v>
      </c>
      <c r="BT53">
        <f t="shared" si="22"/>
        <v>2937</v>
      </c>
      <c r="BU53">
        <v>0</v>
      </c>
      <c r="BV53">
        <f t="shared" si="23"/>
        <v>2937</v>
      </c>
      <c r="BW53">
        <v>52</v>
      </c>
      <c r="BX53">
        <f t="shared" si="24"/>
        <v>5</v>
      </c>
      <c r="BY53">
        <f t="shared" si="25"/>
        <v>56.480769230769234</v>
      </c>
      <c r="BZ53">
        <f t="shared" si="30"/>
        <v>12050</v>
      </c>
      <c r="CA53">
        <v>4200</v>
      </c>
    </row>
    <row r="54" spans="1:79" ht="17.25" customHeight="1" x14ac:dyDescent="0.3">
      <c r="A54" s="2">
        <v>44569</v>
      </c>
      <c r="B54" t="s">
        <v>130</v>
      </c>
      <c r="C54" t="s">
        <v>131</v>
      </c>
      <c r="D54" t="s">
        <v>27</v>
      </c>
      <c r="F54">
        <v>938</v>
      </c>
      <c r="G54">
        <v>602</v>
      </c>
      <c r="I54">
        <v>-16</v>
      </c>
      <c r="J54">
        <f t="shared" si="27"/>
        <v>1524</v>
      </c>
      <c r="K54">
        <v>0</v>
      </c>
      <c r="L54">
        <f t="shared" si="1"/>
        <v>1524</v>
      </c>
      <c r="M54">
        <v>121</v>
      </c>
      <c r="N54">
        <v>1</v>
      </c>
      <c r="O54">
        <f t="shared" si="2"/>
        <v>12.595041322314049</v>
      </c>
      <c r="Q54">
        <v>501</v>
      </c>
      <c r="R54">
        <v>2755</v>
      </c>
      <c r="T54">
        <v>0</v>
      </c>
      <c r="U54">
        <f t="shared" si="28"/>
        <v>3256</v>
      </c>
      <c r="V54">
        <v>0</v>
      </c>
      <c r="W54">
        <f t="shared" si="4"/>
        <v>3256</v>
      </c>
      <c r="X54">
        <v>121</v>
      </c>
      <c r="Y54">
        <v>2</v>
      </c>
      <c r="Z54">
        <f t="shared" si="5"/>
        <v>26.90909090909091</v>
      </c>
      <c r="AB54">
        <v>4630</v>
      </c>
      <c r="AC54">
        <v>1000</v>
      </c>
      <c r="AE54">
        <v>-8</v>
      </c>
      <c r="AF54">
        <f t="shared" si="29"/>
        <v>5622</v>
      </c>
      <c r="AG54">
        <v>8000</v>
      </c>
      <c r="AH54">
        <f t="shared" si="7"/>
        <v>13622</v>
      </c>
      <c r="AI54">
        <v>611</v>
      </c>
      <c r="AJ54">
        <f t="shared" si="8"/>
        <v>6</v>
      </c>
      <c r="AK54">
        <f t="shared" si="9"/>
        <v>22.294599018003272</v>
      </c>
      <c r="AM54">
        <v>8698</v>
      </c>
      <c r="AN54">
        <v>3268</v>
      </c>
      <c r="AO54">
        <v>-360</v>
      </c>
      <c r="AP54">
        <f t="shared" si="10"/>
        <v>11606</v>
      </c>
      <c r="AQ54">
        <v>0</v>
      </c>
      <c r="AR54">
        <f t="shared" si="11"/>
        <v>11606</v>
      </c>
      <c r="AS54">
        <v>332</v>
      </c>
      <c r="AT54">
        <f t="shared" si="12"/>
        <v>6</v>
      </c>
      <c r="AU54">
        <f t="shared" si="13"/>
        <v>34.957831325301207</v>
      </c>
      <c r="AW54">
        <v>6032</v>
      </c>
      <c r="AX54">
        <v>9734</v>
      </c>
      <c r="AY54">
        <v>-92</v>
      </c>
      <c r="AZ54">
        <f t="shared" si="14"/>
        <v>15674</v>
      </c>
      <c r="BA54">
        <v>0</v>
      </c>
      <c r="BB54">
        <f t="shared" si="15"/>
        <v>15674</v>
      </c>
      <c r="BC54">
        <v>347</v>
      </c>
      <c r="BD54">
        <f t="shared" si="16"/>
        <v>7</v>
      </c>
      <c r="BE54">
        <f t="shared" si="17"/>
        <v>45.170028818443804</v>
      </c>
      <c r="BG54">
        <v>138</v>
      </c>
      <c r="BH54">
        <v>7918</v>
      </c>
      <c r="BI54">
        <v>-550</v>
      </c>
      <c r="BJ54">
        <f t="shared" si="18"/>
        <v>7506</v>
      </c>
      <c r="BK54">
        <v>0</v>
      </c>
      <c r="BL54">
        <f t="shared" si="19"/>
        <v>7506</v>
      </c>
      <c r="BM54">
        <v>231</v>
      </c>
      <c r="BN54">
        <f t="shared" si="20"/>
        <v>5</v>
      </c>
      <c r="BO54">
        <f t="shared" si="21"/>
        <v>32.493506493506494</v>
      </c>
      <c r="BQ54">
        <v>213</v>
      </c>
      <c r="BR54">
        <v>1300</v>
      </c>
      <c r="BS54">
        <v>0</v>
      </c>
      <c r="BT54">
        <f t="shared" si="22"/>
        <v>1513</v>
      </c>
      <c r="BU54">
        <v>5650</v>
      </c>
      <c r="BV54">
        <f t="shared" si="23"/>
        <v>7163</v>
      </c>
      <c r="BW54">
        <v>325</v>
      </c>
      <c r="BX54">
        <f t="shared" si="24"/>
        <v>5</v>
      </c>
      <c r="BY54">
        <f t="shared" si="25"/>
        <v>22.04</v>
      </c>
      <c r="BZ54">
        <f t="shared" si="30"/>
        <v>60351</v>
      </c>
      <c r="CA54">
        <v>26844</v>
      </c>
    </row>
    <row r="55" spans="1:79" ht="17.25" customHeight="1" x14ac:dyDescent="0.3">
      <c r="A55" s="2">
        <v>44569</v>
      </c>
      <c r="B55" t="s">
        <v>132</v>
      </c>
      <c r="C55" t="s">
        <v>133</v>
      </c>
      <c r="D55" t="s">
        <v>27</v>
      </c>
      <c r="F55">
        <v>970</v>
      </c>
      <c r="G55">
        <v>200</v>
      </c>
      <c r="I55">
        <v>-5</v>
      </c>
      <c r="J55">
        <f t="shared" si="27"/>
        <v>1165</v>
      </c>
      <c r="K55">
        <v>0</v>
      </c>
      <c r="L55">
        <f t="shared" si="1"/>
        <v>1165</v>
      </c>
      <c r="M55">
        <v>129</v>
      </c>
      <c r="N55">
        <v>1</v>
      </c>
      <c r="O55">
        <f t="shared" si="2"/>
        <v>9.0310077519379846</v>
      </c>
      <c r="Q55">
        <v>1171</v>
      </c>
      <c r="R55">
        <v>0</v>
      </c>
      <c r="T55">
        <v>-10</v>
      </c>
      <c r="U55">
        <f t="shared" si="28"/>
        <v>1161</v>
      </c>
      <c r="V55">
        <v>0</v>
      </c>
      <c r="W55">
        <f t="shared" si="4"/>
        <v>1161</v>
      </c>
      <c r="X55">
        <v>50</v>
      </c>
      <c r="Y55">
        <v>2</v>
      </c>
      <c r="Z55">
        <f t="shared" si="5"/>
        <v>23.22</v>
      </c>
      <c r="AB55">
        <v>2254</v>
      </c>
      <c r="AC55">
        <v>0</v>
      </c>
      <c r="AE55">
        <v>0</v>
      </c>
      <c r="AF55">
        <f t="shared" si="29"/>
        <v>2254</v>
      </c>
      <c r="AG55">
        <v>0</v>
      </c>
      <c r="AH55">
        <f t="shared" si="7"/>
        <v>2254</v>
      </c>
      <c r="AI55">
        <v>63</v>
      </c>
      <c r="AJ55">
        <f t="shared" si="8"/>
        <v>6</v>
      </c>
      <c r="AK55">
        <f t="shared" si="9"/>
        <v>35.777777777777779</v>
      </c>
      <c r="AM55">
        <v>1542</v>
      </c>
      <c r="AN55">
        <v>0</v>
      </c>
      <c r="AO55">
        <v>0</v>
      </c>
      <c r="AP55">
        <f t="shared" si="10"/>
        <v>1542</v>
      </c>
      <c r="AQ55">
        <v>0</v>
      </c>
      <c r="AR55">
        <f t="shared" si="11"/>
        <v>1542</v>
      </c>
      <c r="AS55">
        <v>23</v>
      </c>
      <c r="AT55">
        <f t="shared" si="12"/>
        <v>6</v>
      </c>
      <c r="AU55">
        <f t="shared" si="13"/>
        <v>67.043478260869563</v>
      </c>
      <c r="AW55">
        <v>487</v>
      </c>
      <c r="AX55">
        <v>50</v>
      </c>
      <c r="AY55">
        <v>-5</v>
      </c>
      <c r="AZ55">
        <f t="shared" si="14"/>
        <v>532</v>
      </c>
      <c r="BA55">
        <v>0</v>
      </c>
      <c r="BB55">
        <f t="shared" si="15"/>
        <v>532</v>
      </c>
      <c r="BC55">
        <v>22</v>
      </c>
      <c r="BD55">
        <f t="shared" si="16"/>
        <v>7</v>
      </c>
      <c r="BE55">
        <f t="shared" si="17"/>
        <v>24.181818181818183</v>
      </c>
      <c r="BG55">
        <v>343</v>
      </c>
      <c r="BH55">
        <v>90</v>
      </c>
      <c r="BI55">
        <v>-33</v>
      </c>
      <c r="BJ55">
        <f t="shared" si="18"/>
        <v>400</v>
      </c>
      <c r="BK55">
        <v>0</v>
      </c>
      <c r="BL55">
        <f t="shared" si="19"/>
        <v>400</v>
      </c>
      <c r="BM55">
        <v>18</v>
      </c>
      <c r="BN55">
        <f t="shared" si="20"/>
        <v>5</v>
      </c>
      <c r="BO55">
        <f t="shared" si="21"/>
        <v>22.222222222222221</v>
      </c>
      <c r="BQ55">
        <v>1779</v>
      </c>
      <c r="BR55">
        <v>970</v>
      </c>
      <c r="BS55">
        <v>0</v>
      </c>
      <c r="BT55">
        <f t="shared" si="22"/>
        <v>2749</v>
      </c>
      <c r="BU55">
        <v>0</v>
      </c>
      <c r="BV55">
        <f t="shared" si="23"/>
        <v>2749</v>
      </c>
      <c r="BW55">
        <v>48</v>
      </c>
      <c r="BX55">
        <f t="shared" si="24"/>
        <v>5</v>
      </c>
      <c r="BY55">
        <f t="shared" si="25"/>
        <v>57.270833333333336</v>
      </c>
      <c r="BZ55">
        <f t="shared" si="30"/>
        <v>9803</v>
      </c>
      <c r="CA55">
        <v>17526</v>
      </c>
    </row>
    <row r="56" spans="1:79" ht="17.25" customHeight="1" x14ac:dyDescent="0.3">
      <c r="A56" s="2">
        <v>44569</v>
      </c>
      <c r="B56" t="s">
        <v>134</v>
      </c>
      <c r="C56" t="s">
        <v>135</v>
      </c>
      <c r="D56" t="s">
        <v>27</v>
      </c>
      <c r="F56">
        <v>427</v>
      </c>
      <c r="G56">
        <v>0</v>
      </c>
      <c r="I56">
        <v>-36</v>
      </c>
      <c r="J56">
        <f t="shared" si="27"/>
        <v>391</v>
      </c>
      <c r="K56">
        <v>0</v>
      </c>
      <c r="L56">
        <f t="shared" si="1"/>
        <v>391</v>
      </c>
      <c r="M56">
        <v>10</v>
      </c>
      <c r="N56">
        <v>1</v>
      </c>
      <c r="O56">
        <f t="shared" si="2"/>
        <v>39.1</v>
      </c>
      <c r="Q56">
        <v>220</v>
      </c>
      <c r="R56">
        <v>0</v>
      </c>
      <c r="T56">
        <v>0</v>
      </c>
      <c r="U56">
        <f t="shared" si="28"/>
        <v>220</v>
      </c>
      <c r="V56">
        <v>0</v>
      </c>
      <c r="W56">
        <f t="shared" si="4"/>
        <v>220</v>
      </c>
      <c r="X56">
        <v>16</v>
      </c>
      <c r="Y56">
        <v>2</v>
      </c>
      <c r="Z56">
        <f t="shared" si="5"/>
        <v>13.75</v>
      </c>
      <c r="AB56">
        <v>2699</v>
      </c>
      <c r="AC56">
        <v>0</v>
      </c>
      <c r="AE56">
        <v>0</v>
      </c>
      <c r="AF56">
        <f t="shared" si="29"/>
        <v>2699</v>
      </c>
      <c r="AG56">
        <v>0</v>
      </c>
      <c r="AH56">
        <f t="shared" si="7"/>
        <v>2699</v>
      </c>
      <c r="AI56">
        <v>17</v>
      </c>
      <c r="AJ56">
        <f t="shared" si="8"/>
        <v>6</v>
      </c>
      <c r="AK56">
        <f t="shared" si="9"/>
        <v>158.76470588235293</v>
      </c>
      <c r="AM56">
        <v>918</v>
      </c>
      <c r="AN56">
        <v>0</v>
      </c>
      <c r="AO56">
        <v>-5</v>
      </c>
      <c r="AP56">
        <f t="shared" si="10"/>
        <v>913</v>
      </c>
      <c r="AQ56">
        <v>0</v>
      </c>
      <c r="AR56">
        <f t="shared" si="11"/>
        <v>913</v>
      </c>
      <c r="AS56">
        <v>7</v>
      </c>
      <c r="AT56">
        <f t="shared" si="12"/>
        <v>6</v>
      </c>
      <c r="AU56">
        <f t="shared" si="13"/>
        <v>130.42857142857142</v>
      </c>
      <c r="AW56">
        <v>328</v>
      </c>
      <c r="AX56">
        <v>0</v>
      </c>
      <c r="AY56">
        <v>0</v>
      </c>
      <c r="AZ56">
        <f t="shared" si="14"/>
        <v>328</v>
      </c>
      <c r="BA56">
        <v>0</v>
      </c>
      <c r="BB56">
        <f t="shared" si="15"/>
        <v>328</v>
      </c>
      <c r="BC56">
        <v>6</v>
      </c>
      <c r="BD56">
        <f t="shared" si="16"/>
        <v>7</v>
      </c>
      <c r="BE56">
        <f t="shared" si="17"/>
        <v>54.666666666666664</v>
      </c>
      <c r="BG56">
        <v>280</v>
      </c>
      <c r="BH56">
        <v>0</v>
      </c>
      <c r="BI56">
        <v>-16</v>
      </c>
      <c r="BJ56">
        <f t="shared" si="18"/>
        <v>264</v>
      </c>
      <c r="BK56">
        <v>0</v>
      </c>
      <c r="BL56">
        <f t="shared" si="19"/>
        <v>264</v>
      </c>
      <c r="BM56">
        <v>5</v>
      </c>
      <c r="BN56">
        <f t="shared" si="20"/>
        <v>5</v>
      </c>
      <c r="BO56">
        <f t="shared" si="21"/>
        <v>52.8</v>
      </c>
      <c r="BQ56">
        <v>76</v>
      </c>
      <c r="BR56">
        <v>0</v>
      </c>
      <c r="BS56">
        <v>0</v>
      </c>
      <c r="BT56">
        <f t="shared" si="22"/>
        <v>76</v>
      </c>
      <c r="BU56">
        <v>0</v>
      </c>
      <c r="BV56">
        <f t="shared" si="23"/>
        <v>76</v>
      </c>
      <c r="BW56">
        <v>21</v>
      </c>
      <c r="BX56">
        <f t="shared" si="24"/>
        <v>5</v>
      </c>
      <c r="BY56">
        <f t="shared" si="25"/>
        <v>3.6190476190476191</v>
      </c>
      <c r="BZ56">
        <f t="shared" si="30"/>
        <v>4891</v>
      </c>
      <c r="CA56">
        <v>25206</v>
      </c>
    </row>
    <row r="57" spans="1:79" ht="17.25" customHeight="1" x14ac:dyDescent="0.3">
      <c r="A57" s="2">
        <v>44569</v>
      </c>
      <c r="B57" t="s">
        <v>136</v>
      </c>
      <c r="C57" t="s">
        <v>137</v>
      </c>
      <c r="D57" t="s">
        <v>27</v>
      </c>
      <c r="F57">
        <v>2380</v>
      </c>
      <c r="G57">
        <v>0</v>
      </c>
      <c r="I57">
        <v>-77</v>
      </c>
      <c r="J57">
        <f t="shared" si="27"/>
        <v>2303</v>
      </c>
      <c r="K57">
        <v>0</v>
      </c>
      <c r="L57">
        <f t="shared" si="1"/>
        <v>2303</v>
      </c>
      <c r="M57">
        <v>245</v>
      </c>
      <c r="N57">
        <v>1</v>
      </c>
      <c r="O57">
        <f t="shared" si="2"/>
        <v>9.4</v>
      </c>
      <c r="Q57">
        <v>798</v>
      </c>
      <c r="R57">
        <v>0</v>
      </c>
      <c r="T57">
        <v>0</v>
      </c>
      <c r="U57">
        <f t="shared" si="28"/>
        <v>798</v>
      </c>
      <c r="V57">
        <v>0</v>
      </c>
      <c r="W57">
        <f t="shared" si="4"/>
        <v>798</v>
      </c>
      <c r="X57">
        <v>51</v>
      </c>
      <c r="Y57">
        <v>2</v>
      </c>
      <c r="Z57">
        <f t="shared" si="5"/>
        <v>15.647058823529411</v>
      </c>
      <c r="AB57">
        <v>11321</v>
      </c>
      <c r="AC57">
        <v>4002</v>
      </c>
      <c r="AE57">
        <v>-17</v>
      </c>
      <c r="AF57">
        <f t="shared" si="29"/>
        <v>15306</v>
      </c>
      <c r="AG57">
        <v>0</v>
      </c>
      <c r="AH57">
        <f t="shared" si="7"/>
        <v>15306</v>
      </c>
      <c r="AI57">
        <v>482</v>
      </c>
      <c r="AJ57">
        <f t="shared" si="8"/>
        <v>6</v>
      </c>
      <c r="AK57">
        <f t="shared" si="9"/>
        <v>31.755186721991702</v>
      </c>
      <c r="AM57">
        <v>3436</v>
      </c>
      <c r="AN57">
        <v>0</v>
      </c>
      <c r="AO57">
        <v>-17</v>
      </c>
      <c r="AP57">
        <f t="shared" si="10"/>
        <v>3419</v>
      </c>
      <c r="AQ57">
        <v>0</v>
      </c>
      <c r="AR57">
        <f t="shared" si="11"/>
        <v>3419</v>
      </c>
      <c r="AS57">
        <v>65</v>
      </c>
      <c r="AT57">
        <f t="shared" si="12"/>
        <v>6</v>
      </c>
      <c r="AU57">
        <f t="shared" si="13"/>
        <v>52.6</v>
      </c>
      <c r="AW57">
        <v>985</v>
      </c>
      <c r="AX57">
        <v>0</v>
      </c>
      <c r="AY57">
        <v>-68</v>
      </c>
      <c r="AZ57">
        <f t="shared" si="14"/>
        <v>917</v>
      </c>
      <c r="BA57">
        <v>0</v>
      </c>
      <c r="BB57">
        <f t="shared" si="15"/>
        <v>917</v>
      </c>
      <c r="BC57">
        <v>85</v>
      </c>
      <c r="BD57">
        <f t="shared" si="16"/>
        <v>7</v>
      </c>
      <c r="BE57">
        <f t="shared" si="17"/>
        <v>10.788235294117648</v>
      </c>
      <c r="BG57">
        <v>1435</v>
      </c>
      <c r="BH57">
        <v>40</v>
      </c>
      <c r="BI57">
        <v>-25</v>
      </c>
      <c r="BJ57">
        <f t="shared" si="18"/>
        <v>1450</v>
      </c>
      <c r="BK57">
        <v>768</v>
      </c>
      <c r="BL57">
        <f t="shared" si="19"/>
        <v>2218</v>
      </c>
      <c r="BM57">
        <v>110</v>
      </c>
      <c r="BN57">
        <f t="shared" si="20"/>
        <v>5</v>
      </c>
      <c r="BO57">
        <f t="shared" si="21"/>
        <v>20.163636363636364</v>
      </c>
      <c r="BQ57">
        <v>2030</v>
      </c>
      <c r="BR57">
        <v>0</v>
      </c>
      <c r="BS57">
        <v>-22</v>
      </c>
      <c r="BT57">
        <f t="shared" si="22"/>
        <v>2008</v>
      </c>
      <c r="BU57">
        <v>0</v>
      </c>
      <c r="BV57">
        <f t="shared" si="23"/>
        <v>2008</v>
      </c>
      <c r="BW57">
        <v>85</v>
      </c>
      <c r="BX57">
        <f t="shared" si="24"/>
        <v>5</v>
      </c>
      <c r="BY57">
        <f t="shared" si="25"/>
        <v>23.623529411764707</v>
      </c>
      <c r="BZ57">
        <f t="shared" si="30"/>
        <v>26969</v>
      </c>
      <c r="CA57">
        <v>7523</v>
      </c>
    </row>
    <row r="58" spans="1:79" ht="17.25" customHeight="1" x14ac:dyDescent="0.3">
      <c r="A58" s="2">
        <v>44569</v>
      </c>
      <c r="B58" t="s">
        <v>138</v>
      </c>
      <c r="C58" t="s">
        <v>139</v>
      </c>
      <c r="D58" t="s">
        <v>27</v>
      </c>
      <c r="F58">
        <v>343</v>
      </c>
      <c r="G58">
        <v>0</v>
      </c>
      <c r="I58">
        <v>0</v>
      </c>
      <c r="J58">
        <f t="shared" si="27"/>
        <v>343</v>
      </c>
      <c r="K58">
        <v>0</v>
      </c>
      <c r="L58">
        <f t="shared" si="1"/>
        <v>343</v>
      </c>
      <c r="M58">
        <v>2</v>
      </c>
      <c r="N58">
        <v>1</v>
      </c>
      <c r="O58">
        <f t="shared" si="2"/>
        <v>171.5</v>
      </c>
      <c r="Q58">
        <v>175</v>
      </c>
      <c r="R58">
        <v>0</v>
      </c>
      <c r="T58">
        <v>0</v>
      </c>
      <c r="U58">
        <f t="shared" si="28"/>
        <v>175</v>
      </c>
      <c r="V58">
        <v>0</v>
      </c>
      <c r="W58">
        <f t="shared" si="4"/>
        <v>175</v>
      </c>
      <c r="X58">
        <v>1</v>
      </c>
      <c r="Y58">
        <v>2</v>
      </c>
      <c r="Z58">
        <f t="shared" si="5"/>
        <v>175</v>
      </c>
      <c r="AB58">
        <v>571</v>
      </c>
      <c r="AC58">
        <v>0</v>
      </c>
      <c r="AE58">
        <v>-8</v>
      </c>
      <c r="AF58">
        <f t="shared" si="29"/>
        <v>563</v>
      </c>
      <c r="AG58">
        <v>0</v>
      </c>
      <c r="AH58">
        <f t="shared" si="7"/>
        <v>563</v>
      </c>
      <c r="AI58">
        <v>15</v>
      </c>
      <c r="AJ58">
        <f t="shared" si="8"/>
        <v>6</v>
      </c>
      <c r="AK58">
        <f t="shared" si="9"/>
        <v>37.533333333333331</v>
      </c>
      <c r="AM58">
        <v>937</v>
      </c>
      <c r="AN58">
        <v>340</v>
      </c>
      <c r="AO58">
        <v>0</v>
      </c>
      <c r="AP58">
        <f t="shared" si="10"/>
        <v>1277</v>
      </c>
      <c r="AQ58">
        <v>0</v>
      </c>
      <c r="AR58">
        <f t="shared" si="11"/>
        <v>1277</v>
      </c>
      <c r="AS58">
        <v>16</v>
      </c>
      <c r="AT58">
        <f t="shared" si="12"/>
        <v>6</v>
      </c>
      <c r="AU58">
        <f t="shared" si="13"/>
        <v>79.8125</v>
      </c>
      <c r="AW58">
        <v>17</v>
      </c>
      <c r="AX58">
        <v>0</v>
      </c>
      <c r="AY58">
        <v>0</v>
      </c>
      <c r="AZ58">
        <f t="shared" si="14"/>
        <v>17</v>
      </c>
      <c r="BA58">
        <v>0</v>
      </c>
      <c r="BB58">
        <f t="shared" si="15"/>
        <v>17</v>
      </c>
      <c r="BC58">
        <v>3</v>
      </c>
      <c r="BD58">
        <f t="shared" si="16"/>
        <v>7</v>
      </c>
      <c r="BE58">
        <f t="shared" si="17"/>
        <v>5.666666666666667</v>
      </c>
      <c r="BG58">
        <v>132</v>
      </c>
      <c r="BH58">
        <v>20</v>
      </c>
      <c r="BI58">
        <v>0</v>
      </c>
      <c r="BJ58">
        <f t="shared" si="18"/>
        <v>152</v>
      </c>
      <c r="BK58">
        <v>0</v>
      </c>
      <c r="BL58">
        <f t="shared" si="19"/>
        <v>152</v>
      </c>
      <c r="BM58">
        <v>5</v>
      </c>
      <c r="BN58">
        <f t="shared" si="20"/>
        <v>5</v>
      </c>
      <c r="BO58">
        <f t="shared" si="21"/>
        <v>30.4</v>
      </c>
      <c r="BQ58">
        <v>589</v>
      </c>
      <c r="BR58">
        <v>0</v>
      </c>
      <c r="BS58">
        <v>0</v>
      </c>
      <c r="BT58">
        <f t="shared" si="22"/>
        <v>589</v>
      </c>
      <c r="BU58">
        <v>0</v>
      </c>
      <c r="BV58">
        <f t="shared" si="23"/>
        <v>589</v>
      </c>
      <c r="BW58">
        <v>21</v>
      </c>
      <c r="BX58">
        <f t="shared" si="24"/>
        <v>5</v>
      </c>
      <c r="BY58">
        <f t="shared" si="25"/>
        <v>28.047619047619047</v>
      </c>
      <c r="BZ58">
        <f t="shared" si="30"/>
        <v>3116</v>
      </c>
      <c r="CA58">
        <v>1440</v>
      </c>
    </row>
    <row r="59" spans="1:79" ht="17.25" customHeight="1" x14ac:dyDescent="0.3">
      <c r="A59" s="2">
        <v>44569</v>
      </c>
      <c r="B59" t="s">
        <v>140</v>
      </c>
      <c r="C59" t="s">
        <v>141</v>
      </c>
      <c r="D59" t="s">
        <v>27</v>
      </c>
      <c r="F59">
        <v>461</v>
      </c>
      <c r="G59">
        <v>50</v>
      </c>
      <c r="I59">
        <v>-3</v>
      </c>
      <c r="J59">
        <f t="shared" si="27"/>
        <v>508</v>
      </c>
      <c r="K59">
        <v>0</v>
      </c>
      <c r="L59">
        <f t="shared" si="1"/>
        <v>508</v>
      </c>
      <c r="M59">
        <v>27</v>
      </c>
      <c r="N59">
        <v>1</v>
      </c>
      <c r="O59">
        <f t="shared" si="2"/>
        <v>18.814814814814813</v>
      </c>
      <c r="Q59">
        <v>4</v>
      </c>
      <c r="R59">
        <v>417</v>
      </c>
      <c r="T59">
        <v>0</v>
      </c>
      <c r="U59">
        <f t="shared" si="28"/>
        <v>421</v>
      </c>
      <c r="V59">
        <v>1262</v>
      </c>
      <c r="W59">
        <f t="shared" si="4"/>
        <v>1683</v>
      </c>
      <c r="X59">
        <v>11</v>
      </c>
      <c r="Y59">
        <v>2</v>
      </c>
      <c r="Z59">
        <f t="shared" si="5"/>
        <v>153</v>
      </c>
      <c r="AB59">
        <v>866</v>
      </c>
      <c r="AC59">
        <v>0</v>
      </c>
      <c r="AE59">
        <v>0</v>
      </c>
      <c r="AF59">
        <f t="shared" si="29"/>
        <v>866</v>
      </c>
      <c r="AG59">
        <v>0</v>
      </c>
      <c r="AH59">
        <f t="shared" si="7"/>
        <v>866</v>
      </c>
      <c r="AI59">
        <v>16</v>
      </c>
      <c r="AJ59">
        <f t="shared" si="8"/>
        <v>6</v>
      </c>
      <c r="AK59">
        <f t="shared" si="9"/>
        <v>54.125</v>
      </c>
      <c r="AM59">
        <v>690</v>
      </c>
      <c r="AN59">
        <v>100</v>
      </c>
      <c r="AO59">
        <v>-100</v>
      </c>
      <c r="AP59">
        <f t="shared" si="10"/>
        <v>690</v>
      </c>
      <c r="AQ59">
        <v>0</v>
      </c>
      <c r="AR59">
        <f t="shared" si="11"/>
        <v>690</v>
      </c>
      <c r="AS59">
        <v>7</v>
      </c>
      <c r="AT59">
        <f t="shared" si="12"/>
        <v>6</v>
      </c>
      <c r="AU59">
        <f t="shared" si="13"/>
        <v>98.571428571428569</v>
      </c>
      <c r="AW59">
        <v>180</v>
      </c>
      <c r="AX59">
        <v>45</v>
      </c>
      <c r="AY59">
        <v>-3</v>
      </c>
      <c r="AZ59">
        <f t="shared" si="14"/>
        <v>222</v>
      </c>
      <c r="BA59">
        <v>0</v>
      </c>
      <c r="BB59">
        <f t="shared" si="15"/>
        <v>222</v>
      </c>
      <c r="BC59">
        <v>2</v>
      </c>
      <c r="BD59">
        <f t="shared" si="16"/>
        <v>7</v>
      </c>
      <c r="BE59">
        <f t="shared" si="17"/>
        <v>111</v>
      </c>
      <c r="BG59">
        <v>23</v>
      </c>
      <c r="BH59">
        <v>312</v>
      </c>
      <c r="BI59">
        <v>0</v>
      </c>
      <c r="BJ59">
        <f t="shared" si="18"/>
        <v>335</v>
      </c>
      <c r="BK59">
        <v>0</v>
      </c>
      <c r="BL59">
        <f t="shared" si="19"/>
        <v>335</v>
      </c>
      <c r="BM59">
        <v>6</v>
      </c>
      <c r="BN59">
        <f t="shared" si="20"/>
        <v>5</v>
      </c>
      <c r="BO59">
        <f t="shared" si="21"/>
        <v>55.833333333333336</v>
      </c>
      <c r="BQ59">
        <v>882</v>
      </c>
      <c r="BR59">
        <v>500</v>
      </c>
      <c r="BS59">
        <v>0</v>
      </c>
      <c r="BT59">
        <f t="shared" si="22"/>
        <v>1382</v>
      </c>
      <c r="BU59">
        <v>0</v>
      </c>
      <c r="BV59">
        <f t="shared" si="23"/>
        <v>1382</v>
      </c>
      <c r="BW59">
        <v>11</v>
      </c>
      <c r="BX59">
        <f t="shared" si="24"/>
        <v>5</v>
      </c>
      <c r="BY59">
        <f t="shared" si="25"/>
        <v>125.63636363636364</v>
      </c>
      <c r="BZ59">
        <f t="shared" si="30"/>
        <v>5686</v>
      </c>
      <c r="CA59">
        <v>6264</v>
      </c>
    </row>
    <row r="60" spans="1:79" ht="17.25" customHeight="1" x14ac:dyDescent="0.3">
      <c r="A60" s="2">
        <v>44569</v>
      </c>
      <c r="B60" t="s">
        <v>142</v>
      </c>
      <c r="C60" t="s">
        <v>143</v>
      </c>
      <c r="D60" t="s">
        <v>27</v>
      </c>
      <c r="F60">
        <v>0</v>
      </c>
      <c r="G60">
        <v>0</v>
      </c>
      <c r="I60">
        <v>0</v>
      </c>
      <c r="J60">
        <f t="shared" si="27"/>
        <v>0</v>
      </c>
      <c r="K60">
        <v>0</v>
      </c>
      <c r="L60">
        <f t="shared" si="1"/>
        <v>0</v>
      </c>
      <c r="M60">
        <v>0</v>
      </c>
      <c r="N60">
        <v>1</v>
      </c>
      <c r="O60">
        <f t="shared" si="2"/>
        <v>0</v>
      </c>
      <c r="Q60">
        <v>46</v>
      </c>
      <c r="R60">
        <v>0</v>
      </c>
      <c r="T60">
        <v>0</v>
      </c>
      <c r="U60">
        <f t="shared" si="28"/>
        <v>46</v>
      </c>
      <c r="V60">
        <v>0</v>
      </c>
      <c r="W60">
        <f t="shared" si="4"/>
        <v>46</v>
      </c>
      <c r="X60">
        <v>1</v>
      </c>
      <c r="Y60">
        <v>2</v>
      </c>
      <c r="Z60">
        <f t="shared" si="5"/>
        <v>46</v>
      </c>
      <c r="AB60">
        <v>0</v>
      </c>
      <c r="AC60">
        <v>0</v>
      </c>
      <c r="AE60">
        <v>0</v>
      </c>
      <c r="AF60">
        <f t="shared" si="29"/>
        <v>0</v>
      </c>
      <c r="AG60">
        <v>0</v>
      </c>
      <c r="AH60">
        <f t="shared" si="7"/>
        <v>0</v>
      </c>
      <c r="AI60">
        <v>0</v>
      </c>
      <c r="AJ60">
        <f t="shared" si="8"/>
        <v>6</v>
      </c>
      <c r="AK60">
        <f t="shared" si="9"/>
        <v>0</v>
      </c>
      <c r="AM60">
        <v>3</v>
      </c>
      <c r="AN60">
        <v>0</v>
      </c>
      <c r="AO60">
        <v>0</v>
      </c>
      <c r="AP60">
        <f t="shared" si="10"/>
        <v>3</v>
      </c>
      <c r="AQ60">
        <v>0</v>
      </c>
      <c r="AR60">
        <f t="shared" si="11"/>
        <v>3</v>
      </c>
      <c r="AS60">
        <v>0</v>
      </c>
      <c r="AT60">
        <f t="shared" si="12"/>
        <v>6</v>
      </c>
      <c r="AU60">
        <f t="shared" si="13"/>
        <v>0</v>
      </c>
      <c r="AW60">
        <v>0</v>
      </c>
      <c r="AX60">
        <v>0</v>
      </c>
      <c r="AY60">
        <v>0</v>
      </c>
      <c r="AZ60">
        <f t="shared" si="14"/>
        <v>0</v>
      </c>
      <c r="BA60">
        <v>0</v>
      </c>
      <c r="BB60">
        <f t="shared" si="15"/>
        <v>0</v>
      </c>
      <c r="BC60">
        <v>0</v>
      </c>
      <c r="BD60">
        <f t="shared" si="16"/>
        <v>7</v>
      </c>
      <c r="BE60">
        <f t="shared" si="17"/>
        <v>0</v>
      </c>
      <c r="BG60">
        <v>0</v>
      </c>
      <c r="BH60">
        <v>0</v>
      </c>
      <c r="BI60">
        <v>0</v>
      </c>
      <c r="BJ60">
        <f t="shared" si="18"/>
        <v>0</v>
      </c>
      <c r="BK60">
        <v>0</v>
      </c>
      <c r="BL60">
        <f t="shared" si="19"/>
        <v>0</v>
      </c>
      <c r="BM60">
        <v>0</v>
      </c>
      <c r="BN60">
        <f t="shared" si="20"/>
        <v>5</v>
      </c>
      <c r="BO60">
        <f t="shared" si="21"/>
        <v>0</v>
      </c>
      <c r="BQ60">
        <v>0</v>
      </c>
      <c r="BR60">
        <v>0</v>
      </c>
      <c r="BS60">
        <v>0</v>
      </c>
      <c r="BT60">
        <f t="shared" si="22"/>
        <v>0</v>
      </c>
      <c r="BU60">
        <v>0</v>
      </c>
      <c r="BV60">
        <f t="shared" si="23"/>
        <v>0</v>
      </c>
      <c r="BW60">
        <v>0</v>
      </c>
      <c r="BX60">
        <f t="shared" si="24"/>
        <v>5</v>
      </c>
      <c r="BY60">
        <f t="shared" si="25"/>
        <v>0</v>
      </c>
      <c r="BZ60">
        <f t="shared" si="30"/>
        <v>49</v>
      </c>
      <c r="CA60">
        <v>0</v>
      </c>
    </row>
    <row r="61" spans="1:79" ht="17.25" customHeight="1" x14ac:dyDescent="0.3">
      <c r="A61" s="2">
        <v>44569</v>
      </c>
      <c r="B61" t="s">
        <v>144</v>
      </c>
      <c r="C61" t="s">
        <v>145</v>
      </c>
      <c r="D61" t="s">
        <v>27</v>
      </c>
      <c r="F61">
        <v>289</v>
      </c>
      <c r="G61">
        <v>0</v>
      </c>
      <c r="I61">
        <v>0</v>
      </c>
      <c r="J61">
        <f t="shared" si="27"/>
        <v>289</v>
      </c>
      <c r="K61">
        <v>0</v>
      </c>
      <c r="L61">
        <f t="shared" si="1"/>
        <v>289</v>
      </c>
      <c r="M61">
        <v>13</v>
      </c>
      <c r="N61">
        <v>1</v>
      </c>
      <c r="O61">
        <f t="shared" si="2"/>
        <v>22.23076923076923</v>
      </c>
      <c r="Q61">
        <v>212</v>
      </c>
      <c r="R61">
        <v>0</v>
      </c>
      <c r="T61">
        <v>-24</v>
      </c>
      <c r="U61">
        <f t="shared" si="28"/>
        <v>188</v>
      </c>
      <c r="V61">
        <v>0</v>
      </c>
      <c r="W61">
        <f t="shared" si="4"/>
        <v>188</v>
      </c>
      <c r="X61">
        <v>3</v>
      </c>
      <c r="Y61">
        <v>2</v>
      </c>
      <c r="Z61">
        <f t="shared" si="5"/>
        <v>62.666666666666664</v>
      </c>
      <c r="AB61">
        <v>1088</v>
      </c>
      <c r="AC61">
        <v>0</v>
      </c>
      <c r="AE61">
        <v>0</v>
      </c>
      <c r="AF61">
        <f t="shared" si="29"/>
        <v>1088</v>
      </c>
      <c r="AG61">
        <v>0</v>
      </c>
      <c r="AH61">
        <f t="shared" si="7"/>
        <v>1088</v>
      </c>
      <c r="AI61">
        <v>1</v>
      </c>
      <c r="AJ61">
        <f t="shared" si="8"/>
        <v>6</v>
      </c>
      <c r="AK61">
        <f t="shared" si="9"/>
        <v>1088</v>
      </c>
      <c r="AM61">
        <v>485</v>
      </c>
      <c r="AN61">
        <v>0</v>
      </c>
      <c r="AO61">
        <v>0</v>
      </c>
      <c r="AP61">
        <f t="shared" si="10"/>
        <v>485</v>
      </c>
      <c r="AQ61">
        <v>0</v>
      </c>
      <c r="AR61">
        <f t="shared" si="11"/>
        <v>485</v>
      </c>
      <c r="AS61">
        <v>1</v>
      </c>
      <c r="AT61">
        <f t="shared" si="12"/>
        <v>6</v>
      </c>
      <c r="AU61">
        <f t="shared" si="13"/>
        <v>485</v>
      </c>
      <c r="AW61">
        <v>144</v>
      </c>
      <c r="AX61">
        <v>4</v>
      </c>
      <c r="AY61">
        <v>0</v>
      </c>
      <c r="AZ61">
        <f t="shared" si="14"/>
        <v>148</v>
      </c>
      <c r="BA61">
        <v>0</v>
      </c>
      <c r="BB61">
        <f t="shared" si="15"/>
        <v>148</v>
      </c>
      <c r="BC61">
        <v>0</v>
      </c>
      <c r="BD61">
        <f t="shared" si="16"/>
        <v>7</v>
      </c>
      <c r="BE61">
        <f t="shared" si="17"/>
        <v>0</v>
      </c>
      <c r="BG61">
        <v>108</v>
      </c>
      <c r="BH61">
        <v>0</v>
      </c>
      <c r="BI61">
        <v>0</v>
      </c>
      <c r="BJ61">
        <f t="shared" si="18"/>
        <v>108</v>
      </c>
      <c r="BK61">
        <v>0</v>
      </c>
      <c r="BL61">
        <f t="shared" si="19"/>
        <v>108</v>
      </c>
      <c r="BM61">
        <v>1</v>
      </c>
      <c r="BN61">
        <f t="shared" si="20"/>
        <v>5</v>
      </c>
      <c r="BO61">
        <f t="shared" si="21"/>
        <v>108</v>
      </c>
      <c r="BQ61">
        <v>196</v>
      </c>
      <c r="BR61">
        <v>0</v>
      </c>
      <c r="BS61">
        <v>0</v>
      </c>
      <c r="BT61">
        <f t="shared" si="22"/>
        <v>196</v>
      </c>
      <c r="BU61">
        <v>0</v>
      </c>
      <c r="BV61">
        <f t="shared" si="23"/>
        <v>196</v>
      </c>
      <c r="BW61">
        <v>1</v>
      </c>
      <c r="BX61">
        <f t="shared" si="24"/>
        <v>5</v>
      </c>
      <c r="BY61">
        <f t="shared" si="25"/>
        <v>196</v>
      </c>
      <c r="BZ61">
        <f t="shared" si="30"/>
        <v>2502</v>
      </c>
      <c r="CA61">
        <v>408</v>
      </c>
    </row>
    <row r="62" spans="1:79" ht="17.25" customHeight="1" x14ac:dyDescent="0.3">
      <c r="A62" s="2">
        <v>44569</v>
      </c>
      <c r="B62" t="s">
        <v>146</v>
      </c>
      <c r="C62" t="s">
        <v>147</v>
      </c>
      <c r="D62" t="s">
        <v>27</v>
      </c>
      <c r="F62">
        <v>552</v>
      </c>
      <c r="G62">
        <v>842</v>
      </c>
      <c r="I62">
        <v>0</v>
      </c>
      <c r="J62">
        <f t="shared" si="27"/>
        <v>1394</v>
      </c>
      <c r="K62">
        <v>0</v>
      </c>
      <c r="L62">
        <f t="shared" si="1"/>
        <v>1394</v>
      </c>
      <c r="M62">
        <v>43</v>
      </c>
      <c r="N62">
        <v>1</v>
      </c>
      <c r="O62">
        <f t="shared" si="2"/>
        <v>32.418604651162788</v>
      </c>
      <c r="Q62">
        <v>10</v>
      </c>
      <c r="R62">
        <v>790</v>
      </c>
      <c r="T62">
        <v>0</v>
      </c>
      <c r="U62">
        <f t="shared" si="28"/>
        <v>800</v>
      </c>
      <c r="V62">
        <v>0</v>
      </c>
      <c r="W62">
        <f t="shared" si="4"/>
        <v>800</v>
      </c>
      <c r="X62">
        <v>22</v>
      </c>
      <c r="Y62">
        <v>2</v>
      </c>
      <c r="Z62">
        <f t="shared" si="5"/>
        <v>36.363636363636367</v>
      </c>
      <c r="AB62">
        <v>7913</v>
      </c>
      <c r="AC62">
        <v>0</v>
      </c>
      <c r="AE62">
        <v>0</v>
      </c>
      <c r="AF62">
        <f t="shared" si="29"/>
        <v>7913</v>
      </c>
      <c r="AG62">
        <v>0</v>
      </c>
      <c r="AH62">
        <f t="shared" si="7"/>
        <v>7913</v>
      </c>
      <c r="AI62">
        <v>47</v>
      </c>
      <c r="AJ62">
        <f t="shared" si="8"/>
        <v>6</v>
      </c>
      <c r="AK62">
        <f t="shared" si="9"/>
        <v>168.36170212765958</v>
      </c>
      <c r="AM62">
        <v>4140</v>
      </c>
      <c r="AN62">
        <v>2068</v>
      </c>
      <c r="AO62">
        <v>-200</v>
      </c>
      <c r="AP62">
        <f t="shared" si="10"/>
        <v>6008</v>
      </c>
      <c r="AQ62">
        <v>0</v>
      </c>
      <c r="AR62">
        <f t="shared" si="11"/>
        <v>6008</v>
      </c>
      <c r="AS62">
        <v>119</v>
      </c>
      <c r="AT62">
        <f t="shared" si="12"/>
        <v>6</v>
      </c>
      <c r="AU62">
        <f t="shared" si="13"/>
        <v>50.487394957983192</v>
      </c>
      <c r="AW62">
        <v>129</v>
      </c>
      <c r="AX62">
        <v>260</v>
      </c>
      <c r="AY62">
        <v>-122</v>
      </c>
      <c r="AZ62">
        <f t="shared" si="14"/>
        <v>267</v>
      </c>
      <c r="BA62">
        <v>0</v>
      </c>
      <c r="BB62">
        <f t="shared" si="15"/>
        <v>267</v>
      </c>
      <c r="BC62">
        <v>18</v>
      </c>
      <c r="BD62">
        <f t="shared" si="16"/>
        <v>7</v>
      </c>
      <c r="BE62">
        <f t="shared" si="17"/>
        <v>14.833333333333334</v>
      </c>
      <c r="BG62">
        <v>1218</v>
      </c>
      <c r="BH62">
        <v>860</v>
      </c>
      <c r="BI62">
        <v>0</v>
      </c>
      <c r="BJ62">
        <f t="shared" si="18"/>
        <v>2078</v>
      </c>
      <c r="BK62">
        <v>0</v>
      </c>
      <c r="BL62">
        <f t="shared" si="19"/>
        <v>2078</v>
      </c>
      <c r="BM62">
        <v>19</v>
      </c>
      <c r="BN62">
        <f t="shared" si="20"/>
        <v>5</v>
      </c>
      <c r="BO62">
        <f t="shared" si="21"/>
        <v>109.36842105263158</v>
      </c>
      <c r="BQ62">
        <v>1207</v>
      </c>
      <c r="BR62">
        <v>2040</v>
      </c>
      <c r="BS62">
        <v>0</v>
      </c>
      <c r="BT62">
        <f t="shared" si="22"/>
        <v>3247</v>
      </c>
      <c r="BU62">
        <v>0</v>
      </c>
      <c r="BV62">
        <f t="shared" si="23"/>
        <v>3247</v>
      </c>
      <c r="BW62">
        <v>39</v>
      </c>
      <c r="BX62">
        <f t="shared" si="24"/>
        <v>5</v>
      </c>
      <c r="BY62">
        <f t="shared" si="25"/>
        <v>83.256410256410263</v>
      </c>
      <c r="BZ62">
        <f t="shared" si="30"/>
        <v>21707</v>
      </c>
      <c r="CA62">
        <v>3840</v>
      </c>
    </row>
    <row r="63" spans="1:79" ht="17.25" customHeight="1" x14ac:dyDescent="0.3">
      <c r="A63" s="2">
        <v>44569</v>
      </c>
      <c r="B63" t="s">
        <v>148</v>
      </c>
      <c r="C63" t="s">
        <v>149</v>
      </c>
      <c r="D63" t="s">
        <v>27</v>
      </c>
      <c r="F63">
        <v>39</v>
      </c>
      <c r="G63">
        <v>0</v>
      </c>
      <c r="I63">
        <v>0</v>
      </c>
      <c r="J63">
        <f t="shared" si="27"/>
        <v>39</v>
      </c>
      <c r="K63">
        <v>0</v>
      </c>
      <c r="L63">
        <f t="shared" si="1"/>
        <v>39</v>
      </c>
      <c r="M63">
        <v>7</v>
      </c>
      <c r="N63">
        <v>1</v>
      </c>
      <c r="O63">
        <f t="shared" si="2"/>
        <v>5.5714285714285712</v>
      </c>
      <c r="Q63">
        <v>132</v>
      </c>
      <c r="R63">
        <v>0</v>
      </c>
      <c r="T63">
        <v>0</v>
      </c>
      <c r="U63">
        <f t="shared" si="28"/>
        <v>132</v>
      </c>
      <c r="V63">
        <v>0</v>
      </c>
      <c r="W63">
        <f t="shared" si="4"/>
        <v>132</v>
      </c>
      <c r="X63">
        <v>2</v>
      </c>
      <c r="Y63">
        <v>2</v>
      </c>
      <c r="Z63">
        <f t="shared" si="5"/>
        <v>66</v>
      </c>
      <c r="AB63">
        <v>251</v>
      </c>
      <c r="AC63">
        <v>0</v>
      </c>
      <c r="AE63">
        <v>0</v>
      </c>
      <c r="AF63">
        <f t="shared" si="29"/>
        <v>251</v>
      </c>
      <c r="AG63">
        <v>0</v>
      </c>
      <c r="AH63">
        <f t="shared" si="7"/>
        <v>251</v>
      </c>
      <c r="AI63">
        <v>16</v>
      </c>
      <c r="AJ63">
        <f t="shared" si="8"/>
        <v>6</v>
      </c>
      <c r="AK63">
        <f t="shared" si="9"/>
        <v>15.6875</v>
      </c>
      <c r="AM63">
        <v>1245</v>
      </c>
      <c r="AN63">
        <v>0</v>
      </c>
      <c r="AO63">
        <v>0</v>
      </c>
      <c r="AP63">
        <f t="shared" si="10"/>
        <v>1245</v>
      </c>
      <c r="AQ63">
        <v>0</v>
      </c>
      <c r="AR63">
        <f t="shared" si="11"/>
        <v>1245</v>
      </c>
      <c r="AS63">
        <v>13</v>
      </c>
      <c r="AT63">
        <f t="shared" si="12"/>
        <v>6</v>
      </c>
      <c r="AU63">
        <f t="shared" si="13"/>
        <v>95.769230769230774</v>
      </c>
      <c r="AW63">
        <v>168</v>
      </c>
      <c r="AX63">
        <v>0</v>
      </c>
      <c r="AY63">
        <v>-50</v>
      </c>
      <c r="AZ63">
        <f t="shared" si="14"/>
        <v>118</v>
      </c>
      <c r="BA63">
        <v>0</v>
      </c>
      <c r="BB63">
        <f t="shared" si="15"/>
        <v>118</v>
      </c>
      <c r="BC63">
        <v>10</v>
      </c>
      <c r="BD63">
        <f t="shared" si="16"/>
        <v>7</v>
      </c>
      <c r="BE63">
        <f t="shared" si="17"/>
        <v>11.8</v>
      </c>
      <c r="BG63">
        <v>341</v>
      </c>
      <c r="BH63">
        <v>0</v>
      </c>
      <c r="BI63">
        <v>-10</v>
      </c>
      <c r="BJ63">
        <f t="shared" si="18"/>
        <v>331</v>
      </c>
      <c r="BK63">
        <v>0</v>
      </c>
      <c r="BL63">
        <f t="shared" si="19"/>
        <v>331</v>
      </c>
      <c r="BM63">
        <v>6</v>
      </c>
      <c r="BN63">
        <f t="shared" si="20"/>
        <v>5</v>
      </c>
      <c r="BO63">
        <f t="shared" si="21"/>
        <v>55.166666666666664</v>
      </c>
      <c r="BQ63">
        <v>852</v>
      </c>
      <c r="BR63">
        <v>0</v>
      </c>
      <c r="BS63">
        <v>0</v>
      </c>
      <c r="BT63">
        <f t="shared" si="22"/>
        <v>852</v>
      </c>
      <c r="BU63">
        <v>0</v>
      </c>
      <c r="BV63">
        <f t="shared" si="23"/>
        <v>852</v>
      </c>
      <c r="BW63">
        <v>5</v>
      </c>
      <c r="BX63">
        <f t="shared" si="24"/>
        <v>5</v>
      </c>
      <c r="BY63">
        <f t="shared" si="25"/>
        <v>170.4</v>
      </c>
      <c r="BZ63">
        <f t="shared" si="30"/>
        <v>2968</v>
      </c>
      <c r="CA63">
        <v>0</v>
      </c>
    </row>
    <row r="64" spans="1:79" ht="17.25" customHeight="1" x14ac:dyDescent="0.3">
      <c r="A64" s="2">
        <v>44569</v>
      </c>
      <c r="B64" t="s">
        <v>150</v>
      </c>
      <c r="C64" t="s">
        <v>151</v>
      </c>
      <c r="D64" t="s">
        <v>27</v>
      </c>
      <c r="F64">
        <v>101</v>
      </c>
      <c r="G64">
        <v>0</v>
      </c>
      <c r="I64">
        <v>-46</v>
      </c>
      <c r="J64">
        <f t="shared" si="27"/>
        <v>55</v>
      </c>
      <c r="K64">
        <v>0</v>
      </c>
      <c r="L64">
        <f t="shared" si="1"/>
        <v>55</v>
      </c>
      <c r="M64">
        <v>43</v>
      </c>
      <c r="N64">
        <v>1</v>
      </c>
      <c r="O64">
        <f t="shared" si="2"/>
        <v>1.2790697674418605</v>
      </c>
      <c r="Q64">
        <v>80</v>
      </c>
      <c r="R64">
        <v>0</v>
      </c>
      <c r="T64">
        <v>0</v>
      </c>
      <c r="U64">
        <f t="shared" si="28"/>
        <v>80</v>
      </c>
      <c r="V64">
        <v>0</v>
      </c>
      <c r="W64">
        <f t="shared" si="4"/>
        <v>80</v>
      </c>
      <c r="X64">
        <v>8</v>
      </c>
      <c r="Y64">
        <v>2</v>
      </c>
      <c r="Z64">
        <f t="shared" si="5"/>
        <v>10</v>
      </c>
      <c r="AB64">
        <v>1037</v>
      </c>
      <c r="AC64">
        <v>0</v>
      </c>
      <c r="AE64">
        <v>0</v>
      </c>
      <c r="AF64">
        <f t="shared" si="29"/>
        <v>1037</v>
      </c>
      <c r="AG64">
        <v>3600</v>
      </c>
      <c r="AH64">
        <f t="shared" si="7"/>
        <v>4637</v>
      </c>
      <c r="AI64">
        <v>238</v>
      </c>
      <c r="AJ64">
        <f t="shared" si="8"/>
        <v>6</v>
      </c>
      <c r="AK64">
        <f t="shared" si="9"/>
        <v>19.483193277310924</v>
      </c>
      <c r="AM64">
        <v>834</v>
      </c>
      <c r="AN64">
        <v>240</v>
      </c>
      <c r="AO64">
        <v>-22</v>
      </c>
      <c r="AP64">
        <f t="shared" si="10"/>
        <v>1052</v>
      </c>
      <c r="AQ64">
        <v>1920</v>
      </c>
      <c r="AR64">
        <f t="shared" si="11"/>
        <v>2972</v>
      </c>
      <c r="AS64">
        <v>77</v>
      </c>
      <c r="AT64">
        <f t="shared" si="12"/>
        <v>6</v>
      </c>
      <c r="AU64">
        <f t="shared" si="13"/>
        <v>38.597402597402599</v>
      </c>
      <c r="AW64">
        <v>309</v>
      </c>
      <c r="AX64">
        <v>0</v>
      </c>
      <c r="AY64">
        <v>-29</v>
      </c>
      <c r="AZ64">
        <f t="shared" si="14"/>
        <v>280</v>
      </c>
      <c r="BA64">
        <f>960+1200</f>
        <v>2160</v>
      </c>
      <c r="BB64">
        <f t="shared" si="15"/>
        <v>2440</v>
      </c>
      <c r="BC64">
        <v>87</v>
      </c>
      <c r="BD64">
        <f t="shared" si="16"/>
        <v>7</v>
      </c>
      <c r="BE64">
        <f t="shared" si="17"/>
        <v>28.045977011494251</v>
      </c>
      <c r="BG64">
        <v>324</v>
      </c>
      <c r="BH64">
        <v>0</v>
      </c>
      <c r="BI64">
        <v>-12</v>
      </c>
      <c r="BJ64">
        <f t="shared" si="18"/>
        <v>312</v>
      </c>
      <c r="BK64">
        <v>960</v>
      </c>
      <c r="BL64">
        <f t="shared" si="19"/>
        <v>1272</v>
      </c>
      <c r="BM64">
        <v>26</v>
      </c>
      <c r="BN64">
        <f t="shared" si="20"/>
        <v>5</v>
      </c>
      <c r="BO64">
        <f t="shared" si="21"/>
        <v>48.92307692307692</v>
      </c>
      <c r="BQ64">
        <v>34</v>
      </c>
      <c r="BR64">
        <v>0</v>
      </c>
      <c r="BS64">
        <v>0</v>
      </c>
      <c r="BT64">
        <f t="shared" si="22"/>
        <v>34</v>
      </c>
      <c r="BU64">
        <v>1296</v>
      </c>
      <c r="BV64">
        <f t="shared" si="23"/>
        <v>1330</v>
      </c>
      <c r="BW64">
        <v>23</v>
      </c>
      <c r="BX64">
        <f t="shared" si="24"/>
        <v>5</v>
      </c>
      <c r="BY64">
        <f t="shared" si="25"/>
        <v>57.826086956521742</v>
      </c>
      <c r="BZ64">
        <f t="shared" si="30"/>
        <v>12786</v>
      </c>
      <c r="CA64">
        <v>20104</v>
      </c>
    </row>
    <row r="65" spans="1:79" ht="17.25" customHeight="1" x14ac:dyDescent="0.3">
      <c r="A65" s="2">
        <v>44569</v>
      </c>
      <c r="B65" t="s">
        <v>152</v>
      </c>
      <c r="C65" t="s">
        <v>153</v>
      </c>
      <c r="D65" t="s">
        <v>27</v>
      </c>
      <c r="F65">
        <v>296</v>
      </c>
      <c r="G65">
        <v>64</v>
      </c>
      <c r="I65">
        <v>-41</v>
      </c>
      <c r="J65">
        <f t="shared" si="27"/>
        <v>319</v>
      </c>
      <c r="K65">
        <v>0</v>
      </c>
      <c r="L65">
        <f t="shared" si="1"/>
        <v>319</v>
      </c>
      <c r="M65">
        <v>27</v>
      </c>
      <c r="N65">
        <v>1</v>
      </c>
      <c r="O65">
        <f t="shared" si="2"/>
        <v>11.814814814814815</v>
      </c>
      <c r="Q65">
        <v>151</v>
      </c>
      <c r="R65">
        <v>0</v>
      </c>
      <c r="T65">
        <v>0</v>
      </c>
      <c r="U65">
        <f t="shared" si="28"/>
        <v>151</v>
      </c>
      <c r="V65">
        <v>0</v>
      </c>
      <c r="W65">
        <f t="shared" si="4"/>
        <v>151</v>
      </c>
      <c r="X65">
        <v>5</v>
      </c>
      <c r="Y65">
        <v>2</v>
      </c>
      <c r="Z65">
        <f t="shared" si="5"/>
        <v>30.2</v>
      </c>
      <c r="AB65">
        <v>4162</v>
      </c>
      <c r="AC65">
        <v>2400</v>
      </c>
      <c r="AE65">
        <v>0</v>
      </c>
      <c r="AF65">
        <f t="shared" si="29"/>
        <v>6562</v>
      </c>
      <c r="AG65">
        <v>0</v>
      </c>
      <c r="AH65">
        <f t="shared" si="7"/>
        <v>6562</v>
      </c>
      <c r="AI65">
        <v>204</v>
      </c>
      <c r="AJ65">
        <f t="shared" si="8"/>
        <v>6</v>
      </c>
      <c r="AK65">
        <f t="shared" si="9"/>
        <v>32.166666666666664</v>
      </c>
      <c r="AM65">
        <v>3577</v>
      </c>
      <c r="AN65">
        <v>280</v>
      </c>
      <c r="AO65">
        <v>-10</v>
      </c>
      <c r="AP65">
        <f t="shared" si="10"/>
        <v>3847</v>
      </c>
      <c r="AQ65">
        <v>0</v>
      </c>
      <c r="AR65">
        <f t="shared" si="11"/>
        <v>3847</v>
      </c>
      <c r="AS65">
        <v>68</v>
      </c>
      <c r="AT65">
        <f t="shared" si="12"/>
        <v>6</v>
      </c>
      <c r="AU65">
        <f t="shared" si="13"/>
        <v>56.573529411764703</v>
      </c>
      <c r="AW65">
        <v>1660</v>
      </c>
      <c r="AX65">
        <v>0</v>
      </c>
      <c r="AY65">
        <v>-29</v>
      </c>
      <c r="AZ65">
        <f t="shared" si="14"/>
        <v>1631</v>
      </c>
      <c r="BA65">
        <v>0</v>
      </c>
      <c r="BB65">
        <f t="shared" si="15"/>
        <v>1631</v>
      </c>
      <c r="BC65">
        <v>76</v>
      </c>
      <c r="BD65">
        <f t="shared" si="16"/>
        <v>7</v>
      </c>
      <c r="BE65">
        <f t="shared" si="17"/>
        <v>21.460526315789473</v>
      </c>
      <c r="BG65">
        <v>561</v>
      </c>
      <c r="BH65">
        <v>0</v>
      </c>
      <c r="BI65">
        <v>-12</v>
      </c>
      <c r="BJ65">
        <f t="shared" si="18"/>
        <v>549</v>
      </c>
      <c r="BK65">
        <v>0</v>
      </c>
      <c r="BL65">
        <f t="shared" si="19"/>
        <v>549</v>
      </c>
      <c r="BM65">
        <v>21</v>
      </c>
      <c r="BN65">
        <f t="shared" si="20"/>
        <v>5</v>
      </c>
      <c r="BO65">
        <f t="shared" si="21"/>
        <v>26.142857142857142</v>
      </c>
      <c r="BQ65">
        <v>995</v>
      </c>
      <c r="BR65">
        <v>0</v>
      </c>
      <c r="BS65">
        <v>0</v>
      </c>
      <c r="BT65">
        <f t="shared" si="22"/>
        <v>995</v>
      </c>
      <c r="BU65">
        <v>0</v>
      </c>
      <c r="BV65">
        <f t="shared" si="23"/>
        <v>995</v>
      </c>
      <c r="BW65">
        <v>15</v>
      </c>
      <c r="BX65">
        <f t="shared" si="24"/>
        <v>5</v>
      </c>
      <c r="BY65">
        <f t="shared" si="25"/>
        <v>66.333333333333329</v>
      </c>
      <c r="BZ65">
        <f t="shared" si="30"/>
        <v>14054</v>
      </c>
      <c r="CA65">
        <v>732</v>
      </c>
    </row>
    <row r="66" spans="1:79" ht="17.25" customHeight="1" x14ac:dyDescent="0.3">
      <c r="A66" s="2">
        <v>44569</v>
      </c>
      <c r="B66" t="s">
        <v>154</v>
      </c>
      <c r="C66" t="s">
        <v>155</v>
      </c>
      <c r="D66" t="s">
        <v>27</v>
      </c>
      <c r="F66">
        <v>740</v>
      </c>
      <c r="G66">
        <v>0</v>
      </c>
      <c r="I66">
        <v>0</v>
      </c>
      <c r="J66">
        <f t="shared" ref="J66:J97" si="31">SUM(F66:I66)</f>
        <v>740</v>
      </c>
      <c r="K66">
        <v>0</v>
      </c>
      <c r="L66">
        <f t="shared" ref="L66:L81" si="32">SUM(J66:K66)</f>
        <v>740</v>
      </c>
      <c r="M66">
        <v>26</v>
      </c>
      <c r="N66">
        <v>1</v>
      </c>
      <c r="O66">
        <f t="shared" ref="O66:O81" si="33">IFERROR(L66/M66,0)</f>
        <v>28.46153846153846</v>
      </c>
      <c r="Q66">
        <v>202</v>
      </c>
      <c r="R66">
        <v>0</v>
      </c>
      <c r="T66">
        <v>0</v>
      </c>
      <c r="U66">
        <f t="shared" ref="U66:U97" si="34">SUM(Q66:T66)</f>
        <v>202</v>
      </c>
      <c r="V66">
        <v>0</v>
      </c>
      <c r="W66">
        <f t="shared" ref="W66:W81" si="35">SUM(U66:V66)</f>
        <v>202</v>
      </c>
      <c r="X66">
        <v>1</v>
      </c>
      <c r="Y66">
        <v>2</v>
      </c>
      <c r="Z66">
        <f t="shared" ref="Z66:Z81" si="36">IFERROR(W66/X66,0)</f>
        <v>202</v>
      </c>
      <c r="AB66">
        <v>1867</v>
      </c>
      <c r="AC66">
        <v>0</v>
      </c>
      <c r="AE66">
        <v>-34</v>
      </c>
      <c r="AF66">
        <f t="shared" ref="AF66:AF97" si="37">SUM(AB66:AE66)</f>
        <v>1833</v>
      </c>
      <c r="AG66">
        <v>0</v>
      </c>
      <c r="AH66">
        <f t="shared" ref="AH66:AH81" si="38">SUM(AF66:AG66)</f>
        <v>1833</v>
      </c>
      <c r="AI66">
        <v>66</v>
      </c>
      <c r="AJ66">
        <f t="shared" ref="AJ66:AJ81" si="39">4+2</f>
        <v>6</v>
      </c>
      <c r="AK66">
        <f t="shared" ref="AK66:AK81" si="40">IFERROR(AH66/AI66,0)</f>
        <v>27.772727272727273</v>
      </c>
      <c r="AM66">
        <v>1367</v>
      </c>
      <c r="AN66">
        <v>0</v>
      </c>
      <c r="AO66">
        <v>-17</v>
      </c>
      <c r="AP66">
        <f t="shared" ref="AP66:AP81" si="41">SUM(AM66:AO66)</f>
        <v>1350</v>
      </c>
      <c r="AQ66">
        <v>0</v>
      </c>
      <c r="AR66">
        <f t="shared" ref="AR66:AR81" si="42">SUM(AP66:AQ66)</f>
        <v>1350</v>
      </c>
      <c r="AS66">
        <v>25</v>
      </c>
      <c r="AT66">
        <f t="shared" ref="AT66:AT81" si="43">4+2</f>
        <v>6</v>
      </c>
      <c r="AU66">
        <f t="shared" ref="AU66:AU79" si="44">IFERROR(AR66/AS66,0)</f>
        <v>54</v>
      </c>
      <c r="AW66">
        <v>1250</v>
      </c>
      <c r="AX66">
        <v>0</v>
      </c>
      <c r="AY66">
        <v>0</v>
      </c>
      <c r="AZ66">
        <f t="shared" ref="AZ66:AZ81" si="45">SUM(AW66:AY66)</f>
        <v>1250</v>
      </c>
      <c r="BA66">
        <v>0</v>
      </c>
      <c r="BB66">
        <f t="shared" ref="BB66:BB81" si="46">SUM(AZ66:BA66)</f>
        <v>1250</v>
      </c>
      <c r="BC66">
        <v>40</v>
      </c>
      <c r="BD66">
        <f t="shared" ref="BD66:BD81" si="47">5+2</f>
        <v>7</v>
      </c>
      <c r="BE66">
        <f t="shared" ref="BE66:BE81" si="48">IFERROR(BB66/BC66,0)</f>
        <v>31.25</v>
      </c>
      <c r="BG66">
        <v>719</v>
      </c>
      <c r="BH66">
        <v>0</v>
      </c>
      <c r="BI66">
        <v>0</v>
      </c>
      <c r="BJ66">
        <f t="shared" ref="BJ66:BJ81" si="49">SUM(BG66:BI66)</f>
        <v>719</v>
      </c>
      <c r="BK66">
        <v>0</v>
      </c>
      <c r="BL66">
        <f t="shared" ref="BL66:BL81" si="50">SUM(BJ66:BK66)</f>
        <v>719</v>
      </c>
      <c r="BM66">
        <v>7</v>
      </c>
      <c r="BN66">
        <f t="shared" ref="BN66:BN81" si="51">3+2</f>
        <v>5</v>
      </c>
      <c r="BO66">
        <f t="shared" ref="BO66:BO81" si="52">IFERROR(BL66/BM66,0)</f>
        <v>102.71428571428571</v>
      </c>
      <c r="BQ66">
        <v>2618</v>
      </c>
      <c r="BR66">
        <v>0</v>
      </c>
      <c r="BS66">
        <v>-34</v>
      </c>
      <c r="BT66">
        <f t="shared" ref="BT66:BT81" si="53">SUM(BQ66:BS66)</f>
        <v>2584</v>
      </c>
      <c r="BU66">
        <v>0</v>
      </c>
      <c r="BV66">
        <f t="shared" ref="BV66:BV81" si="54">SUM(BT66:BU66)</f>
        <v>2584</v>
      </c>
      <c r="BW66">
        <v>20</v>
      </c>
      <c r="BX66">
        <f t="shared" ref="BX66:BX81" si="55">3+2</f>
        <v>5</v>
      </c>
      <c r="BY66">
        <f t="shared" ref="BY66:BY81" si="56">IFERROR(BV66/BW66,0)</f>
        <v>129.19999999999999</v>
      </c>
      <c r="BZ66">
        <f t="shared" ref="BZ66:BZ81" si="57">BV66+BL66+BB66+AR66+AH66+W66+L66</f>
        <v>8678</v>
      </c>
      <c r="CA66">
        <v>800</v>
      </c>
    </row>
    <row r="67" spans="1:79" ht="17.25" customHeight="1" x14ac:dyDescent="0.3">
      <c r="A67" s="2">
        <v>44569</v>
      </c>
      <c r="B67" t="s">
        <v>156</v>
      </c>
      <c r="C67" t="s">
        <v>157</v>
      </c>
      <c r="D67" t="s">
        <v>27</v>
      </c>
      <c r="F67">
        <v>117</v>
      </c>
      <c r="G67">
        <v>0</v>
      </c>
      <c r="I67">
        <v>0</v>
      </c>
      <c r="J67">
        <f t="shared" si="31"/>
        <v>117</v>
      </c>
      <c r="K67">
        <v>0</v>
      </c>
      <c r="L67">
        <f t="shared" si="32"/>
        <v>117</v>
      </c>
      <c r="M67">
        <v>2</v>
      </c>
      <c r="N67">
        <v>1</v>
      </c>
      <c r="O67">
        <f t="shared" si="33"/>
        <v>58.5</v>
      </c>
      <c r="Q67">
        <v>42</v>
      </c>
      <c r="R67">
        <v>200</v>
      </c>
      <c r="T67">
        <v>0</v>
      </c>
      <c r="U67">
        <f t="shared" si="34"/>
        <v>242</v>
      </c>
      <c r="V67">
        <v>0</v>
      </c>
      <c r="W67">
        <f t="shared" si="35"/>
        <v>242</v>
      </c>
      <c r="X67">
        <v>0</v>
      </c>
      <c r="Y67">
        <v>2</v>
      </c>
      <c r="Z67">
        <f t="shared" si="36"/>
        <v>0</v>
      </c>
      <c r="AB67">
        <v>1322</v>
      </c>
      <c r="AC67">
        <v>0</v>
      </c>
      <c r="AE67">
        <v>0</v>
      </c>
      <c r="AF67">
        <f t="shared" si="37"/>
        <v>1322</v>
      </c>
      <c r="AG67">
        <v>0</v>
      </c>
      <c r="AH67">
        <f t="shared" si="38"/>
        <v>1322</v>
      </c>
      <c r="AI67">
        <v>7</v>
      </c>
      <c r="AJ67">
        <f t="shared" si="39"/>
        <v>6</v>
      </c>
      <c r="AK67">
        <f t="shared" si="40"/>
        <v>188.85714285714286</v>
      </c>
      <c r="AM67">
        <v>596</v>
      </c>
      <c r="AN67">
        <v>1234</v>
      </c>
      <c r="AO67">
        <v>0</v>
      </c>
      <c r="AP67">
        <f t="shared" si="41"/>
        <v>1830</v>
      </c>
      <c r="AQ67">
        <v>0</v>
      </c>
      <c r="AR67">
        <f t="shared" si="42"/>
        <v>1830</v>
      </c>
      <c r="AS67">
        <v>1</v>
      </c>
      <c r="AT67">
        <f t="shared" si="43"/>
        <v>6</v>
      </c>
      <c r="AU67">
        <f t="shared" si="44"/>
        <v>1830</v>
      </c>
      <c r="AW67">
        <v>76</v>
      </c>
      <c r="AX67">
        <v>100</v>
      </c>
      <c r="AY67">
        <v>-10</v>
      </c>
      <c r="AZ67">
        <f t="shared" si="45"/>
        <v>166</v>
      </c>
      <c r="BA67">
        <v>0</v>
      </c>
      <c r="BB67">
        <f t="shared" si="46"/>
        <v>166</v>
      </c>
      <c r="BC67">
        <v>3</v>
      </c>
      <c r="BD67">
        <f t="shared" si="47"/>
        <v>7</v>
      </c>
      <c r="BE67">
        <f t="shared" si="48"/>
        <v>55.333333333333336</v>
      </c>
      <c r="BG67">
        <v>17</v>
      </c>
      <c r="BH67">
        <v>20</v>
      </c>
      <c r="BI67">
        <v>0</v>
      </c>
      <c r="BJ67">
        <f t="shared" si="49"/>
        <v>37</v>
      </c>
      <c r="BK67">
        <v>0</v>
      </c>
      <c r="BL67">
        <f t="shared" si="50"/>
        <v>37</v>
      </c>
      <c r="BM67">
        <v>0</v>
      </c>
      <c r="BN67">
        <f t="shared" si="51"/>
        <v>5</v>
      </c>
      <c r="BO67">
        <f t="shared" si="52"/>
        <v>0</v>
      </c>
      <c r="BQ67">
        <v>22</v>
      </c>
      <c r="BR67">
        <v>190</v>
      </c>
      <c r="BS67">
        <v>0</v>
      </c>
      <c r="BT67">
        <f t="shared" si="53"/>
        <v>212</v>
      </c>
      <c r="BU67">
        <v>0</v>
      </c>
      <c r="BV67">
        <f t="shared" si="54"/>
        <v>212</v>
      </c>
      <c r="BW67">
        <v>1</v>
      </c>
      <c r="BX67">
        <f t="shared" si="55"/>
        <v>5</v>
      </c>
      <c r="BY67">
        <f t="shared" si="56"/>
        <v>212</v>
      </c>
      <c r="BZ67">
        <f t="shared" si="57"/>
        <v>3926</v>
      </c>
      <c r="CA67">
        <v>1400</v>
      </c>
    </row>
    <row r="68" spans="1:79" ht="17.25" customHeight="1" x14ac:dyDescent="0.3">
      <c r="A68" s="2">
        <v>44569</v>
      </c>
      <c r="B68" t="s">
        <v>158</v>
      </c>
      <c r="C68" t="s">
        <v>159</v>
      </c>
      <c r="D68" t="s">
        <v>27</v>
      </c>
      <c r="F68">
        <v>0</v>
      </c>
      <c r="G68">
        <v>0</v>
      </c>
      <c r="I68">
        <v>0</v>
      </c>
      <c r="J68">
        <f t="shared" si="31"/>
        <v>0</v>
      </c>
      <c r="K68">
        <v>0</v>
      </c>
      <c r="L68">
        <f t="shared" si="32"/>
        <v>0</v>
      </c>
      <c r="M68">
        <v>4</v>
      </c>
      <c r="N68">
        <v>1</v>
      </c>
      <c r="O68">
        <f t="shared" si="33"/>
        <v>0</v>
      </c>
      <c r="Q68">
        <v>2</v>
      </c>
      <c r="R68">
        <v>0</v>
      </c>
      <c r="T68">
        <v>0</v>
      </c>
      <c r="U68">
        <f t="shared" si="34"/>
        <v>2</v>
      </c>
      <c r="V68">
        <v>0</v>
      </c>
      <c r="W68">
        <f t="shared" si="35"/>
        <v>2</v>
      </c>
      <c r="X68">
        <v>1</v>
      </c>
      <c r="Y68">
        <v>2</v>
      </c>
      <c r="Z68">
        <f t="shared" si="36"/>
        <v>2</v>
      </c>
      <c r="AB68">
        <v>5</v>
      </c>
      <c r="AC68">
        <v>0</v>
      </c>
      <c r="AE68">
        <v>0</v>
      </c>
      <c r="AF68">
        <f t="shared" si="37"/>
        <v>5</v>
      </c>
      <c r="AG68">
        <v>0</v>
      </c>
      <c r="AH68">
        <f t="shared" si="38"/>
        <v>5</v>
      </c>
      <c r="AI68">
        <v>3</v>
      </c>
      <c r="AJ68">
        <f>4+2</f>
        <v>6</v>
      </c>
      <c r="AK68">
        <f t="shared" si="40"/>
        <v>1.6666666666666667</v>
      </c>
      <c r="AM68">
        <v>8</v>
      </c>
      <c r="AN68">
        <v>0</v>
      </c>
      <c r="AO68">
        <v>0</v>
      </c>
      <c r="AP68">
        <f t="shared" si="41"/>
        <v>8</v>
      </c>
      <c r="AQ68">
        <v>0</v>
      </c>
      <c r="AR68">
        <f t="shared" si="42"/>
        <v>8</v>
      </c>
      <c r="AS68">
        <v>3</v>
      </c>
      <c r="AT68">
        <f t="shared" si="43"/>
        <v>6</v>
      </c>
      <c r="AU68">
        <f t="shared" si="44"/>
        <v>2.6666666666666665</v>
      </c>
      <c r="AW68">
        <v>0</v>
      </c>
      <c r="AX68">
        <v>0</v>
      </c>
      <c r="AY68">
        <v>0</v>
      </c>
      <c r="AZ68">
        <f t="shared" si="45"/>
        <v>0</v>
      </c>
      <c r="BA68">
        <v>0</v>
      </c>
      <c r="BB68">
        <f t="shared" si="46"/>
        <v>0</v>
      </c>
      <c r="BC68">
        <v>7</v>
      </c>
      <c r="BD68">
        <f t="shared" si="47"/>
        <v>7</v>
      </c>
      <c r="BE68">
        <f t="shared" si="48"/>
        <v>0</v>
      </c>
      <c r="BG68">
        <v>0</v>
      </c>
      <c r="BH68">
        <v>0</v>
      </c>
      <c r="BI68">
        <v>0</v>
      </c>
      <c r="BJ68">
        <f t="shared" si="49"/>
        <v>0</v>
      </c>
      <c r="BK68">
        <v>0</v>
      </c>
      <c r="BL68">
        <f t="shared" si="50"/>
        <v>0</v>
      </c>
      <c r="BM68">
        <v>3</v>
      </c>
      <c r="BN68">
        <f t="shared" si="51"/>
        <v>5</v>
      </c>
      <c r="BO68">
        <f t="shared" si="52"/>
        <v>0</v>
      </c>
      <c r="BQ68">
        <v>6</v>
      </c>
      <c r="BR68">
        <v>0</v>
      </c>
      <c r="BS68">
        <v>0</v>
      </c>
      <c r="BT68">
        <f t="shared" si="53"/>
        <v>6</v>
      </c>
      <c r="BU68">
        <v>0</v>
      </c>
      <c r="BV68">
        <f t="shared" si="54"/>
        <v>6</v>
      </c>
      <c r="BW68">
        <v>8</v>
      </c>
      <c r="BX68">
        <f t="shared" si="55"/>
        <v>5</v>
      </c>
      <c r="BY68">
        <f t="shared" si="56"/>
        <v>0.75</v>
      </c>
      <c r="BZ68">
        <f t="shared" si="57"/>
        <v>21</v>
      </c>
      <c r="CA68">
        <v>0</v>
      </c>
    </row>
    <row r="69" spans="1:79" ht="17.25" customHeight="1" x14ac:dyDescent="0.3">
      <c r="A69" s="2">
        <v>44569</v>
      </c>
      <c r="B69" t="s">
        <v>160</v>
      </c>
      <c r="C69" t="s">
        <v>161</v>
      </c>
      <c r="D69" t="s">
        <v>27</v>
      </c>
      <c r="F69">
        <v>179</v>
      </c>
      <c r="G69">
        <v>0</v>
      </c>
      <c r="I69">
        <v>0</v>
      </c>
      <c r="J69">
        <f t="shared" si="31"/>
        <v>179</v>
      </c>
      <c r="K69">
        <v>0</v>
      </c>
      <c r="L69">
        <f t="shared" si="32"/>
        <v>179</v>
      </c>
      <c r="M69">
        <v>4</v>
      </c>
      <c r="N69">
        <v>1</v>
      </c>
      <c r="O69">
        <f t="shared" si="33"/>
        <v>44.75</v>
      </c>
      <c r="Q69">
        <v>90</v>
      </c>
      <c r="R69">
        <v>0</v>
      </c>
      <c r="T69">
        <v>0</v>
      </c>
      <c r="U69">
        <f t="shared" si="34"/>
        <v>90</v>
      </c>
      <c r="V69">
        <v>0</v>
      </c>
      <c r="W69">
        <f t="shared" si="35"/>
        <v>90</v>
      </c>
      <c r="X69">
        <v>1</v>
      </c>
      <c r="Y69">
        <v>2</v>
      </c>
      <c r="Z69">
        <f t="shared" si="36"/>
        <v>90</v>
      </c>
      <c r="AB69">
        <v>659</v>
      </c>
      <c r="AC69">
        <v>0</v>
      </c>
      <c r="AE69">
        <v>0</v>
      </c>
      <c r="AF69">
        <f t="shared" si="37"/>
        <v>659</v>
      </c>
      <c r="AG69">
        <v>234</v>
      </c>
      <c r="AH69">
        <f t="shared" si="38"/>
        <v>893</v>
      </c>
      <c r="AI69">
        <v>24</v>
      </c>
      <c r="AJ69">
        <f t="shared" si="39"/>
        <v>6</v>
      </c>
      <c r="AK69">
        <f t="shared" si="40"/>
        <v>37.208333333333336</v>
      </c>
      <c r="AM69">
        <v>88</v>
      </c>
      <c r="AN69">
        <v>0</v>
      </c>
      <c r="AO69">
        <v>0</v>
      </c>
      <c r="AP69">
        <f t="shared" si="41"/>
        <v>88</v>
      </c>
      <c r="AQ69">
        <v>180</v>
      </c>
      <c r="AR69">
        <f t="shared" si="42"/>
        <v>268</v>
      </c>
      <c r="AS69">
        <v>4</v>
      </c>
      <c r="AT69">
        <f t="shared" si="43"/>
        <v>6</v>
      </c>
      <c r="AU69">
        <f t="shared" si="44"/>
        <v>67</v>
      </c>
      <c r="AW69">
        <v>720</v>
      </c>
      <c r="AX69">
        <v>0</v>
      </c>
      <c r="AY69">
        <v>0</v>
      </c>
      <c r="AZ69">
        <f t="shared" si="45"/>
        <v>720</v>
      </c>
      <c r="BA69">
        <v>0</v>
      </c>
      <c r="BB69">
        <f t="shared" si="46"/>
        <v>720</v>
      </c>
      <c r="BC69">
        <v>6</v>
      </c>
      <c r="BD69">
        <f t="shared" si="47"/>
        <v>7</v>
      </c>
      <c r="BE69">
        <f t="shared" si="48"/>
        <v>120</v>
      </c>
      <c r="BG69">
        <v>200</v>
      </c>
      <c r="BH69">
        <v>0</v>
      </c>
      <c r="BI69">
        <v>0</v>
      </c>
      <c r="BJ69">
        <f t="shared" si="49"/>
        <v>200</v>
      </c>
      <c r="BK69">
        <v>0</v>
      </c>
      <c r="BL69">
        <f t="shared" si="50"/>
        <v>200</v>
      </c>
      <c r="BM69">
        <v>0</v>
      </c>
      <c r="BN69">
        <f t="shared" si="51"/>
        <v>5</v>
      </c>
      <c r="BO69">
        <f t="shared" si="52"/>
        <v>0</v>
      </c>
      <c r="BQ69">
        <v>635</v>
      </c>
      <c r="BR69">
        <v>0</v>
      </c>
      <c r="BS69">
        <v>-5</v>
      </c>
      <c r="BT69">
        <f t="shared" si="53"/>
        <v>630</v>
      </c>
      <c r="BU69">
        <v>0</v>
      </c>
      <c r="BV69">
        <f t="shared" si="54"/>
        <v>630</v>
      </c>
      <c r="BW69">
        <v>3</v>
      </c>
      <c r="BX69">
        <f t="shared" si="55"/>
        <v>5</v>
      </c>
      <c r="BY69">
        <f t="shared" si="56"/>
        <v>210</v>
      </c>
      <c r="BZ69">
        <f t="shared" si="57"/>
        <v>2980</v>
      </c>
      <c r="CA69">
        <v>-1440</v>
      </c>
    </row>
    <row r="70" spans="1:79" ht="17.25" customHeight="1" x14ac:dyDescent="0.3">
      <c r="A70" s="2">
        <v>44569</v>
      </c>
      <c r="B70" t="s">
        <v>162</v>
      </c>
      <c r="C70" t="s">
        <v>163</v>
      </c>
      <c r="D70" t="s">
        <v>27</v>
      </c>
      <c r="F70">
        <v>203</v>
      </c>
      <c r="G70">
        <v>0</v>
      </c>
      <c r="I70">
        <v>0</v>
      </c>
      <c r="J70">
        <f t="shared" si="31"/>
        <v>203</v>
      </c>
      <c r="K70">
        <v>0</v>
      </c>
      <c r="L70">
        <f t="shared" si="32"/>
        <v>203</v>
      </c>
      <c r="M70">
        <v>6</v>
      </c>
      <c r="N70">
        <v>1</v>
      </c>
      <c r="O70">
        <f t="shared" si="33"/>
        <v>33.833333333333336</v>
      </c>
      <c r="Q70">
        <v>109</v>
      </c>
      <c r="R70">
        <v>0</v>
      </c>
      <c r="T70">
        <v>-1</v>
      </c>
      <c r="U70">
        <f t="shared" si="34"/>
        <v>108</v>
      </c>
      <c r="V70">
        <v>0</v>
      </c>
      <c r="W70">
        <f t="shared" si="35"/>
        <v>108</v>
      </c>
      <c r="X70">
        <v>3</v>
      </c>
      <c r="Y70">
        <v>2</v>
      </c>
      <c r="Z70">
        <f t="shared" si="36"/>
        <v>36</v>
      </c>
      <c r="AB70">
        <v>479</v>
      </c>
      <c r="AC70">
        <v>0</v>
      </c>
      <c r="AE70">
        <v>0</v>
      </c>
      <c r="AF70">
        <f t="shared" si="37"/>
        <v>479</v>
      </c>
      <c r="AG70">
        <v>0</v>
      </c>
      <c r="AH70">
        <f t="shared" si="38"/>
        <v>479</v>
      </c>
      <c r="AI70">
        <v>2</v>
      </c>
      <c r="AJ70">
        <f t="shared" si="39"/>
        <v>6</v>
      </c>
      <c r="AK70">
        <f t="shared" si="40"/>
        <v>239.5</v>
      </c>
      <c r="AM70">
        <v>117</v>
      </c>
      <c r="AN70">
        <v>0</v>
      </c>
      <c r="AO70">
        <v>0</v>
      </c>
      <c r="AP70">
        <f t="shared" si="41"/>
        <v>117</v>
      </c>
      <c r="AQ70">
        <v>0</v>
      </c>
      <c r="AR70">
        <f t="shared" si="42"/>
        <v>117</v>
      </c>
      <c r="AS70">
        <v>3</v>
      </c>
      <c r="AT70">
        <f t="shared" si="43"/>
        <v>6</v>
      </c>
      <c r="AU70">
        <f t="shared" si="44"/>
        <v>39</v>
      </c>
      <c r="AW70">
        <v>1654</v>
      </c>
      <c r="AX70">
        <v>0</v>
      </c>
      <c r="AY70">
        <v>-10</v>
      </c>
      <c r="AZ70">
        <f t="shared" si="45"/>
        <v>1644</v>
      </c>
      <c r="BA70">
        <v>0</v>
      </c>
      <c r="BB70">
        <f t="shared" si="46"/>
        <v>1644</v>
      </c>
      <c r="BC70">
        <v>2</v>
      </c>
      <c r="BD70">
        <f t="shared" si="47"/>
        <v>7</v>
      </c>
      <c r="BE70">
        <f t="shared" si="48"/>
        <v>822</v>
      </c>
      <c r="BG70">
        <v>223</v>
      </c>
      <c r="BH70">
        <v>0</v>
      </c>
      <c r="BI70">
        <v>0</v>
      </c>
      <c r="BJ70">
        <f t="shared" si="49"/>
        <v>223</v>
      </c>
      <c r="BK70">
        <v>0</v>
      </c>
      <c r="BL70">
        <f t="shared" si="50"/>
        <v>223</v>
      </c>
      <c r="BM70">
        <v>1</v>
      </c>
      <c r="BN70">
        <f t="shared" si="51"/>
        <v>5</v>
      </c>
      <c r="BO70">
        <f t="shared" si="52"/>
        <v>223</v>
      </c>
      <c r="BQ70">
        <v>261</v>
      </c>
      <c r="BR70">
        <v>0</v>
      </c>
      <c r="BS70">
        <v>0</v>
      </c>
      <c r="BT70">
        <f t="shared" si="53"/>
        <v>261</v>
      </c>
      <c r="BU70">
        <v>0</v>
      </c>
      <c r="BV70">
        <f t="shared" si="54"/>
        <v>261</v>
      </c>
      <c r="BW70">
        <v>6</v>
      </c>
      <c r="BX70">
        <f t="shared" si="55"/>
        <v>5</v>
      </c>
      <c r="BY70">
        <f t="shared" si="56"/>
        <v>43.5</v>
      </c>
      <c r="BZ70">
        <f t="shared" si="57"/>
        <v>3035</v>
      </c>
      <c r="CA70">
        <v>-2384</v>
      </c>
    </row>
    <row r="71" spans="1:79" ht="17.25" customHeight="1" x14ac:dyDescent="0.3">
      <c r="A71" s="2">
        <v>44569</v>
      </c>
      <c r="B71" t="s">
        <v>164</v>
      </c>
      <c r="C71" t="s">
        <v>165</v>
      </c>
      <c r="D71" t="s">
        <v>27</v>
      </c>
      <c r="F71">
        <v>471</v>
      </c>
      <c r="G71">
        <v>720</v>
      </c>
      <c r="I71">
        <v>0</v>
      </c>
      <c r="J71">
        <f t="shared" si="31"/>
        <v>1191</v>
      </c>
      <c r="K71">
        <v>0</v>
      </c>
      <c r="L71">
        <f t="shared" si="32"/>
        <v>1191</v>
      </c>
      <c r="M71">
        <v>46</v>
      </c>
      <c r="N71">
        <v>1</v>
      </c>
      <c r="O71">
        <f t="shared" si="33"/>
        <v>25.891304347826086</v>
      </c>
      <c r="Q71">
        <v>30</v>
      </c>
      <c r="R71">
        <v>0</v>
      </c>
      <c r="T71">
        <v>0</v>
      </c>
      <c r="U71">
        <f t="shared" si="34"/>
        <v>30</v>
      </c>
      <c r="V71">
        <v>0</v>
      </c>
      <c r="W71">
        <f t="shared" si="35"/>
        <v>30</v>
      </c>
      <c r="X71">
        <v>1</v>
      </c>
      <c r="Y71">
        <v>2</v>
      </c>
      <c r="Z71">
        <f t="shared" si="36"/>
        <v>30</v>
      </c>
      <c r="AB71">
        <v>5185</v>
      </c>
      <c r="AC71">
        <v>0</v>
      </c>
      <c r="AE71">
        <v>0</v>
      </c>
      <c r="AF71">
        <f t="shared" si="37"/>
        <v>5185</v>
      </c>
      <c r="AG71">
        <v>0</v>
      </c>
      <c r="AH71">
        <f t="shared" si="38"/>
        <v>5185</v>
      </c>
      <c r="AI71">
        <v>48</v>
      </c>
      <c r="AJ71">
        <f t="shared" si="39"/>
        <v>6</v>
      </c>
      <c r="AK71">
        <f t="shared" si="40"/>
        <v>108.02083333333333</v>
      </c>
      <c r="AM71">
        <v>396</v>
      </c>
      <c r="AN71">
        <v>110</v>
      </c>
      <c r="AO71">
        <v>0</v>
      </c>
      <c r="AP71">
        <f t="shared" si="41"/>
        <v>506</v>
      </c>
      <c r="AQ71">
        <v>0</v>
      </c>
      <c r="AR71">
        <f t="shared" si="42"/>
        <v>506</v>
      </c>
      <c r="AS71">
        <v>43</v>
      </c>
      <c r="AT71">
        <f t="shared" si="43"/>
        <v>6</v>
      </c>
      <c r="AU71">
        <f t="shared" si="44"/>
        <v>11.767441860465116</v>
      </c>
      <c r="AW71">
        <v>0</v>
      </c>
      <c r="AX71">
        <v>220</v>
      </c>
      <c r="AY71">
        <v>0</v>
      </c>
      <c r="AZ71">
        <f t="shared" si="45"/>
        <v>220</v>
      </c>
      <c r="BA71">
        <v>0</v>
      </c>
      <c r="BB71">
        <f t="shared" si="46"/>
        <v>220</v>
      </c>
      <c r="BC71">
        <v>2</v>
      </c>
      <c r="BD71">
        <f t="shared" si="47"/>
        <v>7</v>
      </c>
      <c r="BE71">
        <f t="shared" si="48"/>
        <v>110</v>
      </c>
      <c r="BG71">
        <v>315</v>
      </c>
      <c r="BH71">
        <v>1200</v>
      </c>
      <c r="BI71">
        <v>0</v>
      </c>
      <c r="BJ71">
        <f t="shared" si="49"/>
        <v>1515</v>
      </c>
      <c r="BK71">
        <v>0</v>
      </c>
      <c r="BL71">
        <f t="shared" si="50"/>
        <v>1515</v>
      </c>
      <c r="BM71">
        <v>22</v>
      </c>
      <c r="BN71">
        <f t="shared" si="51"/>
        <v>5</v>
      </c>
      <c r="BO71">
        <f t="shared" si="52"/>
        <v>68.86363636363636</v>
      </c>
      <c r="BQ71">
        <v>188</v>
      </c>
      <c r="BR71">
        <v>15</v>
      </c>
      <c r="BS71">
        <v>0</v>
      </c>
      <c r="BT71">
        <f t="shared" si="53"/>
        <v>203</v>
      </c>
      <c r="BU71">
        <v>900</v>
      </c>
      <c r="BV71">
        <f t="shared" si="54"/>
        <v>1103</v>
      </c>
      <c r="BW71">
        <v>31</v>
      </c>
      <c r="BX71">
        <f t="shared" si="55"/>
        <v>5</v>
      </c>
      <c r="BY71">
        <f t="shared" si="56"/>
        <v>35.58064516129032</v>
      </c>
      <c r="BZ71">
        <f t="shared" si="57"/>
        <v>9750</v>
      </c>
      <c r="CA71">
        <v>451</v>
      </c>
    </row>
    <row r="72" spans="1:79" ht="17.25" customHeight="1" x14ac:dyDescent="0.3">
      <c r="A72" s="2">
        <v>44569</v>
      </c>
      <c r="B72" t="s">
        <v>166</v>
      </c>
      <c r="C72" t="s">
        <v>167</v>
      </c>
      <c r="D72" t="s">
        <v>27</v>
      </c>
      <c r="F72">
        <v>384</v>
      </c>
      <c r="G72">
        <v>0</v>
      </c>
      <c r="I72">
        <v>0</v>
      </c>
      <c r="J72">
        <f t="shared" si="31"/>
        <v>384</v>
      </c>
      <c r="K72">
        <v>0</v>
      </c>
      <c r="L72">
        <f t="shared" si="32"/>
        <v>384</v>
      </c>
      <c r="M72">
        <v>3</v>
      </c>
      <c r="N72">
        <v>1</v>
      </c>
      <c r="O72">
        <f t="shared" si="33"/>
        <v>128</v>
      </c>
      <c r="Q72">
        <v>237</v>
      </c>
      <c r="R72">
        <v>0</v>
      </c>
      <c r="T72">
        <v>0</v>
      </c>
      <c r="U72">
        <f t="shared" si="34"/>
        <v>237</v>
      </c>
      <c r="V72">
        <v>0</v>
      </c>
      <c r="W72">
        <f t="shared" si="35"/>
        <v>237</v>
      </c>
      <c r="X72">
        <v>1</v>
      </c>
      <c r="Y72">
        <v>2</v>
      </c>
      <c r="Z72">
        <f t="shared" si="36"/>
        <v>237</v>
      </c>
      <c r="AB72">
        <v>508</v>
      </c>
      <c r="AC72">
        <v>0</v>
      </c>
      <c r="AE72">
        <v>0</v>
      </c>
      <c r="AF72">
        <f t="shared" si="37"/>
        <v>508</v>
      </c>
      <c r="AG72">
        <v>0</v>
      </c>
      <c r="AH72">
        <f t="shared" si="38"/>
        <v>508</v>
      </c>
      <c r="AI72">
        <v>4</v>
      </c>
      <c r="AJ72">
        <f t="shared" si="39"/>
        <v>6</v>
      </c>
      <c r="AK72">
        <f t="shared" si="40"/>
        <v>127</v>
      </c>
      <c r="AM72">
        <v>114</v>
      </c>
      <c r="AN72">
        <v>210</v>
      </c>
      <c r="AO72">
        <v>0</v>
      </c>
      <c r="AP72">
        <f t="shared" si="41"/>
        <v>324</v>
      </c>
      <c r="AQ72">
        <v>0</v>
      </c>
      <c r="AR72">
        <f t="shared" si="42"/>
        <v>324</v>
      </c>
      <c r="AS72">
        <v>5</v>
      </c>
      <c r="AT72">
        <f t="shared" si="43"/>
        <v>6</v>
      </c>
      <c r="AU72">
        <f t="shared" si="44"/>
        <v>64.8</v>
      </c>
      <c r="AW72">
        <v>94</v>
      </c>
      <c r="AX72">
        <v>30</v>
      </c>
      <c r="AY72">
        <v>0</v>
      </c>
      <c r="AZ72">
        <f t="shared" si="45"/>
        <v>124</v>
      </c>
      <c r="BA72">
        <v>0</v>
      </c>
      <c r="BB72">
        <f t="shared" si="46"/>
        <v>124</v>
      </c>
      <c r="BC72">
        <v>2</v>
      </c>
      <c r="BD72">
        <f t="shared" si="47"/>
        <v>7</v>
      </c>
      <c r="BE72">
        <f t="shared" si="48"/>
        <v>62</v>
      </c>
      <c r="BG72">
        <v>565</v>
      </c>
      <c r="BH72">
        <v>380</v>
      </c>
      <c r="BI72">
        <v>0</v>
      </c>
      <c r="BJ72">
        <f t="shared" si="49"/>
        <v>945</v>
      </c>
      <c r="BK72">
        <v>0</v>
      </c>
      <c r="BL72">
        <f t="shared" si="50"/>
        <v>945</v>
      </c>
      <c r="BM72">
        <v>0</v>
      </c>
      <c r="BN72">
        <f t="shared" si="51"/>
        <v>5</v>
      </c>
      <c r="BO72">
        <f t="shared" si="52"/>
        <v>0</v>
      </c>
      <c r="BQ72">
        <v>118</v>
      </c>
      <c r="BR72">
        <v>250</v>
      </c>
      <c r="BS72">
        <v>0</v>
      </c>
      <c r="BT72">
        <f t="shared" si="53"/>
        <v>368</v>
      </c>
      <c r="BU72">
        <v>0</v>
      </c>
      <c r="BV72">
        <f t="shared" si="54"/>
        <v>368</v>
      </c>
      <c r="BW72">
        <v>2</v>
      </c>
      <c r="BX72">
        <f t="shared" si="55"/>
        <v>5</v>
      </c>
      <c r="BY72">
        <f t="shared" si="56"/>
        <v>184</v>
      </c>
      <c r="BZ72">
        <f t="shared" si="57"/>
        <v>2890</v>
      </c>
      <c r="CA72">
        <v>1500</v>
      </c>
    </row>
    <row r="73" spans="1:79" ht="17.25" customHeight="1" x14ac:dyDescent="0.3">
      <c r="A73" s="2">
        <v>44569</v>
      </c>
      <c r="B73" t="s">
        <v>168</v>
      </c>
      <c r="C73" t="s">
        <v>169</v>
      </c>
      <c r="D73" t="s">
        <v>27</v>
      </c>
      <c r="F73">
        <v>75</v>
      </c>
      <c r="G73">
        <v>0</v>
      </c>
      <c r="I73">
        <v>0</v>
      </c>
      <c r="J73">
        <f t="shared" si="31"/>
        <v>75</v>
      </c>
      <c r="K73">
        <v>0</v>
      </c>
      <c r="L73">
        <f t="shared" si="32"/>
        <v>75</v>
      </c>
      <c r="M73">
        <v>3</v>
      </c>
      <c r="N73">
        <v>1</v>
      </c>
      <c r="O73">
        <f t="shared" si="33"/>
        <v>25</v>
      </c>
      <c r="Q73">
        <v>111</v>
      </c>
      <c r="R73">
        <v>0</v>
      </c>
      <c r="T73">
        <v>0</v>
      </c>
      <c r="U73">
        <f t="shared" si="34"/>
        <v>111</v>
      </c>
      <c r="V73">
        <v>0</v>
      </c>
      <c r="W73">
        <f t="shared" si="35"/>
        <v>111</v>
      </c>
      <c r="X73">
        <v>1</v>
      </c>
      <c r="Y73">
        <v>2</v>
      </c>
      <c r="Z73">
        <f t="shared" si="36"/>
        <v>111</v>
      </c>
      <c r="AB73">
        <v>449</v>
      </c>
      <c r="AC73">
        <v>0</v>
      </c>
      <c r="AE73">
        <v>0</v>
      </c>
      <c r="AF73">
        <f t="shared" si="37"/>
        <v>449</v>
      </c>
      <c r="AG73">
        <v>0</v>
      </c>
      <c r="AH73">
        <f t="shared" si="38"/>
        <v>449</v>
      </c>
      <c r="AI73">
        <v>5</v>
      </c>
      <c r="AJ73">
        <f t="shared" si="39"/>
        <v>6</v>
      </c>
      <c r="AK73">
        <f t="shared" si="40"/>
        <v>89.8</v>
      </c>
      <c r="AM73">
        <v>910</v>
      </c>
      <c r="AN73">
        <v>0</v>
      </c>
      <c r="AO73">
        <v>0</v>
      </c>
      <c r="AP73">
        <f t="shared" si="41"/>
        <v>910</v>
      </c>
      <c r="AQ73">
        <v>0</v>
      </c>
      <c r="AR73">
        <f t="shared" si="42"/>
        <v>910</v>
      </c>
      <c r="AS73">
        <v>2</v>
      </c>
      <c r="AT73">
        <f t="shared" si="43"/>
        <v>6</v>
      </c>
      <c r="AU73">
        <f t="shared" si="44"/>
        <v>455</v>
      </c>
      <c r="AW73">
        <v>191</v>
      </c>
      <c r="AX73">
        <v>0</v>
      </c>
      <c r="AY73">
        <v>0</v>
      </c>
      <c r="AZ73">
        <f t="shared" si="45"/>
        <v>191</v>
      </c>
      <c r="BA73">
        <v>0</v>
      </c>
      <c r="BB73">
        <f t="shared" si="46"/>
        <v>191</v>
      </c>
      <c r="BC73">
        <v>4</v>
      </c>
      <c r="BD73">
        <f t="shared" si="47"/>
        <v>7</v>
      </c>
      <c r="BE73">
        <f t="shared" si="48"/>
        <v>47.75</v>
      </c>
      <c r="BG73">
        <v>380</v>
      </c>
      <c r="BH73">
        <v>0</v>
      </c>
      <c r="BI73">
        <v>0</v>
      </c>
      <c r="BJ73">
        <f t="shared" si="49"/>
        <v>380</v>
      </c>
      <c r="BK73">
        <v>0</v>
      </c>
      <c r="BL73">
        <f t="shared" si="50"/>
        <v>380</v>
      </c>
      <c r="BM73">
        <v>1</v>
      </c>
      <c r="BN73">
        <f t="shared" si="51"/>
        <v>5</v>
      </c>
      <c r="BO73">
        <f t="shared" si="52"/>
        <v>380</v>
      </c>
      <c r="BQ73">
        <v>769</v>
      </c>
      <c r="BR73">
        <v>0</v>
      </c>
      <c r="BS73">
        <v>0</v>
      </c>
      <c r="BT73">
        <f t="shared" si="53"/>
        <v>769</v>
      </c>
      <c r="BU73">
        <v>0</v>
      </c>
      <c r="BV73">
        <f t="shared" si="54"/>
        <v>769</v>
      </c>
      <c r="BW73">
        <v>2</v>
      </c>
      <c r="BX73">
        <f t="shared" si="55"/>
        <v>5</v>
      </c>
      <c r="BY73">
        <f t="shared" si="56"/>
        <v>384.5</v>
      </c>
      <c r="BZ73">
        <f t="shared" si="57"/>
        <v>2885</v>
      </c>
      <c r="CA73">
        <v>3800</v>
      </c>
    </row>
    <row r="74" spans="1:79" ht="17.25" customHeight="1" x14ac:dyDescent="0.3">
      <c r="A74" s="2">
        <v>44569</v>
      </c>
      <c r="B74" t="s">
        <v>170</v>
      </c>
      <c r="C74" t="s">
        <v>171</v>
      </c>
      <c r="D74" t="s">
        <v>27</v>
      </c>
      <c r="F74">
        <v>322</v>
      </c>
      <c r="G74">
        <v>0</v>
      </c>
      <c r="I74">
        <v>0</v>
      </c>
      <c r="J74">
        <f t="shared" si="31"/>
        <v>322</v>
      </c>
      <c r="K74">
        <v>0</v>
      </c>
      <c r="L74">
        <f t="shared" si="32"/>
        <v>322</v>
      </c>
      <c r="M74">
        <v>5</v>
      </c>
      <c r="N74">
        <v>1</v>
      </c>
      <c r="O74">
        <f t="shared" si="33"/>
        <v>64.400000000000006</v>
      </c>
      <c r="Q74">
        <v>196</v>
      </c>
      <c r="R74">
        <v>0</v>
      </c>
      <c r="T74">
        <v>0</v>
      </c>
      <c r="U74">
        <f t="shared" si="34"/>
        <v>196</v>
      </c>
      <c r="V74">
        <v>0</v>
      </c>
      <c r="W74">
        <f t="shared" si="35"/>
        <v>196</v>
      </c>
      <c r="X74">
        <v>1</v>
      </c>
      <c r="Y74">
        <v>2</v>
      </c>
      <c r="Z74">
        <f t="shared" si="36"/>
        <v>196</v>
      </c>
      <c r="AB74">
        <v>1418</v>
      </c>
      <c r="AC74">
        <v>0</v>
      </c>
      <c r="AE74">
        <v>0</v>
      </c>
      <c r="AF74">
        <f t="shared" si="37"/>
        <v>1418</v>
      </c>
      <c r="AG74">
        <v>0</v>
      </c>
      <c r="AH74">
        <f t="shared" si="38"/>
        <v>1418</v>
      </c>
      <c r="AI74">
        <v>2</v>
      </c>
      <c r="AJ74">
        <f t="shared" si="39"/>
        <v>6</v>
      </c>
      <c r="AK74">
        <f t="shared" si="40"/>
        <v>709</v>
      </c>
      <c r="AM74">
        <v>811</v>
      </c>
      <c r="AN74">
        <v>0</v>
      </c>
      <c r="AO74">
        <v>0</v>
      </c>
      <c r="AP74">
        <f t="shared" si="41"/>
        <v>811</v>
      </c>
      <c r="AQ74">
        <v>0</v>
      </c>
      <c r="AR74">
        <f t="shared" si="42"/>
        <v>811</v>
      </c>
      <c r="AS74">
        <v>7</v>
      </c>
      <c r="AT74">
        <f t="shared" si="43"/>
        <v>6</v>
      </c>
      <c r="AU74">
        <f t="shared" si="44"/>
        <v>115.85714285714286</v>
      </c>
      <c r="AW74">
        <v>113</v>
      </c>
      <c r="AX74">
        <v>15</v>
      </c>
      <c r="AY74">
        <v>0</v>
      </c>
      <c r="AZ74">
        <f t="shared" si="45"/>
        <v>128</v>
      </c>
      <c r="BA74">
        <v>0</v>
      </c>
      <c r="BB74">
        <f t="shared" si="46"/>
        <v>128</v>
      </c>
      <c r="BC74">
        <v>1</v>
      </c>
      <c r="BD74">
        <f t="shared" si="47"/>
        <v>7</v>
      </c>
      <c r="BE74">
        <f t="shared" si="48"/>
        <v>128</v>
      </c>
      <c r="BG74">
        <v>481</v>
      </c>
      <c r="BH74">
        <v>0</v>
      </c>
      <c r="BI74">
        <v>0</v>
      </c>
      <c r="BJ74">
        <f t="shared" si="49"/>
        <v>481</v>
      </c>
      <c r="BK74">
        <v>0</v>
      </c>
      <c r="BL74">
        <f t="shared" si="50"/>
        <v>481</v>
      </c>
      <c r="BM74">
        <v>3</v>
      </c>
      <c r="BN74">
        <f t="shared" si="51"/>
        <v>5</v>
      </c>
      <c r="BO74">
        <f t="shared" si="52"/>
        <v>160.33333333333334</v>
      </c>
      <c r="BQ74">
        <v>1623</v>
      </c>
      <c r="BR74">
        <v>0</v>
      </c>
      <c r="BS74">
        <v>0</v>
      </c>
      <c r="BT74">
        <f t="shared" si="53"/>
        <v>1623</v>
      </c>
      <c r="BU74">
        <v>0</v>
      </c>
      <c r="BV74">
        <f t="shared" si="54"/>
        <v>1623</v>
      </c>
      <c r="BW74">
        <v>12</v>
      </c>
      <c r="BX74">
        <f t="shared" si="55"/>
        <v>5</v>
      </c>
      <c r="BY74">
        <f t="shared" si="56"/>
        <v>135.25</v>
      </c>
      <c r="BZ74">
        <f t="shared" si="57"/>
        <v>4979</v>
      </c>
      <c r="CA74">
        <v>570</v>
      </c>
    </row>
    <row r="75" spans="1:79" ht="17.25" customHeight="1" x14ac:dyDescent="0.3">
      <c r="A75" s="2">
        <v>44569</v>
      </c>
      <c r="B75" t="s">
        <v>172</v>
      </c>
      <c r="C75" t="s">
        <v>173</v>
      </c>
      <c r="D75" t="s">
        <v>27</v>
      </c>
      <c r="F75">
        <v>224</v>
      </c>
      <c r="G75">
        <v>0</v>
      </c>
      <c r="I75">
        <v>0</v>
      </c>
      <c r="J75">
        <f t="shared" si="31"/>
        <v>224</v>
      </c>
      <c r="K75">
        <v>0</v>
      </c>
      <c r="L75">
        <f t="shared" si="32"/>
        <v>224</v>
      </c>
      <c r="M75">
        <v>1</v>
      </c>
      <c r="N75">
        <v>1</v>
      </c>
      <c r="O75">
        <f t="shared" si="33"/>
        <v>224</v>
      </c>
      <c r="Q75">
        <v>63</v>
      </c>
      <c r="R75">
        <v>0</v>
      </c>
      <c r="T75">
        <v>0</v>
      </c>
      <c r="U75">
        <f t="shared" si="34"/>
        <v>63</v>
      </c>
      <c r="V75">
        <v>0</v>
      </c>
      <c r="W75">
        <f t="shared" si="35"/>
        <v>63</v>
      </c>
      <c r="X75">
        <v>1</v>
      </c>
      <c r="Y75">
        <v>2</v>
      </c>
      <c r="Z75">
        <f t="shared" si="36"/>
        <v>63</v>
      </c>
      <c r="AB75">
        <v>1529</v>
      </c>
      <c r="AC75">
        <v>0</v>
      </c>
      <c r="AE75">
        <v>0</v>
      </c>
      <c r="AF75">
        <f t="shared" si="37"/>
        <v>1529</v>
      </c>
      <c r="AG75">
        <v>0</v>
      </c>
      <c r="AH75">
        <f t="shared" si="38"/>
        <v>1529</v>
      </c>
      <c r="AI75">
        <v>4</v>
      </c>
      <c r="AJ75">
        <f t="shared" si="39"/>
        <v>6</v>
      </c>
      <c r="AK75">
        <f t="shared" si="40"/>
        <v>382.25</v>
      </c>
      <c r="AM75">
        <v>746</v>
      </c>
      <c r="AN75">
        <v>710</v>
      </c>
      <c r="AO75">
        <v>0</v>
      </c>
      <c r="AP75">
        <f t="shared" si="41"/>
        <v>1456</v>
      </c>
      <c r="AQ75">
        <v>0</v>
      </c>
      <c r="AR75">
        <f t="shared" si="42"/>
        <v>1456</v>
      </c>
      <c r="AS75">
        <v>8</v>
      </c>
      <c r="AT75">
        <f t="shared" si="43"/>
        <v>6</v>
      </c>
      <c r="AU75">
        <f t="shared" si="44"/>
        <v>182</v>
      </c>
      <c r="AW75">
        <v>122</v>
      </c>
      <c r="AX75">
        <v>235</v>
      </c>
      <c r="AY75">
        <v>-3</v>
      </c>
      <c r="AZ75">
        <f t="shared" si="45"/>
        <v>354</v>
      </c>
      <c r="BA75">
        <v>0</v>
      </c>
      <c r="BB75">
        <f t="shared" si="46"/>
        <v>354</v>
      </c>
      <c r="BC75">
        <v>2</v>
      </c>
      <c r="BD75">
        <f t="shared" si="47"/>
        <v>7</v>
      </c>
      <c r="BE75">
        <f t="shared" si="48"/>
        <v>177</v>
      </c>
      <c r="BG75">
        <v>218</v>
      </c>
      <c r="BH75">
        <v>240</v>
      </c>
      <c r="BI75">
        <v>0</v>
      </c>
      <c r="BJ75">
        <f t="shared" si="49"/>
        <v>458</v>
      </c>
      <c r="BK75">
        <v>0</v>
      </c>
      <c r="BL75">
        <f t="shared" si="50"/>
        <v>458</v>
      </c>
      <c r="BM75">
        <v>0</v>
      </c>
      <c r="BN75">
        <f t="shared" si="51"/>
        <v>5</v>
      </c>
      <c r="BO75">
        <f t="shared" si="52"/>
        <v>0</v>
      </c>
      <c r="BQ75">
        <v>51</v>
      </c>
      <c r="BR75">
        <v>240</v>
      </c>
      <c r="BS75">
        <v>0</v>
      </c>
      <c r="BT75">
        <f t="shared" si="53"/>
        <v>291</v>
      </c>
      <c r="BU75">
        <v>0</v>
      </c>
      <c r="BV75">
        <f t="shared" si="54"/>
        <v>291</v>
      </c>
      <c r="BW75">
        <v>2</v>
      </c>
      <c r="BX75">
        <f t="shared" si="55"/>
        <v>5</v>
      </c>
      <c r="BY75">
        <f t="shared" si="56"/>
        <v>145.5</v>
      </c>
      <c r="BZ75">
        <f t="shared" si="57"/>
        <v>4375</v>
      </c>
      <c r="CA75">
        <v>367</v>
      </c>
    </row>
    <row r="76" spans="1:79" ht="17.25" customHeight="1" x14ac:dyDescent="0.3">
      <c r="A76" s="2">
        <v>44569</v>
      </c>
      <c r="B76" t="s">
        <v>174</v>
      </c>
      <c r="C76" t="s">
        <v>175</v>
      </c>
      <c r="D76" t="s">
        <v>27</v>
      </c>
      <c r="F76">
        <v>570</v>
      </c>
      <c r="G76">
        <v>0</v>
      </c>
      <c r="I76">
        <v>-165</v>
      </c>
      <c r="J76">
        <f t="shared" si="31"/>
        <v>405</v>
      </c>
      <c r="K76">
        <v>0</v>
      </c>
      <c r="L76">
        <f t="shared" si="32"/>
        <v>405</v>
      </c>
      <c r="M76">
        <v>53</v>
      </c>
      <c r="N76">
        <v>1</v>
      </c>
      <c r="O76">
        <f t="shared" si="33"/>
        <v>7.6415094339622645</v>
      </c>
      <c r="Q76">
        <v>469</v>
      </c>
      <c r="R76">
        <v>0</v>
      </c>
      <c r="T76">
        <v>0</v>
      </c>
      <c r="U76">
        <f t="shared" si="34"/>
        <v>469</v>
      </c>
      <c r="V76">
        <v>0</v>
      </c>
      <c r="W76">
        <f t="shared" si="35"/>
        <v>469</v>
      </c>
      <c r="X76">
        <v>22</v>
      </c>
      <c r="Y76">
        <v>2</v>
      </c>
      <c r="Z76">
        <f t="shared" si="36"/>
        <v>21.318181818181817</v>
      </c>
      <c r="AB76">
        <v>1019</v>
      </c>
      <c r="AC76">
        <v>0</v>
      </c>
      <c r="AE76">
        <v>0</v>
      </c>
      <c r="AF76">
        <f t="shared" si="37"/>
        <v>1019</v>
      </c>
      <c r="AG76">
        <v>1600</v>
      </c>
      <c r="AH76">
        <f t="shared" si="38"/>
        <v>2619</v>
      </c>
      <c r="AI76">
        <v>128</v>
      </c>
      <c r="AJ76">
        <f t="shared" si="39"/>
        <v>6</v>
      </c>
      <c r="AK76">
        <f t="shared" si="40"/>
        <v>20.4609375</v>
      </c>
      <c r="AM76">
        <v>2106</v>
      </c>
      <c r="AN76">
        <v>0</v>
      </c>
      <c r="AO76">
        <v>0</v>
      </c>
      <c r="AP76">
        <f t="shared" si="41"/>
        <v>2106</v>
      </c>
      <c r="AQ76">
        <v>1600</v>
      </c>
      <c r="AR76">
        <f t="shared" si="42"/>
        <v>3706</v>
      </c>
      <c r="AS76">
        <v>86</v>
      </c>
      <c r="AT76">
        <f t="shared" si="43"/>
        <v>6</v>
      </c>
      <c r="AU76">
        <f t="shared" si="44"/>
        <v>43.093023255813954</v>
      </c>
      <c r="AW76">
        <v>998</v>
      </c>
      <c r="AX76">
        <v>0</v>
      </c>
      <c r="AY76">
        <v>-38</v>
      </c>
      <c r="AZ76">
        <f t="shared" si="45"/>
        <v>960</v>
      </c>
      <c r="BA76">
        <f>2000+2000</f>
        <v>4000</v>
      </c>
      <c r="BB76">
        <f t="shared" si="46"/>
        <v>4960</v>
      </c>
      <c r="BC76">
        <v>105</v>
      </c>
      <c r="BD76">
        <f t="shared" si="47"/>
        <v>7</v>
      </c>
      <c r="BE76">
        <f t="shared" si="48"/>
        <v>47.238095238095241</v>
      </c>
      <c r="BG76">
        <v>703</v>
      </c>
      <c r="BH76">
        <v>0</v>
      </c>
      <c r="BI76">
        <v>-22</v>
      </c>
      <c r="BJ76">
        <f t="shared" si="49"/>
        <v>681</v>
      </c>
      <c r="BK76">
        <f>640+375</f>
        <v>1015</v>
      </c>
      <c r="BL76">
        <f t="shared" si="50"/>
        <v>1696</v>
      </c>
      <c r="BM76">
        <v>38</v>
      </c>
      <c r="BN76">
        <f t="shared" si="51"/>
        <v>5</v>
      </c>
      <c r="BO76">
        <f t="shared" si="52"/>
        <v>44.631578947368418</v>
      </c>
      <c r="BQ76">
        <v>750</v>
      </c>
      <c r="BR76">
        <v>0</v>
      </c>
      <c r="BS76">
        <v>0</v>
      </c>
      <c r="BT76">
        <f t="shared" si="53"/>
        <v>750</v>
      </c>
      <c r="BU76">
        <v>400</v>
      </c>
      <c r="BV76">
        <f t="shared" si="54"/>
        <v>1150</v>
      </c>
      <c r="BW76">
        <v>33</v>
      </c>
      <c r="BX76">
        <f t="shared" si="55"/>
        <v>5</v>
      </c>
      <c r="BY76">
        <f t="shared" si="56"/>
        <v>34.848484848484851</v>
      </c>
      <c r="BZ76">
        <f t="shared" si="57"/>
        <v>15005</v>
      </c>
      <c r="CA76">
        <v>3520</v>
      </c>
    </row>
    <row r="77" spans="1:79" ht="17.25" customHeight="1" x14ac:dyDescent="0.3">
      <c r="A77" s="2">
        <v>44569</v>
      </c>
      <c r="B77" t="s">
        <v>176</v>
      </c>
      <c r="C77" t="s">
        <v>177</v>
      </c>
      <c r="D77" t="s">
        <v>27</v>
      </c>
      <c r="F77">
        <v>0</v>
      </c>
      <c r="G77">
        <v>0</v>
      </c>
      <c r="I77">
        <v>0</v>
      </c>
      <c r="J77">
        <f t="shared" si="31"/>
        <v>0</v>
      </c>
      <c r="K77">
        <v>0</v>
      </c>
      <c r="L77">
        <f t="shared" si="32"/>
        <v>0</v>
      </c>
      <c r="M77">
        <v>0</v>
      </c>
      <c r="N77">
        <v>1</v>
      </c>
      <c r="O77">
        <f t="shared" si="33"/>
        <v>0</v>
      </c>
      <c r="Q77">
        <v>0</v>
      </c>
      <c r="R77">
        <v>0</v>
      </c>
      <c r="T77">
        <v>0</v>
      </c>
      <c r="U77">
        <f t="shared" si="34"/>
        <v>0</v>
      </c>
      <c r="V77">
        <v>0</v>
      </c>
      <c r="W77">
        <f t="shared" si="35"/>
        <v>0</v>
      </c>
      <c r="X77">
        <v>0</v>
      </c>
      <c r="Y77">
        <v>2</v>
      </c>
      <c r="Z77">
        <f t="shared" si="36"/>
        <v>0</v>
      </c>
      <c r="AB77">
        <v>0</v>
      </c>
      <c r="AC77">
        <v>0</v>
      </c>
      <c r="AE77">
        <v>0</v>
      </c>
      <c r="AF77">
        <f t="shared" si="37"/>
        <v>0</v>
      </c>
      <c r="AG77">
        <v>0</v>
      </c>
      <c r="AH77">
        <f t="shared" si="38"/>
        <v>0</v>
      </c>
      <c r="AI77">
        <v>0</v>
      </c>
      <c r="AJ77">
        <f t="shared" si="39"/>
        <v>6</v>
      </c>
      <c r="AK77">
        <f t="shared" si="40"/>
        <v>0</v>
      </c>
      <c r="AM77">
        <v>0</v>
      </c>
      <c r="AN77">
        <v>0</v>
      </c>
      <c r="AO77">
        <v>0</v>
      </c>
      <c r="AP77">
        <f t="shared" si="41"/>
        <v>0</v>
      </c>
      <c r="AQ77">
        <v>0</v>
      </c>
      <c r="AR77">
        <f t="shared" si="42"/>
        <v>0</v>
      </c>
      <c r="AS77">
        <v>0</v>
      </c>
      <c r="AT77">
        <f t="shared" si="43"/>
        <v>6</v>
      </c>
      <c r="AU77">
        <f t="shared" si="44"/>
        <v>0</v>
      </c>
      <c r="AW77">
        <v>0</v>
      </c>
      <c r="AX77">
        <v>0</v>
      </c>
      <c r="AY77">
        <v>0</v>
      </c>
      <c r="AZ77">
        <f t="shared" si="45"/>
        <v>0</v>
      </c>
      <c r="BA77">
        <v>0</v>
      </c>
      <c r="BB77">
        <f t="shared" si="46"/>
        <v>0</v>
      </c>
      <c r="BC77">
        <v>0</v>
      </c>
      <c r="BD77">
        <f t="shared" si="47"/>
        <v>7</v>
      </c>
      <c r="BE77">
        <f t="shared" si="48"/>
        <v>0</v>
      </c>
      <c r="BG77">
        <v>0</v>
      </c>
      <c r="BH77">
        <v>0</v>
      </c>
      <c r="BI77">
        <v>0</v>
      </c>
      <c r="BJ77">
        <f t="shared" si="49"/>
        <v>0</v>
      </c>
      <c r="BK77">
        <v>0</v>
      </c>
      <c r="BL77">
        <f t="shared" si="50"/>
        <v>0</v>
      </c>
      <c r="BM77">
        <v>0</v>
      </c>
      <c r="BN77">
        <f t="shared" si="51"/>
        <v>5</v>
      </c>
      <c r="BO77">
        <f t="shared" si="52"/>
        <v>0</v>
      </c>
      <c r="BQ77">
        <v>0</v>
      </c>
      <c r="BR77">
        <v>0</v>
      </c>
      <c r="BS77">
        <v>0</v>
      </c>
      <c r="BT77">
        <f t="shared" si="53"/>
        <v>0</v>
      </c>
      <c r="BU77">
        <v>0</v>
      </c>
      <c r="BV77">
        <f t="shared" si="54"/>
        <v>0</v>
      </c>
      <c r="BW77">
        <v>0</v>
      </c>
      <c r="BX77">
        <f t="shared" si="55"/>
        <v>5</v>
      </c>
      <c r="BY77">
        <f t="shared" si="56"/>
        <v>0</v>
      </c>
      <c r="BZ77">
        <f t="shared" si="57"/>
        <v>0</v>
      </c>
      <c r="CA77">
        <v>0</v>
      </c>
    </row>
    <row r="78" spans="1:79" ht="17.25" customHeight="1" x14ac:dyDescent="0.3">
      <c r="A78" s="2">
        <v>44569</v>
      </c>
      <c r="B78" t="s">
        <v>178</v>
      </c>
      <c r="C78" t="s">
        <v>179</v>
      </c>
      <c r="D78" t="s">
        <v>27</v>
      </c>
      <c r="F78">
        <v>0</v>
      </c>
      <c r="G78">
        <v>0</v>
      </c>
      <c r="I78">
        <v>0</v>
      </c>
      <c r="J78">
        <f t="shared" si="31"/>
        <v>0</v>
      </c>
      <c r="K78">
        <v>0</v>
      </c>
      <c r="L78">
        <f t="shared" si="32"/>
        <v>0</v>
      </c>
      <c r="M78">
        <v>0</v>
      </c>
      <c r="N78">
        <v>1</v>
      </c>
      <c r="O78">
        <f t="shared" si="33"/>
        <v>0</v>
      </c>
      <c r="Q78">
        <v>0</v>
      </c>
      <c r="R78">
        <v>0</v>
      </c>
      <c r="T78">
        <v>0</v>
      </c>
      <c r="U78">
        <f t="shared" si="34"/>
        <v>0</v>
      </c>
      <c r="V78">
        <v>0</v>
      </c>
      <c r="W78">
        <f t="shared" si="35"/>
        <v>0</v>
      </c>
      <c r="X78">
        <v>0</v>
      </c>
      <c r="Y78">
        <v>2</v>
      </c>
      <c r="Z78">
        <f t="shared" si="36"/>
        <v>0</v>
      </c>
      <c r="AB78">
        <v>0</v>
      </c>
      <c r="AC78">
        <v>0</v>
      </c>
      <c r="AE78">
        <v>0</v>
      </c>
      <c r="AF78">
        <f t="shared" si="37"/>
        <v>0</v>
      </c>
      <c r="AG78">
        <v>0</v>
      </c>
      <c r="AH78">
        <f t="shared" si="38"/>
        <v>0</v>
      </c>
      <c r="AI78">
        <v>0</v>
      </c>
      <c r="AJ78">
        <f t="shared" si="39"/>
        <v>6</v>
      </c>
      <c r="AK78">
        <f t="shared" si="40"/>
        <v>0</v>
      </c>
      <c r="AM78">
        <v>0</v>
      </c>
      <c r="AN78">
        <v>0</v>
      </c>
      <c r="AO78">
        <v>0</v>
      </c>
      <c r="AP78">
        <f t="shared" si="41"/>
        <v>0</v>
      </c>
      <c r="AQ78">
        <v>0</v>
      </c>
      <c r="AR78">
        <f t="shared" si="42"/>
        <v>0</v>
      </c>
      <c r="AS78">
        <v>0</v>
      </c>
      <c r="AT78">
        <f t="shared" si="43"/>
        <v>6</v>
      </c>
      <c r="AU78">
        <f t="shared" si="44"/>
        <v>0</v>
      </c>
      <c r="AW78">
        <v>0</v>
      </c>
      <c r="AX78">
        <v>0</v>
      </c>
      <c r="AY78">
        <v>0</v>
      </c>
      <c r="AZ78">
        <f t="shared" si="45"/>
        <v>0</v>
      </c>
      <c r="BA78">
        <v>0</v>
      </c>
      <c r="BB78">
        <f t="shared" si="46"/>
        <v>0</v>
      </c>
      <c r="BC78">
        <v>0</v>
      </c>
      <c r="BD78">
        <f t="shared" si="47"/>
        <v>7</v>
      </c>
      <c r="BE78">
        <f t="shared" si="48"/>
        <v>0</v>
      </c>
      <c r="BG78">
        <v>0</v>
      </c>
      <c r="BH78">
        <v>0</v>
      </c>
      <c r="BI78">
        <v>0</v>
      </c>
      <c r="BJ78">
        <f t="shared" si="49"/>
        <v>0</v>
      </c>
      <c r="BK78">
        <v>0</v>
      </c>
      <c r="BL78">
        <f t="shared" si="50"/>
        <v>0</v>
      </c>
      <c r="BM78">
        <v>0</v>
      </c>
      <c r="BN78">
        <f t="shared" si="51"/>
        <v>5</v>
      </c>
      <c r="BO78">
        <f t="shared" si="52"/>
        <v>0</v>
      </c>
      <c r="BQ78">
        <v>0</v>
      </c>
      <c r="BR78">
        <v>0</v>
      </c>
      <c r="BS78">
        <v>0</v>
      </c>
      <c r="BT78">
        <f t="shared" si="53"/>
        <v>0</v>
      </c>
      <c r="BU78">
        <v>0</v>
      </c>
      <c r="BV78">
        <f t="shared" si="54"/>
        <v>0</v>
      </c>
      <c r="BW78">
        <v>0</v>
      </c>
      <c r="BX78">
        <f t="shared" si="55"/>
        <v>5</v>
      </c>
      <c r="BY78">
        <f t="shared" si="56"/>
        <v>0</v>
      </c>
      <c r="BZ78">
        <f t="shared" si="57"/>
        <v>0</v>
      </c>
      <c r="CA78">
        <v>0</v>
      </c>
    </row>
    <row r="79" spans="1:79" ht="17.25" customHeight="1" x14ac:dyDescent="0.3">
      <c r="A79" s="2">
        <v>44569</v>
      </c>
      <c r="B79" t="s">
        <v>180</v>
      </c>
      <c r="C79" t="s">
        <v>181</v>
      </c>
      <c r="D79" t="s">
        <v>27</v>
      </c>
      <c r="F79">
        <v>739</v>
      </c>
      <c r="G79">
        <v>0</v>
      </c>
      <c r="I79">
        <v>0</v>
      </c>
      <c r="J79">
        <f t="shared" si="31"/>
        <v>739</v>
      </c>
      <c r="K79">
        <v>0</v>
      </c>
      <c r="L79">
        <f t="shared" si="32"/>
        <v>739</v>
      </c>
      <c r="M79">
        <v>9</v>
      </c>
      <c r="N79">
        <v>1</v>
      </c>
      <c r="O79">
        <f t="shared" si="33"/>
        <v>82.111111111111114</v>
      </c>
      <c r="Q79">
        <v>195</v>
      </c>
      <c r="R79">
        <v>0</v>
      </c>
      <c r="T79">
        <v>0</v>
      </c>
      <c r="U79">
        <f t="shared" si="34"/>
        <v>195</v>
      </c>
      <c r="V79">
        <v>0</v>
      </c>
      <c r="W79">
        <f t="shared" si="35"/>
        <v>195</v>
      </c>
      <c r="X79">
        <v>5</v>
      </c>
      <c r="Y79">
        <v>2</v>
      </c>
      <c r="Z79">
        <f t="shared" si="36"/>
        <v>39</v>
      </c>
      <c r="AB79">
        <v>5893</v>
      </c>
      <c r="AC79">
        <v>0</v>
      </c>
      <c r="AE79">
        <v>0</v>
      </c>
      <c r="AF79">
        <f t="shared" si="37"/>
        <v>5893</v>
      </c>
      <c r="AG79">
        <v>0</v>
      </c>
      <c r="AH79">
        <f t="shared" si="38"/>
        <v>5893</v>
      </c>
      <c r="AI79">
        <v>73</v>
      </c>
      <c r="AJ79">
        <f t="shared" si="39"/>
        <v>6</v>
      </c>
      <c r="AK79">
        <f t="shared" si="40"/>
        <v>80.726027397260268</v>
      </c>
      <c r="AM79">
        <v>1420</v>
      </c>
      <c r="AN79">
        <v>0</v>
      </c>
      <c r="AO79">
        <v>0</v>
      </c>
      <c r="AP79">
        <f t="shared" si="41"/>
        <v>1420</v>
      </c>
      <c r="AQ79">
        <v>0</v>
      </c>
      <c r="AR79">
        <f t="shared" si="42"/>
        <v>1420</v>
      </c>
      <c r="AS79">
        <v>20</v>
      </c>
      <c r="AT79">
        <f t="shared" si="43"/>
        <v>6</v>
      </c>
      <c r="AU79">
        <f t="shared" si="44"/>
        <v>71</v>
      </c>
      <c r="AW79">
        <v>694</v>
      </c>
      <c r="AX79">
        <v>0</v>
      </c>
      <c r="AY79">
        <v>-9</v>
      </c>
      <c r="AZ79">
        <f t="shared" si="45"/>
        <v>685</v>
      </c>
      <c r="BA79">
        <v>0</v>
      </c>
      <c r="BB79">
        <f t="shared" si="46"/>
        <v>685</v>
      </c>
      <c r="BC79">
        <v>8</v>
      </c>
      <c r="BD79">
        <f t="shared" si="47"/>
        <v>7</v>
      </c>
      <c r="BE79">
        <f t="shared" si="48"/>
        <v>85.625</v>
      </c>
      <c r="BG79">
        <v>751</v>
      </c>
      <c r="BH79">
        <v>0</v>
      </c>
      <c r="BI79">
        <v>0</v>
      </c>
      <c r="BJ79">
        <f t="shared" si="49"/>
        <v>751</v>
      </c>
      <c r="BK79">
        <v>0</v>
      </c>
      <c r="BL79">
        <f t="shared" si="50"/>
        <v>751</v>
      </c>
      <c r="BM79">
        <v>16</v>
      </c>
      <c r="BN79">
        <v>71</v>
      </c>
      <c r="BO79">
        <f t="shared" si="52"/>
        <v>46.9375</v>
      </c>
      <c r="BQ79">
        <v>330</v>
      </c>
      <c r="BR79">
        <v>0</v>
      </c>
      <c r="BS79">
        <v>0</v>
      </c>
      <c r="BT79">
        <f t="shared" si="53"/>
        <v>330</v>
      </c>
      <c r="BU79">
        <v>0</v>
      </c>
      <c r="BV79">
        <f t="shared" si="54"/>
        <v>330</v>
      </c>
      <c r="BW79">
        <v>4</v>
      </c>
      <c r="BX79">
        <f t="shared" si="55"/>
        <v>5</v>
      </c>
      <c r="BY79">
        <f t="shared" si="56"/>
        <v>82.5</v>
      </c>
      <c r="BZ79">
        <f t="shared" si="57"/>
        <v>10013</v>
      </c>
      <c r="CA79">
        <v>0</v>
      </c>
    </row>
    <row r="80" spans="1:79" ht="17.25" customHeight="1" x14ac:dyDescent="0.3">
      <c r="A80" s="2">
        <v>44569</v>
      </c>
      <c r="B80" t="s">
        <v>182</v>
      </c>
      <c r="C80" t="s">
        <v>183</v>
      </c>
      <c r="D80" t="s">
        <v>27</v>
      </c>
      <c r="F80">
        <v>466</v>
      </c>
      <c r="G80">
        <v>0</v>
      </c>
      <c r="I80">
        <v>-13</v>
      </c>
      <c r="J80">
        <f t="shared" si="31"/>
        <v>453</v>
      </c>
      <c r="K80">
        <v>0</v>
      </c>
      <c r="L80">
        <f t="shared" si="32"/>
        <v>453</v>
      </c>
      <c r="M80">
        <v>35</v>
      </c>
      <c r="N80">
        <v>1</v>
      </c>
      <c r="O80">
        <f t="shared" si="33"/>
        <v>12.942857142857143</v>
      </c>
      <c r="Q80">
        <v>280</v>
      </c>
      <c r="R80">
        <v>0</v>
      </c>
      <c r="T80">
        <v>0</v>
      </c>
      <c r="U80">
        <f t="shared" si="34"/>
        <v>280</v>
      </c>
      <c r="V80">
        <v>0</v>
      </c>
      <c r="W80">
        <f t="shared" si="35"/>
        <v>280</v>
      </c>
      <c r="X80">
        <v>10</v>
      </c>
      <c r="Y80">
        <v>2</v>
      </c>
      <c r="Z80">
        <f t="shared" si="36"/>
        <v>28</v>
      </c>
      <c r="AB80">
        <v>533</v>
      </c>
      <c r="AC80">
        <v>0</v>
      </c>
      <c r="AE80">
        <v>0</v>
      </c>
      <c r="AF80">
        <f t="shared" si="37"/>
        <v>533</v>
      </c>
      <c r="AG80">
        <v>0</v>
      </c>
      <c r="AH80">
        <f t="shared" si="38"/>
        <v>533</v>
      </c>
      <c r="AI80">
        <v>22</v>
      </c>
      <c r="AJ80">
        <f t="shared" si="39"/>
        <v>6</v>
      </c>
      <c r="AK80">
        <f t="shared" si="40"/>
        <v>24.227272727272727</v>
      </c>
      <c r="AM80">
        <v>123</v>
      </c>
      <c r="AN80">
        <v>0</v>
      </c>
      <c r="AO80">
        <v>0</v>
      </c>
      <c r="AP80">
        <f t="shared" si="41"/>
        <v>123</v>
      </c>
      <c r="AQ80">
        <v>0</v>
      </c>
      <c r="AR80">
        <f t="shared" si="42"/>
        <v>123</v>
      </c>
      <c r="AS80">
        <v>6</v>
      </c>
      <c r="AT80">
        <f t="shared" si="43"/>
        <v>6</v>
      </c>
      <c r="AU80">
        <f>IFERROR(AR80/AS80,0)</f>
        <v>20.5</v>
      </c>
      <c r="AW80">
        <v>176</v>
      </c>
      <c r="AX80">
        <v>0</v>
      </c>
      <c r="AY80">
        <v>0</v>
      </c>
      <c r="AZ80">
        <f t="shared" si="45"/>
        <v>176</v>
      </c>
      <c r="BA80">
        <v>0</v>
      </c>
      <c r="BB80">
        <f t="shared" si="46"/>
        <v>176</v>
      </c>
      <c r="BC80">
        <v>5</v>
      </c>
      <c r="BD80">
        <f t="shared" si="47"/>
        <v>7</v>
      </c>
      <c r="BE80">
        <f t="shared" si="48"/>
        <v>35.200000000000003</v>
      </c>
      <c r="BG80">
        <v>1033</v>
      </c>
      <c r="BH80">
        <v>0</v>
      </c>
      <c r="BI80">
        <v>0</v>
      </c>
      <c r="BJ80">
        <f t="shared" si="49"/>
        <v>1033</v>
      </c>
      <c r="BK80">
        <v>0</v>
      </c>
      <c r="BL80">
        <f t="shared" si="50"/>
        <v>1033</v>
      </c>
      <c r="BM80">
        <v>7</v>
      </c>
      <c r="BN80">
        <f t="shared" si="51"/>
        <v>5</v>
      </c>
      <c r="BO80">
        <f t="shared" si="52"/>
        <v>147.57142857142858</v>
      </c>
      <c r="BQ80">
        <v>276</v>
      </c>
      <c r="BR80">
        <v>0</v>
      </c>
      <c r="BS80">
        <v>-12</v>
      </c>
      <c r="BT80">
        <f t="shared" si="53"/>
        <v>264</v>
      </c>
      <c r="BU80">
        <v>0</v>
      </c>
      <c r="BV80">
        <f t="shared" si="54"/>
        <v>264</v>
      </c>
      <c r="BW80">
        <v>3</v>
      </c>
      <c r="BX80">
        <f t="shared" si="55"/>
        <v>5</v>
      </c>
      <c r="BY80">
        <f t="shared" si="56"/>
        <v>88</v>
      </c>
      <c r="BZ80">
        <f t="shared" si="57"/>
        <v>2862</v>
      </c>
      <c r="CA80">
        <v>0</v>
      </c>
    </row>
    <row r="81" spans="1:79" ht="18.600000000000001" customHeight="1" x14ac:dyDescent="0.3">
      <c r="A81" s="2">
        <v>44569</v>
      </c>
      <c r="B81" t="s">
        <v>184</v>
      </c>
      <c r="C81" t="s">
        <v>185</v>
      </c>
      <c r="D81" t="s">
        <v>27</v>
      </c>
      <c r="F81">
        <v>711</v>
      </c>
      <c r="G81">
        <v>0</v>
      </c>
      <c r="I81">
        <v>0</v>
      </c>
      <c r="J81">
        <f t="shared" si="31"/>
        <v>711</v>
      </c>
      <c r="K81">
        <v>0</v>
      </c>
      <c r="L81">
        <f t="shared" si="32"/>
        <v>711</v>
      </c>
      <c r="M81">
        <v>11</v>
      </c>
      <c r="N81">
        <v>1</v>
      </c>
      <c r="O81">
        <f t="shared" si="33"/>
        <v>64.63636363636364</v>
      </c>
      <c r="Q81">
        <v>297</v>
      </c>
      <c r="R81">
        <v>0</v>
      </c>
      <c r="T81">
        <v>0</v>
      </c>
      <c r="U81">
        <f t="shared" si="34"/>
        <v>297</v>
      </c>
      <c r="V81">
        <v>0</v>
      </c>
      <c r="W81">
        <f t="shared" si="35"/>
        <v>297</v>
      </c>
      <c r="X81">
        <v>0</v>
      </c>
      <c r="Y81">
        <v>2</v>
      </c>
      <c r="Z81">
        <f t="shared" si="36"/>
        <v>0</v>
      </c>
      <c r="AB81">
        <v>105</v>
      </c>
      <c r="AC81">
        <v>0</v>
      </c>
      <c r="AE81">
        <v>0</v>
      </c>
      <c r="AF81">
        <f t="shared" si="37"/>
        <v>105</v>
      </c>
      <c r="AG81">
        <v>0</v>
      </c>
      <c r="AH81">
        <f t="shared" si="38"/>
        <v>105</v>
      </c>
      <c r="AI81">
        <v>13</v>
      </c>
      <c r="AJ81">
        <f t="shared" si="39"/>
        <v>6</v>
      </c>
      <c r="AK81">
        <f t="shared" si="40"/>
        <v>8.0769230769230766</v>
      </c>
      <c r="AM81">
        <v>65</v>
      </c>
      <c r="AN81">
        <v>0</v>
      </c>
      <c r="AO81">
        <v>-45</v>
      </c>
      <c r="AP81">
        <f t="shared" si="41"/>
        <v>20</v>
      </c>
      <c r="AQ81">
        <v>0</v>
      </c>
      <c r="AR81">
        <f t="shared" si="42"/>
        <v>20</v>
      </c>
      <c r="AS81">
        <v>9</v>
      </c>
      <c r="AT81">
        <f t="shared" si="43"/>
        <v>6</v>
      </c>
      <c r="AU81">
        <f>IFERROR(AR81/AS81,0)</f>
        <v>2.2222222222222223</v>
      </c>
      <c r="AW81">
        <v>167</v>
      </c>
      <c r="AX81">
        <v>0</v>
      </c>
      <c r="AY81">
        <v>0</v>
      </c>
      <c r="AZ81">
        <f t="shared" si="45"/>
        <v>167</v>
      </c>
      <c r="BA81">
        <v>0</v>
      </c>
      <c r="BB81">
        <f t="shared" si="46"/>
        <v>167</v>
      </c>
      <c r="BC81">
        <v>12</v>
      </c>
      <c r="BD81">
        <f t="shared" si="47"/>
        <v>7</v>
      </c>
      <c r="BE81">
        <f t="shared" si="48"/>
        <v>13.916666666666666</v>
      </c>
      <c r="BG81">
        <v>168</v>
      </c>
      <c r="BH81">
        <v>0</v>
      </c>
      <c r="BI81">
        <v>0</v>
      </c>
      <c r="BJ81">
        <f t="shared" si="49"/>
        <v>168</v>
      </c>
      <c r="BK81">
        <v>0</v>
      </c>
      <c r="BL81">
        <f t="shared" si="50"/>
        <v>168</v>
      </c>
      <c r="BM81">
        <v>1</v>
      </c>
      <c r="BN81">
        <f t="shared" si="51"/>
        <v>5</v>
      </c>
      <c r="BO81">
        <f t="shared" si="52"/>
        <v>168</v>
      </c>
      <c r="BQ81">
        <v>253</v>
      </c>
      <c r="BR81">
        <v>0</v>
      </c>
      <c r="BS81">
        <v>0</v>
      </c>
      <c r="BT81">
        <f t="shared" si="53"/>
        <v>253</v>
      </c>
      <c r="BU81">
        <v>0</v>
      </c>
      <c r="BV81">
        <f t="shared" si="54"/>
        <v>253</v>
      </c>
      <c r="BW81">
        <v>7</v>
      </c>
      <c r="BX81">
        <f t="shared" si="55"/>
        <v>5</v>
      </c>
      <c r="BY81">
        <f t="shared" si="56"/>
        <v>36.142857142857146</v>
      </c>
      <c r="BZ81">
        <f t="shared" si="57"/>
        <v>1721</v>
      </c>
      <c r="CA81">
        <v>0</v>
      </c>
    </row>
    <row r="90" spans="1:79" ht="17.25" customHeight="1" x14ac:dyDescent="0.3">
      <c r="BQ90" t="s">
        <v>186</v>
      </c>
    </row>
  </sheetData>
  <dataConsolidate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C800-79BC-48AA-85F4-DB0EBED9C2B8}">
  <dimension ref="A1:CA90"/>
  <sheetViews>
    <sheetView zoomScale="85" zoomScaleNormal="85" workbookViewId="0">
      <selection sqref="A1:XFD1"/>
    </sheetView>
  </sheetViews>
  <sheetFormatPr defaultColWidth="9.6640625" defaultRowHeight="17.25" customHeight="1" x14ac:dyDescent="0.3"/>
  <cols>
    <col min="1" max="1" width="10.77734375" bestFit="1" customWidth="1"/>
    <col min="2" max="2" width="7.88671875" customWidth="1"/>
    <col min="3" max="3" width="25.5546875" bestFit="1" customWidth="1"/>
    <col min="4" max="4" width="4.88671875" bestFit="1" customWidth="1"/>
    <col min="5" max="5" width="4.88671875" customWidth="1"/>
    <col min="6" max="28" width="11.33203125" customWidth="1"/>
    <col min="29" max="30" width="11.44140625" customWidth="1"/>
    <col min="31" max="78" width="11.33203125" customWidth="1"/>
    <col min="79" max="79" width="16.33203125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44571</v>
      </c>
      <c r="B2" t="s">
        <v>25</v>
      </c>
      <c r="C2" t="s">
        <v>26</v>
      </c>
      <c r="D2" t="s">
        <v>27</v>
      </c>
      <c r="F2">
        <v>20</v>
      </c>
      <c r="G2">
        <v>0</v>
      </c>
      <c r="I2">
        <v>0</v>
      </c>
      <c r="J2">
        <f t="shared" ref="J2:J64" si="0">SUM(F2:I2)</f>
        <v>20</v>
      </c>
      <c r="K2">
        <v>0</v>
      </c>
      <c r="L2">
        <f t="shared" ref="L2:L65" si="1">SUM(J2:K2)</f>
        <v>20</v>
      </c>
      <c r="M2">
        <v>2</v>
      </c>
      <c r="N2">
        <v>1</v>
      </c>
      <c r="O2">
        <f t="shared" ref="O2:O65" si="2">IFERROR(L2/M2,0)</f>
        <v>10</v>
      </c>
      <c r="Q2">
        <v>0</v>
      </c>
      <c r="R2">
        <v>0</v>
      </c>
      <c r="T2">
        <v>0</v>
      </c>
      <c r="U2">
        <f t="shared" ref="U2:U65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E2">
        <v>0</v>
      </c>
      <c r="AF2">
        <f t="shared" ref="AF2:AF65" si="6">SUM(AB2:AE2)</f>
        <v>0</v>
      </c>
      <c r="AG2">
        <v>0</v>
      </c>
      <c r="AH2">
        <f t="shared" ref="AH2:AH65" si="7">SUM(AF2:AG2)</f>
        <v>0</v>
      </c>
      <c r="AI2">
        <v>9</v>
      </c>
      <c r="AJ2">
        <f t="shared" ref="AJ2:AJ65" si="8">4+2</f>
        <v>6</v>
      </c>
      <c r="AK2">
        <f t="shared" ref="AK2:AK65" si="9">IFERROR(AH2/AI2,0)</f>
        <v>0</v>
      </c>
      <c r="AM2">
        <v>0</v>
      </c>
      <c r="AN2">
        <v>0</v>
      </c>
      <c r="AO2">
        <v>0</v>
      </c>
      <c r="AP2">
        <f t="shared" ref="AP2:AP65" si="10">SUM(AM2:AO2)</f>
        <v>0</v>
      </c>
      <c r="AQ2">
        <v>0</v>
      </c>
      <c r="AR2">
        <f t="shared" ref="AR2:AR65" si="11">SUM(AP2:AQ2)</f>
        <v>0</v>
      </c>
      <c r="AS2">
        <v>2</v>
      </c>
      <c r="AT2">
        <f t="shared" ref="AT2:AT65" si="12">4+2</f>
        <v>6</v>
      </c>
      <c r="AU2">
        <f t="shared" ref="AU2:AU65" si="13">IFERROR(AR2/AS2,0)</f>
        <v>0</v>
      </c>
      <c r="AW2">
        <v>0</v>
      </c>
      <c r="AX2">
        <v>0</v>
      </c>
      <c r="AY2">
        <v>0</v>
      </c>
      <c r="AZ2">
        <f t="shared" ref="AZ2:AZ65" si="14">SUM(AW2:AY2)</f>
        <v>0</v>
      </c>
      <c r="BA2">
        <v>0</v>
      </c>
      <c r="BB2">
        <f t="shared" ref="BB2:BB65" si="15">SUM(AZ2:BA2)</f>
        <v>0</v>
      </c>
      <c r="BC2">
        <v>3</v>
      </c>
      <c r="BD2">
        <f t="shared" ref="BD2:BD65" si="16">5+2</f>
        <v>7</v>
      </c>
      <c r="BE2">
        <f t="shared" ref="BE2:BE65" si="17">IFERROR(BB2/BC2,0)</f>
        <v>0</v>
      </c>
      <c r="BG2">
        <v>67</v>
      </c>
      <c r="BH2">
        <v>0</v>
      </c>
      <c r="BI2">
        <v>0</v>
      </c>
      <c r="BJ2">
        <f t="shared" ref="BJ2:BJ65" si="18">SUM(BG2:BI2)</f>
        <v>67</v>
      </c>
      <c r="BK2">
        <v>0</v>
      </c>
      <c r="BL2">
        <f t="shared" ref="BL2:BL65" si="19">SUM(BJ2:BK2)</f>
        <v>67</v>
      </c>
      <c r="BM2">
        <v>2</v>
      </c>
      <c r="BN2">
        <f t="shared" ref="BN2:BN65" si="20">3+2</f>
        <v>5</v>
      </c>
      <c r="BO2">
        <f t="shared" ref="BO2:BO65" si="21">IFERROR(BL2/BM2,0)</f>
        <v>33.5</v>
      </c>
      <c r="BQ2">
        <v>0</v>
      </c>
      <c r="BR2">
        <v>0</v>
      </c>
      <c r="BS2">
        <v>0</v>
      </c>
      <c r="BT2">
        <f t="shared" ref="BT2:BT65" si="22">SUM(BQ2:BS2)</f>
        <v>0</v>
      </c>
      <c r="BU2">
        <v>0</v>
      </c>
      <c r="BV2">
        <f t="shared" ref="BV2:BV65" si="23">SUM(BT2:BU2)</f>
        <v>0</v>
      </c>
      <c r="BW2">
        <v>6</v>
      </c>
      <c r="BX2">
        <f t="shared" ref="BX2:BX65" si="24">3+2</f>
        <v>5</v>
      </c>
      <c r="BY2">
        <f t="shared" ref="BY2:BY65" si="25">IFERROR(BV2/BW2,0)</f>
        <v>0</v>
      </c>
      <c r="CA2">
        <v>0</v>
      </c>
    </row>
    <row r="3" spans="1:79" ht="18" customHeight="1" x14ac:dyDescent="0.3">
      <c r="A3" s="2">
        <v>44571</v>
      </c>
      <c r="B3" t="s">
        <v>28</v>
      </c>
      <c r="C3" t="s">
        <v>29</v>
      </c>
      <c r="D3" t="s">
        <v>27</v>
      </c>
      <c r="F3">
        <v>67</v>
      </c>
      <c r="G3">
        <v>0</v>
      </c>
      <c r="I3">
        <v>0</v>
      </c>
      <c r="J3">
        <f t="shared" si="0"/>
        <v>67</v>
      </c>
      <c r="K3">
        <v>0</v>
      </c>
      <c r="L3">
        <f t="shared" si="1"/>
        <v>67</v>
      </c>
      <c r="M3">
        <v>10</v>
      </c>
      <c r="N3">
        <v>1</v>
      </c>
      <c r="O3">
        <f t="shared" si="2"/>
        <v>6.7</v>
      </c>
      <c r="Q3">
        <v>248</v>
      </c>
      <c r="R3">
        <v>0</v>
      </c>
      <c r="T3">
        <v>0</v>
      </c>
      <c r="U3">
        <f t="shared" si="3"/>
        <v>248</v>
      </c>
      <c r="V3">
        <v>0</v>
      </c>
      <c r="W3">
        <f t="shared" si="4"/>
        <v>248</v>
      </c>
      <c r="X3">
        <v>5</v>
      </c>
      <c r="Y3">
        <v>2</v>
      </c>
      <c r="Z3">
        <f t="shared" si="5"/>
        <v>49.6</v>
      </c>
      <c r="AB3">
        <v>756</v>
      </c>
      <c r="AC3">
        <v>0</v>
      </c>
      <c r="AE3">
        <v>-15</v>
      </c>
      <c r="AF3">
        <f t="shared" si="6"/>
        <v>741</v>
      </c>
      <c r="AG3">
        <v>0</v>
      </c>
      <c r="AH3">
        <f t="shared" si="7"/>
        <v>741</v>
      </c>
      <c r="AI3">
        <v>26</v>
      </c>
      <c r="AJ3">
        <f t="shared" si="8"/>
        <v>6</v>
      </c>
      <c r="AK3">
        <f t="shared" si="9"/>
        <v>28.5</v>
      </c>
      <c r="AM3">
        <v>1631</v>
      </c>
      <c r="AN3">
        <v>0</v>
      </c>
      <c r="AO3">
        <v>-3</v>
      </c>
      <c r="AP3">
        <f t="shared" si="10"/>
        <v>1628</v>
      </c>
      <c r="AQ3">
        <v>0</v>
      </c>
      <c r="AR3">
        <f t="shared" si="11"/>
        <v>1628</v>
      </c>
      <c r="AS3">
        <v>22</v>
      </c>
      <c r="AT3">
        <f t="shared" si="12"/>
        <v>6</v>
      </c>
      <c r="AU3">
        <f t="shared" si="13"/>
        <v>74</v>
      </c>
      <c r="AW3">
        <v>282</v>
      </c>
      <c r="AX3">
        <v>0</v>
      </c>
      <c r="AY3">
        <v>0</v>
      </c>
      <c r="AZ3">
        <f t="shared" si="14"/>
        <v>282</v>
      </c>
      <c r="BA3">
        <v>0</v>
      </c>
      <c r="BB3">
        <f t="shared" si="15"/>
        <v>282</v>
      </c>
      <c r="BC3">
        <v>5</v>
      </c>
      <c r="BD3">
        <f t="shared" si="16"/>
        <v>7</v>
      </c>
      <c r="BE3">
        <f t="shared" si="17"/>
        <v>56.4</v>
      </c>
      <c r="BG3">
        <v>295</v>
      </c>
      <c r="BH3">
        <v>0</v>
      </c>
      <c r="BI3">
        <v>0</v>
      </c>
      <c r="BJ3">
        <f t="shared" si="18"/>
        <v>295</v>
      </c>
      <c r="BK3">
        <v>0</v>
      </c>
      <c r="BL3">
        <f t="shared" si="19"/>
        <v>295</v>
      </c>
      <c r="BM3">
        <v>5</v>
      </c>
      <c r="BN3">
        <f t="shared" si="20"/>
        <v>5</v>
      </c>
      <c r="BO3">
        <f t="shared" si="21"/>
        <v>59</v>
      </c>
      <c r="BQ3">
        <v>1561</v>
      </c>
      <c r="BR3">
        <v>0</v>
      </c>
      <c r="BS3">
        <v>0</v>
      </c>
      <c r="BT3">
        <f t="shared" si="22"/>
        <v>1561</v>
      </c>
      <c r="BU3">
        <v>0</v>
      </c>
      <c r="BV3">
        <f t="shared" si="23"/>
        <v>1561</v>
      </c>
      <c r="BW3">
        <v>17</v>
      </c>
      <c r="BX3">
        <f t="shared" si="24"/>
        <v>5</v>
      </c>
      <c r="BY3">
        <f t="shared" si="25"/>
        <v>91.82352941176471</v>
      </c>
      <c r="CA3">
        <v>0</v>
      </c>
    </row>
    <row r="4" spans="1:79" ht="17.25" customHeight="1" x14ac:dyDescent="0.3">
      <c r="A4" s="2">
        <v>44571</v>
      </c>
      <c r="B4" t="s">
        <v>30</v>
      </c>
      <c r="C4" t="s">
        <v>31</v>
      </c>
      <c r="D4" t="s">
        <v>27</v>
      </c>
      <c r="F4">
        <v>184</v>
      </c>
      <c r="G4">
        <v>0</v>
      </c>
      <c r="I4">
        <v>0</v>
      </c>
      <c r="J4">
        <f t="shared" si="0"/>
        <v>184</v>
      </c>
      <c r="K4">
        <v>0</v>
      </c>
      <c r="L4">
        <f t="shared" si="1"/>
        <v>184</v>
      </c>
      <c r="M4">
        <v>7</v>
      </c>
      <c r="N4">
        <v>1</v>
      </c>
      <c r="O4">
        <f t="shared" si="2"/>
        <v>26.285714285714285</v>
      </c>
      <c r="Q4">
        <v>236</v>
      </c>
      <c r="R4">
        <v>0</v>
      </c>
      <c r="T4">
        <v>-10</v>
      </c>
      <c r="U4">
        <f t="shared" si="3"/>
        <v>226</v>
      </c>
      <c r="V4">
        <v>0</v>
      </c>
      <c r="W4">
        <f t="shared" si="4"/>
        <v>226</v>
      </c>
      <c r="X4">
        <v>2</v>
      </c>
      <c r="Y4">
        <v>2</v>
      </c>
      <c r="Z4">
        <f t="shared" si="5"/>
        <v>113</v>
      </c>
      <c r="AB4">
        <v>386</v>
      </c>
      <c r="AC4">
        <v>0</v>
      </c>
      <c r="AE4">
        <v>-2</v>
      </c>
      <c r="AF4">
        <f t="shared" si="6"/>
        <v>384</v>
      </c>
      <c r="AG4">
        <v>0</v>
      </c>
      <c r="AH4">
        <f t="shared" si="7"/>
        <v>384</v>
      </c>
      <c r="AI4">
        <v>3</v>
      </c>
      <c r="AJ4">
        <f t="shared" si="8"/>
        <v>6</v>
      </c>
      <c r="AK4">
        <f t="shared" si="9"/>
        <v>128</v>
      </c>
      <c r="AM4">
        <v>441</v>
      </c>
      <c r="AN4">
        <v>0</v>
      </c>
      <c r="AO4">
        <v>0</v>
      </c>
      <c r="AP4">
        <f t="shared" si="10"/>
        <v>441</v>
      </c>
      <c r="AQ4">
        <v>0</v>
      </c>
      <c r="AR4">
        <f t="shared" si="11"/>
        <v>441</v>
      </c>
      <c r="AS4">
        <v>1</v>
      </c>
      <c r="AT4">
        <f t="shared" si="12"/>
        <v>6</v>
      </c>
      <c r="AU4">
        <f t="shared" si="13"/>
        <v>441</v>
      </c>
      <c r="AW4">
        <v>231</v>
      </c>
      <c r="AX4">
        <v>0</v>
      </c>
      <c r="AY4">
        <v>0</v>
      </c>
      <c r="AZ4">
        <f t="shared" si="14"/>
        <v>231</v>
      </c>
      <c r="BA4">
        <v>0</v>
      </c>
      <c r="BB4">
        <f t="shared" si="15"/>
        <v>231</v>
      </c>
      <c r="BC4">
        <v>0</v>
      </c>
      <c r="BD4">
        <f t="shared" si="16"/>
        <v>7</v>
      </c>
      <c r="BE4">
        <f t="shared" si="17"/>
        <v>0</v>
      </c>
      <c r="BG4">
        <v>68</v>
      </c>
      <c r="BH4">
        <v>0</v>
      </c>
      <c r="BI4">
        <v>0</v>
      </c>
      <c r="BJ4">
        <f t="shared" si="18"/>
        <v>68</v>
      </c>
      <c r="BK4">
        <v>160</v>
      </c>
      <c r="BL4">
        <f t="shared" si="19"/>
        <v>228</v>
      </c>
      <c r="BM4">
        <v>2</v>
      </c>
      <c r="BN4">
        <f t="shared" si="20"/>
        <v>5</v>
      </c>
      <c r="BO4">
        <f t="shared" si="21"/>
        <v>114</v>
      </c>
      <c r="BQ4">
        <v>351</v>
      </c>
      <c r="BR4">
        <v>0</v>
      </c>
      <c r="BS4">
        <v>0</v>
      </c>
      <c r="BT4">
        <f t="shared" si="22"/>
        <v>351</v>
      </c>
      <c r="BU4">
        <v>0</v>
      </c>
      <c r="BV4">
        <f t="shared" si="23"/>
        <v>351</v>
      </c>
      <c r="BW4">
        <v>2</v>
      </c>
      <c r="BX4">
        <f t="shared" si="24"/>
        <v>5</v>
      </c>
      <c r="BY4">
        <f t="shared" si="25"/>
        <v>175.5</v>
      </c>
      <c r="CA4">
        <v>2276</v>
      </c>
    </row>
    <row r="5" spans="1:79" ht="15.75" customHeight="1" x14ac:dyDescent="0.3">
      <c r="A5" s="2">
        <v>44571</v>
      </c>
      <c r="B5" t="s">
        <v>32</v>
      </c>
      <c r="C5" t="s">
        <v>33</v>
      </c>
      <c r="D5" t="s">
        <v>27</v>
      </c>
      <c r="F5">
        <v>126</v>
      </c>
      <c r="G5">
        <v>0</v>
      </c>
      <c r="I5">
        <v>0</v>
      </c>
      <c r="J5">
        <f t="shared" si="0"/>
        <v>126</v>
      </c>
      <c r="K5">
        <v>0</v>
      </c>
      <c r="L5">
        <f t="shared" si="1"/>
        <v>126</v>
      </c>
      <c r="M5">
        <v>9</v>
      </c>
      <c r="N5">
        <v>1</v>
      </c>
      <c r="O5">
        <f t="shared" si="2"/>
        <v>14</v>
      </c>
      <c r="Q5">
        <v>183</v>
      </c>
      <c r="R5">
        <v>0</v>
      </c>
      <c r="T5">
        <v>0</v>
      </c>
      <c r="U5">
        <f t="shared" si="3"/>
        <v>183</v>
      </c>
      <c r="V5">
        <v>0</v>
      </c>
      <c r="W5">
        <f t="shared" si="4"/>
        <v>183</v>
      </c>
      <c r="X5">
        <v>3</v>
      </c>
      <c r="Y5">
        <v>2</v>
      </c>
      <c r="Z5">
        <f t="shared" si="5"/>
        <v>61</v>
      </c>
      <c r="AB5">
        <v>419</v>
      </c>
      <c r="AC5">
        <v>0</v>
      </c>
      <c r="AE5">
        <v>0</v>
      </c>
      <c r="AF5">
        <f t="shared" si="6"/>
        <v>419</v>
      </c>
      <c r="AG5">
        <v>0</v>
      </c>
      <c r="AH5">
        <f t="shared" si="7"/>
        <v>419</v>
      </c>
      <c r="AI5">
        <v>2</v>
      </c>
      <c r="AJ5">
        <f t="shared" si="8"/>
        <v>6</v>
      </c>
      <c r="AK5">
        <f t="shared" si="9"/>
        <v>209.5</v>
      </c>
      <c r="AM5">
        <v>423</v>
      </c>
      <c r="AN5">
        <v>0</v>
      </c>
      <c r="AO5">
        <v>0</v>
      </c>
      <c r="AP5">
        <f t="shared" si="10"/>
        <v>423</v>
      </c>
      <c r="AQ5">
        <v>0</v>
      </c>
      <c r="AR5">
        <f t="shared" si="11"/>
        <v>423</v>
      </c>
      <c r="AS5">
        <v>4</v>
      </c>
      <c r="AT5">
        <f t="shared" si="12"/>
        <v>6</v>
      </c>
      <c r="AU5">
        <f t="shared" si="13"/>
        <v>105.75</v>
      </c>
      <c r="AW5">
        <v>557</v>
      </c>
      <c r="AX5">
        <v>0</v>
      </c>
      <c r="AY5">
        <v>0</v>
      </c>
      <c r="AZ5">
        <f t="shared" si="14"/>
        <v>557</v>
      </c>
      <c r="BA5">
        <v>0</v>
      </c>
      <c r="BB5">
        <f t="shared" si="15"/>
        <v>557</v>
      </c>
      <c r="BC5">
        <v>1</v>
      </c>
      <c r="BD5">
        <f t="shared" si="16"/>
        <v>7</v>
      </c>
      <c r="BE5">
        <f t="shared" si="17"/>
        <v>557</v>
      </c>
      <c r="BG5">
        <v>219</v>
      </c>
      <c r="BH5">
        <v>96</v>
      </c>
      <c r="BI5">
        <v>0</v>
      </c>
      <c r="BJ5">
        <f t="shared" si="18"/>
        <v>315</v>
      </c>
      <c r="BK5">
        <v>0</v>
      </c>
      <c r="BL5">
        <f t="shared" si="19"/>
        <v>315</v>
      </c>
      <c r="BM5">
        <v>2</v>
      </c>
      <c r="BN5">
        <f t="shared" si="20"/>
        <v>5</v>
      </c>
      <c r="BO5">
        <f t="shared" si="21"/>
        <v>157.5</v>
      </c>
      <c r="BQ5">
        <v>355</v>
      </c>
      <c r="BR5">
        <v>0</v>
      </c>
      <c r="BS5">
        <v>0</v>
      </c>
      <c r="BT5">
        <f t="shared" si="22"/>
        <v>355</v>
      </c>
      <c r="BU5">
        <v>0</v>
      </c>
      <c r="BV5">
        <f t="shared" si="23"/>
        <v>355</v>
      </c>
      <c r="BW5">
        <v>4</v>
      </c>
      <c r="BX5">
        <f t="shared" si="24"/>
        <v>5</v>
      </c>
      <c r="BY5">
        <f t="shared" si="25"/>
        <v>88.75</v>
      </c>
      <c r="CA5">
        <v>639</v>
      </c>
    </row>
    <row r="6" spans="1:79" ht="17.25" customHeight="1" x14ac:dyDescent="0.3">
      <c r="A6" s="2">
        <v>44571</v>
      </c>
      <c r="B6" t="s">
        <v>34</v>
      </c>
      <c r="C6" t="s">
        <v>35</v>
      </c>
      <c r="D6" t="s">
        <v>27</v>
      </c>
      <c r="F6">
        <v>401</v>
      </c>
      <c r="G6">
        <v>160</v>
      </c>
      <c r="I6">
        <v>0</v>
      </c>
      <c r="J6">
        <f t="shared" si="0"/>
        <v>561</v>
      </c>
      <c r="K6">
        <v>0</v>
      </c>
      <c r="L6">
        <f t="shared" si="1"/>
        <v>561</v>
      </c>
      <c r="M6">
        <v>11</v>
      </c>
      <c r="N6">
        <v>1</v>
      </c>
      <c r="O6">
        <f t="shared" si="2"/>
        <v>51</v>
      </c>
      <c r="Q6">
        <v>348</v>
      </c>
      <c r="R6">
        <v>0</v>
      </c>
      <c r="T6">
        <v>0</v>
      </c>
      <c r="U6">
        <f t="shared" si="3"/>
        <v>348</v>
      </c>
      <c r="V6">
        <v>0</v>
      </c>
      <c r="W6">
        <f t="shared" si="4"/>
        <v>348</v>
      </c>
      <c r="X6">
        <v>2</v>
      </c>
      <c r="Y6">
        <v>2</v>
      </c>
      <c r="Z6">
        <f t="shared" si="5"/>
        <v>174</v>
      </c>
      <c r="AB6">
        <v>2715</v>
      </c>
      <c r="AC6">
        <v>0</v>
      </c>
      <c r="AE6">
        <v>0</v>
      </c>
      <c r="AF6">
        <f t="shared" si="6"/>
        <v>2715</v>
      </c>
      <c r="AG6">
        <v>0</v>
      </c>
      <c r="AH6">
        <f t="shared" si="7"/>
        <v>2715</v>
      </c>
      <c r="AI6">
        <v>56</v>
      </c>
      <c r="AJ6">
        <f t="shared" si="8"/>
        <v>6</v>
      </c>
      <c r="AK6">
        <f t="shared" si="9"/>
        <v>48.482142857142854</v>
      </c>
      <c r="AM6">
        <v>454</v>
      </c>
      <c r="AN6">
        <v>320</v>
      </c>
      <c r="AO6">
        <v>0</v>
      </c>
      <c r="AP6">
        <f t="shared" si="10"/>
        <v>774</v>
      </c>
      <c r="AQ6">
        <v>0</v>
      </c>
      <c r="AR6">
        <f t="shared" si="11"/>
        <v>774</v>
      </c>
      <c r="AS6">
        <v>7</v>
      </c>
      <c r="AT6">
        <f t="shared" si="12"/>
        <v>6</v>
      </c>
      <c r="AU6">
        <f t="shared" si="13"/>
        <v>110.57142857142857</v>
      </c>
      <c r="AW6">
        <v>217</v>
      </c>
      <c r="AX6">
        <v>0</v>
      </c>
      <c r="AY6">
        <v>0</v>
      </c>
      <c r="AZ6">
        <f t="shared" si="14"/>
        <v>217</v>
      </c>
      <c r="BA6">
        <v>0</v>
      </c>
      <c r="BB6">
        <f t="shared" si="15"/>
        <v>217</v>
      </c>
      <c r="BC6">
        <v>5</v>
      </c>
      <c r="BD6">
        <f t="shared" si="16"/>
        <v>7</v>
      </c>
      <c r="BE6">
        <f t="shared" si="17"/>
        <v>43.4</v>
      </c>
      <c r="BG6">
        <v>110</v>
      </c>
      <c r="BH6">
        <v>310</v>
      </c>
      <c r="BI6">
        <v>0</v>
      </c>
      <c r="BJ6">
        <f t="shared" si="18"/>
        <v>420</v>
      </c>
      <c r="BK6">
        <v>0</v>
      </c>
      <c r="BL6">
        <f t="shared" si="19"/>
        <v>420</v>
      </c>
      <c r="BM6">
        <v>2</v>
      </c>
      <c r="BN6">
        <f t="shared" si="20"/>
        <v>5</v>
      </c>
      <c r="BO6">
        <f t="shared" si="21"/>
        <v>210</v>
      </c>
      <c r="BQ6">
        <v>1631</v>
      </c>
      <c r="BR6">
        <v>480</v>
      </c>
      <c r="BS6">
        <v>0</v>
      </c>
      <c r="BT6">
        <f t="shared" si="22"/>
        <v>2111</v>
      </c>
      <c r="BU6">
        <v>0</v>
      </c>
      <c r="BV6">
        <f t="shared" si="23"/>
        <v>2111</v>
      </c>
      <c r="BW6">
        <v>49</v>
      </c>
      <c r="BX6">
        <f t="shared" si="24"/>
        <v>5</v>
      </c>
      <c r="BY6">
        <f t="shared" si="25"/>
        <v>43.081632653061227</v>
      </c>
      <c r="CA6">
        <v>2842</v>
      </c>
    </row>
    <row r="7" spans="1:79" ht="17.25" customHeight="1" x14ac:dyDescent="0.3">
      <c r="A7" s="2">
        <v>44571</v>
      </c>
      <c r="B7" t="s">
        <v>36</v>
      </c>
      <c r="C7" t="s">
        <v>37</v>
      </c>
      <c r="D7" t="s">
        <v>27</v>
      </c>
      <c r="F7">
        <v>421</v>
      </c>
      <c r="G7">
        <v>139</v>
      </c>
      <c r="I7">
        <v>0</v>
      </c>
      <c r="J7">
        <f t="shared" si="0"/>
        <v>560</v>
      </c>
      <c r="K7">
        <v>0</v>
      </c>
      <c r="L7">
        <f t="shared" si="1"/>
        <v>560</v>
      </c>
      <c r="M7">
        <v>23</v>
      </c>
      <c r="N7">
        <v>1</v>
      </c>
      <c r="O7">
        <f t="shared" si="2"/>
        <v>24.347826086956523</v>
      </c>
      <c r="Q7">
        <v>220</v>
      </c>
      <c r="R7">
        <v>0</v>
      </c>
      <c r="T7">
        <v>0</v>
      </c>
      <c r="U7">
        <f t="shared" si="3"/>
        <v>220</v>
      </c>
      <c r="V7">
        <v>0</v>
      </c>
      <c r="W7">
        <f t="shared" si="4"/>
        <v>220</v>
      </c>
      <c r="X7">
        <v>0</v>
      </c>
      <c r="Y7">
        <v>2</v>
      </c>
      <c r="Z7">
        <f t="shared" si="5"/>
        <v>0</v>
      </c>
      <c r="AB7">
        <v>305</v>
      </c>
      <c r="AC7">
        <v>0</v>
      </c>
      <c r="AE7">
        <v>0</v>
      </c>
      <c r="AF7">
        <f t="shared" si="6"/>
        <v>305</v>
      </c>
      <c r="AG7">
        <v>0</v>
      </c>
      <c r="AH7">
        <f t="shared" si="7"/>
        <v>305</v>
      </c>
      <c r="AI7">
        <v>3</v>
      </c>
      <c r="AJ7">
        <f t="shared" si="8"/>
        <v>6</v>
      </c>
      <c r="AK7">
        <f t="shared" si="9"/>
        <v>101.66666666666667</v>
      </c>
      <c r="AM7">
        <v>260</v>
      </c>
      <c r="AN7">
        <v>0</v>
      </c>
      <c r="AO7">
        <v>0</v>
      </c>
      <c r="AP7">
        <f t="shared" si="10"/>
        <v>260</v>
      </c>
      <c r="AQ7">
        <v>0</v>
      </c>
      <c r="AR7">
        <f t="shared" si="11"/>
        <v>260</v>
      </c>
      <c r="AS7">
        <v>1</v>
      </c>
      <c r="AT7">
        <f t="shared" si="12"/>
        <v>6</v>
      </c>
      <c r="AU7">
        <f t="shared" si="13"/>
        <v>260</v>
      </c>
      <c r="AW7">
        <v>261</v>
      </c>
      <c r="AX7">
        <v>0</v>
      </c>
      <c r="AY7">
        <v>0</v>
      </c>
      <c r="AZ7">
        <f t="shared" si="14"/>
        <v>261</v>
      </c>
      <c r="BA7">
        <v>0</v>
      </c>
      <c r="BB7">
        <f t="shared" si="15"/>
        <v>261</v>
      </c>
      <c r="BC7">
        <v>2</v>
      </c>
      <c r="BD7">
        <f t="shared" si="16"/>
        <v>7</v>
      </c>
      <c r="BE7">
        <f t="shared" si="17"/>
        <v>130.5</v>
      </c>
      <c r="BG7">
        <v>282</v>
      </c>
      <c r="BH7">
        <v>290</v>
      </c>
      <c r="BI7">
        <v>0</v>
      </c>
      <c r="BJ7">
        <f t="shared" si="18"/>
        <v>572</v>
      </c>
      <c r="BK7">
        <v>0</v>
      </c>
      <c r="BL7">
        <f t="shared" si="19"/>
        <v>572</v>
      </c>
      <c r="BM7">
        <v>1</v>
      </c>
      <c r="BN7">
        <f t="shared" si="20"/>
        <v>5</v>
      </c>
      <c r="BO7">
        <f t="shared" si="21"/>
        <v>572</v>
      </c>
      <c r="BQ7">
        <v>141</v>
      </c>
      <c r="BR7">
        <v>1500</v>
      </c>
      <c r="BS7">
        <v>0</v>
      </c>
      <c r="BT7">
        <f t="shared" si="22"/>
        <v>1641</v>
      </c>
      <c r="BU7">
        <v>0</v>
      </c>
      <c r="BV7">
        <f t="shared" si="23"/>
        <v>1641</v>
      </c>
      <c r="BW7">
        <v>3</v>
      </c>
      <c r="BX7">
        <f t="shared" si="24"/>
        <v>5</v>
      </c>
      <c r="BY7">
        <f t="shared" si="25"/>
        <v>547</v>
      </c>
      <c r="CA7">
        <v>7200</v>
      </c>
    </row>
    <row r="8" spans="1:79" ht="17.25" customHeight="1" x14ac:dyDescent="0.3">
      <c r="A8" s="2">
        <v>44571</v>
      </c>
      <c r="B8" t="s">
        <v>38</v>
      </c>
      <c r="C8" t="s">
        <v>39</v>
      </c>
      <c r="D8" t="s">
        <v>27</v>
      </c>
      <c r="F8">
        <v>479</v>
      </c>
      <c r="G8">
        <v>97</v>
      </c>
      <c r="I8">
        <v>0</v>
      </c>
      <c r="J8">
        <f t="shared" si="0"/>
        <v>576</v>
      </c>
      <c r="K8">
        <v>0</v>
      </c>
      <c r="L8">
        <f t="shared" si="1"/>
        <v>576</v>
      </c>
      <c r="M8">
        <v>38</v>
      </c>
      <c r="N8">
        <v>1</v>
      </c>
      <c r="O8">
        <v>360</v>
      </c>
      <c r="Q8">
        <v>156</v>
      </c>
      <c r="R8">
        <v>299</v>
      </c>
      <c r="T8">
        <v>-15</v>
      </c>
      <c r="U8">
        <f t="shared" si="3"/>
        <v>440</v>
      </c>
      <c r="V8">
        <v>0</v>
      </c>
      <c r="W8">
        <f t="shared" si="4"/>
        <v>440</v>
      </c>
      <c r="X8">
        <v>7</v>
      </c>
      <c r="Y8">
        <v>2</v>
      </c>
      <c r="Z8">
        <f t="shared" si="5"/>
        <v>62.857142857142854</v>
      </c>
      <c r="AB8">
        <v>1998</v>
      </c>
      <c r="AC8">
        <v>0</v>
      </c>
      <c r="AE8">
        <v>-12</v>
      </c>
      <c r="AF8">
        <f t="shared" si="6"/>
        <v>1986</v>
      </c>
      <c r="AG8">
        <v>0</v>
      </c>
      <c r="AH8">
        <f t="shared" si="7"/>
        <v>1986</v>
      </c>
      <c r="AI8">
        <v>8</v>
      </c>
      <c r="AJ8">
        <f t="shared" si="8"/>
        <v>6</v>
      </c>
      <c r="AK8">
        <f t="shared" si="9"/>
        <v>248.25</v>
      </c>
      <c r="AM8">
        <v>612</v>
      </c>
      <c r="AN8">
        <v>1760</v>
      </c>
      <c r="AO8">
        <v>0</v>
      </c>
      <c r="AP8">
        <f t="shared" si="10"/>
        <v>2372</v>
      </c>
      <c r="AQ8">
        <v>0</v>
      </c>
      <c r="AR8">
        <f t="shared" si="11"/>
        <v>2372</v>
      </c>
      <c r="AS8">
        <v>5</v>
      </c>
      <c r="AT8">
        <f t="shared" si="12"/>
        <v>6</v>
      </c>
      <c r="AU8">
        <f t="shared" si="13"/>
        <v>474.4</v>
      </c>
      <c r="AW8">
        <v>281</v>
      </c>
      <c r="AX8">
        <v>200</v>
      </c>
      <c r="AY8">
        <v>0</v>
      </c>
      <c r="AZ8">
        <f t="shared" si="14"/>
        <v>481</v>
      </c>
      <c r="BA8">
        <v>0</v>
      </c>
      <c r="BB8">
        <f t="shared" si="15"/>
        <v>481</v>
      </c>
      <c r="BC8">
        <v>6</v>
      </c>
      <c r="BD8">
        <f t="shared" si="16"/>
        <v>7</v>
      </c>
      <c r="BE8">
        <f t="shared" si="17"/>
        <v>80.166666666666671</v>
      </c>
      <c r="BG8">
        <v>305</v>
      </c>
      <c r="BH8">
        <v>3446</v>
      </c>
      <c r="BI8">
        <v>0</v>
      </c>
      <c r="BJ8">
        <f t="shared" si="18"/>
        <v>3751</v>
      </c>
      <c r="BK8">
        <v>0</v>
      </c>
      <c r="BL8">
        <f t="shared" si="19"/>
        <v>3751</v>
      </c>
      <c r="BM8">
        <v>13</v>
      </c>
      <c r="BN8">
        <f t="shared" si="20"/>
        <v>5</v>
      </c>
      <c r="BO8">
        <f t="shared" si="21"/>
        <v>288.53846153846155</v>
      </c>
      <c r="BQ8">
        <v>456</v>
      </c>
      <c r="BR8">
        <v>177</v>
      </c>
      <c r="BS8">
        <v>0</v>
      </c>
      <c r="BT8">
        <f t="shared" si="22"/>
        <v>633</v>
      </c>
      <c r="BU8">
        <v>0</v>
      </c>
      <c r="BV8">
        <f t="shared" si="23"/>
        <v>633</v>
      </c>
      <c r="BW8">
        <v>11</v>
      </c>
      <c r="BX8">
        <f t="shared" si="24"/>
        <v>5</v>
      </c>
      <c r="BY8">
        <f t="shared" si="25"/>
        <v>57.545454545454547</v>
      </c>
      <c r="CA8">
        <v>384</v>
      </c>
    </row>
    <row r="9" spans="1:79" ht="17.25" customHeight="1" x14ac:dyDescent="0.3">
      <c r="A9" s="2">
        <v>44571</v>
      </c>
      <c r="B9" t="s">
        <v>40</v>
      </c>
      <c r="C9" t="s">
        <v>41</v>
      </c>
      <c r="D9" t="s">
        <v>27</v>
      </c>
      <c r="F9">
        <v>1027</v>
      </c>
      <c r="G9">
        <v>911</v>
      </c>
      <c r="I9">
        <v>0</v>
      </c>
      <c r="J9">
        <f t="shared" si="0"/>
        <v>1938</v>
      </c>
      <c r="K9">
        <v>0</v>
      </c>
      <c r="L9">
        <f t="shared" si="1"/>
        <v>1938</v>
      </c>
      <c r="M9">
        <v>71</v>
      </c>
      <c r="N9">
        <v>1</v>
      </c>
      <c r="O9">
        <f t="shared" si="2"/>
        <v>27.295774647887324</v>
      </c>
      <c r="Q9">
        <v>137</v>
      </c>
      <c r="R9">
        <v>372</v>
      </c>
      <c r="T9">
        <v>0</v>
      </c>
      <c r="U9">
        <f t="shared" si="3"/>
        <v>509</v>
      </c>
      <c r="V9">
        <v>0</v>
      </c>
      <c r="W9">
        <f t="shared" si="4"/>
        <v>509</v>
      </c>
      <c r="X9">
        <v>7</v>
      </c>
      <c r="Y9">
        <v>2</v>
      </c>
      <c r="Z9">
        <f t="shared" si="5"/>
        <v>72.714285714285708</v>
      </c>
      <c r="AB9">
        <v>3807</v>
      </c>
      <c r="AC9">
        <v>3060</v>
      </c>
      <c r="AE9">
        <v>0</v>
      </c>
      <c r="AF9">
        <f t="shared" si="6"/>
        <v>6867</v>
      </c>
      <c r="AG9">
        <v>0</v>
      </c>
      <c r="AH9">
        <f t="shared" si="7"/>
        <v>6867</v>
      </c>
      <c r="AI9">
        <v>10</v>
      </c>
      <c r="AJ9">
        <f t="shared" si="8"/>
        <v>6</v>
      </c>
      <c r="AK9">
        <f t="shared" si="9"/>
        <v>686.7</v>
      </c>
      <c r="AM9">
        <v>1274</v>
      </c>
      <c r="AN9">
        <v>1124</v>
      </c>
      <c r="AO9">
        <v>0</v>
      </c>
      <c r="AP9">
        <f t="shared" si="10"/>
        <v>2398</v>
      </c>
      <c r="AQ9">
        <v>0</v>
      </c>
      <c r="AR9">
        <f t="shared" si="11"/>
        <v>2398</v>
      </c>
      <c r="AS9">
        <v>7</v>
      </c>
      <c r="AT9">
        <f t="shared" si="12"/>
        <v>6</v>
      </c>
      <c r="AU9">
        <f t="shared" si="13"/>
        <v>342.57142857142856</v>
      </c>
      <c r="AW9">
        <v>71</v>
      </c>
      <c r="AX9">
        <v>100</v>
      </c>
      <c r="AY9">
        <v>0</v>
      </c>
      <c r="AZ9">
        <f t="shared" si="14"/>
        <v>171</v>
      </c>
      <c r="BA9">
        <v>0</v>
      </c>
      <c r="BB9">
        <f t="shared" si="15"/>
        <v>171</v>
      </c>
      <c r="BC9">
        <v>5</v>
      </c>
      <c r="BD9">
        <f t="shared" si="16"/>
        <v>7</v>
      </c>
      <c r="BE9">
        <f t="shared" si="17"/>
        <v>34.200000000000003</v>
      </c>
      <c r="BG9">
        <v>123</v>
      </c>
      <c r="BH9">
        <v>2144</v>
      </c>
      <c r="BI9">
        <v>0</v>
      </c>
      <c r="BJ9">
        <f t="shared" si="18"/>
        <v>2267</v>
      </c>
      <c r="BK9">
        <v>0</v>
      </c>
      <c r="BL9">
        <f t="shared" si="19"/>
        <v>2267</v>
      </c>
      <c r="BM9">
        <v>2</v>
      </c>
      <c r="BN9">
        <f t="shared" si="20"/>
        <v>5</v>
      </c>
      <c r="BO9">
        <f t="shared" si="21"/>
        <v>1133.5</v>
      </c>
      <c r="BQ9">
        <v>765</v>
      </c>
      <c r="BR9">
        <v>1951</v>
      </c>
      <c r="BS9">
        <v>0</v>
      </c>
      <c r="BT9">
        <f t="shared" si="22"/>
        <v>2716</v>
      </c>
      <c r="BU9">
        <v>0</v>
      </c>
      <c r="BV9">
        <f t="shared" si="23"/>
        <v>2716</v>
      </c>
      <c r="BW9">
        <v>22</v>
      </c>
      <c r="BX9">
        <f t="shared" si="24"/>
        <v>5</v>
      </c>
      <c r="BY9">
        <f t="shared" si="25"/>
        <v>123.45454545454545</v>
      </c>
      <c r="CA9">
        <v>3892</v>
      </c>
    </row>
    <row r="10" spans="1:79" ht="17.25" customHeight="1" x14ac:dyDescent="0.3">
      <c r="A10" s="2">
        <v>44571</v>
      </c>
      <c r="B10" t="s">
        <v>42</v>
      </c>
      <c r="C10" t="s">
        <v>43</v>
      </c>
      <c r="D10" t="s">
        <v>27</v>
      </c>
      <c r="F10">
        <v>331</v>
      </c>
      <c r="G10">
        <v>0</v>
      </c>
      <c r="I10">
        <v>0</v>
      </c>
      <c r="J10">
        <f t="shared" si="0"/>
        <v>331</v>
      </c>
      <c r="K10">
        <v>0</v>
      </c>
      <c r="L10">
        <f t="shared" si="1"/>
        <v>331</v>
      </c>
      <c r="M10">
        <v>21</v>
      </c>
      <c r="N10">
        <v>1</v>
      </c>
      <c r="O10">
        <f t="shared" si="2"/>
        <v>15.761904761904763</v>
      </c>
      <c r="Q10">
        <v>331</v>
      </c>
      <c r="R10">
        <v>0</v>
      </c>
      <c r="T10">
        <v>-5</v>
      </c>
      <c r="U10">
        <f t="shared" si="3"/>
        <v>326</v>
      </c>
      <c r="V10">
        <v>0</v>
      </c>
      <c r="W10">
        <f t="shared" si="4"/>
        <v>326</v>
      </c>
      <c r="X10">
        <v>7</v>
      </c>
      <c r="Y10">
        <v>2</v>
      </c>
      <c r="Z10">
        <f t="shared" si="5"/>
        <v>46.571428571428569</v>
      </c>
      <c r="AB10">
        <v>1787</v>
      </c>
      <c r="AC10">
        <v>0</v>
      </c>
      <c r="AE10">
        <v>-12</v>
      </c>
      <c r="AF10">
        <f t="shared" si="6"/>
        <v>1775</v>
      </c>
      <c r="AG10">
        <v>0</v>
      </c>
      <c r="AH10">
        <f t="shared" si="7"/>
        <v>1775</v>
      </c>
      <c r="AI10">
        <v>6</v>
      </c>
      <c r="AJ10">
        <f t="shared" si="8"/>
        <v>6</v>
      </c>
      <c r="AK10">
        <f t="shared" si="9"/>
        <v>295.83333333333331</v>
      </c>
      <c r="AM10">
        <v>2564</v>
      </c>
      <c r="AN10">
        <v>202</v>
      </c>
      <c r="AO10">
        <v>-52</v>
      </c>
      <c r="AP10">
        <f t="shared" si="10"/>
        <v>2714</v>
      </c>
      <c r="AQ10">
        <v>0</v>
      </c>
      <c r="AR10">
        <f t="shared" si="11"/>
        <v>2714</v>
      </c>
      <c r="AS10">
        <v>5</v>
      </c>
      <c r="AT10">
        <f t="shared" si="12"/>
        <v>6</v>
      </c>
      <c r="AU10">
        <f t="shared" si="13"/>
        <v>542.79999999999995</v>
      </c>
      <c r="AW10">
        <v>385</v>
      </c>
      <c r="AX10">
        <v>0</v>
      </c>
      <c r="AY10">
        <v>0</v>
      </c>
      <c r="AZ10">
        <f t="shared" si="14"/>
        <v>385</v>
      </c>
      <c r="BA10">
        <v>0</v>
      </c>
      <c r="BB10">
        <f t="shared" si="15"/>
        <v>385</v>
      </c>
      <c r="BC10">
        <v>5</v>
      </c>
      <c r="BD10">
        <f t="shared" si="16"/>
        <v>7</v>
      </c>
      <c r="BE10">
        <f t="shared" si="17"/>
        <v>77</v>
      </c>
      <c r="BG10">
        <v>167</v>
      </c>
      <c r="BH10">
        <v>816</v>
      </c>
      <c r="BI10">
        <v>-50</v>
      </c>
      <c r="BJ10">
        <f t="shared" si="18"/>
        <v>933</v>
      </c>
      <c r="BK10">
        <v>510</v>
      </c>
      <c r="BL10">
        <f t="shared" si="19"/>
        <v>1443</v>
      </c>
      <c r="BM10">
        <v>6</v>
      </c>
      <c r="BN10">
        <f t="shared" si="20"/>
        <v>5</v>
      </c>
      <c r="BO10">
        <f t="shared" si="21"/>
        <v>240.5</v>
      </c>
      <c r="BQ10">
        <v>499</v>
      </c>
      <c r="BR10">
        <v>0</v>
      </c>
      <c r="BS10">
        <v>0</v>
      </c>
      <c r="BT10">
        <f t="shared" si="22"/>
        <v>499</v>
      </c>
      <c r="BU10">
        <v>0</v>
      </c>
      <c r="BV10">
        <f t="shared" si="23"/>
        <v>499</v>
      </c>
      <c r="BW10">
        <v>9</v>
      </c>
      <c r="BX10">
        <f t="shared" si="24"/>
        <v>5</v>
      </c>
      <c r="BY10">
        <f t="shared" si="25"/>
        <v>55.444444444444443</v>
      </c>
      <c r="CA10">
        <v>6528</v>
      </c>
    </row>
    <row r="11" spans="1:79" ht="17.25" customHeight="1" x14ac:dyDescent="0.3">
      <c r="A11" s="2">
        <v>44571</v>
      </c>
      <c r="B11" t="s">
        <v>44</v>
      </c>
      <c r="C11" t="s">
        <v>45</v>
      </c>
      <c r="D11" t="s">
        <v>27</v>
      </c>
      <c r="F11">
        <v>83</v>
      </c>
      <c r="G11">
        <v>0</v>
      </c>
      <c r="I11">
        <v>0</v>
      </c>
      <c r="J11">
        <f t="shared" si="0"/>
        <v>83</v>
      </c>
      <c r="K11">
        <v>0</v>
      </c>
      <c r="L11">
        <f t="shared" si="1"/>
        <v>83</v>
      </c>
      <c r="M11">
        <v>3</v>
      </c>
      <c r="N11">
        <v>1</v>
      </c>
      <c r="O11">
        <f t="shared" si="2"/>
        <v>27.666666666666668</v>
      </c>
      <c r="Q11">
        <v>240</v>
      </c>
      <c r="R11">
        <v>0</v>
      </c>
      <c r="T11">
        <v>0</v>
      </c>
      <c r="U11">
        <f t="shared" si="3"/>
        <v>240</v>
      </c>
      <c r="V11">
        <v>0</v>
      </c>
      <c r="W11">
        <f t="shared" si="4"/>
        <v>240</v>
      </c>
      <c r="X11">
        <v>0</v>
      </c>
      <c r="Y11">
        <v>2</v>
      </c>
      <c r="Z11">
        <f t="shared" si="5"/>
        <v>0</v>
      </c>
      <c r="AB11">
        <v>5313</v>
      </c>
      <c r="AC11">
        <v>0</v>
      </c>
      <c r="AE11">
        <v>0</v>
      </c>
      <c r="AF11">
        <f t="shared" si="6"/>
        <v>5313</v>
      </c>
      <c r="AG11">
        <v>0</v>
      </c>
      <c r="AH11">
        <f t="shared" si="7"/>
        <v>5313</v>
      </c>
      <c r="AI11">
        <v>116</v>
      </c>
      <c r="AJ11">
        <f t="shared" si="8"/>
        <v>6</v>
      </c>
      <c r="AK11">
        <f t="shared" si="9"/>
        <v>45.801724137931032</v>
      </c>
      <c r="AM11">
        <v>858</v>
      </c>
      <c r="AN11">
        <v>320</v>
      </c>
      <c r="AO11">
        <v>0</v>
      </c>
      <c r="AP11">
        <f t="shared" si="10"/>
        <v>1178</v>
      </c>
      <c r="AQ11">
        <v>0</v>
      </c>
      <c r="AR11">
        <f t="shared" si="11"/>
        <v>1178</v>
      </c>
      <c r="AS11">
        <v>24</v>
      </c>
      <c r="AT11">
        <f t="shared" si="12"/>
        <v>6</v>
      </c>
      <c r="AU11">
        <f t="shared" si="13"/>
        <v>49.083333333333336</v>
      </c>
      <c r="AW11">
        <v>305</v>
      </c>
      <c r="AX11">
        <v>90</v>
      </c>
      <c r="AY11">
        <v>-30</v>
      </c>
      <c r="AZ11">
        <f t="shared" si="14"/>
        <v>365</v>
      </c>
      <c r="BA11">
        <v>0</v>
      </c>
      <c r="BB11">
        <f t="shared" si="15"/>
        <v>365</v>
      </c>
      <c r="BC11">
        <v>25</v>
      </c>
      <c r="BD11">
        <f t="shared" si="16"/>
        <v>7</v>
      </c>
      <c r="BE11">
        <f t="shared" si="17"/>
        <v>14.6</v>
      </c>
      <c r="BG11">
        <v>136</v>
      </c>
      <c r="BH11">
        <v>3840</v>
      </c>
      <c r="BI11">
        <v>-500</v>
      </c>
      <c r="BJ11">
        <f t="shared" si="18"/>
        <v>3476</v>
      </c>
      <c r="BK11">
        <v>0</v>
      </c>
      <c r="BL11">
        <f t="shared" si="19"/>
        <v>3476</v>
      </c>
      <c r="BM11">
        <v>36</v>
      </c>
      <c r="BN11">
        <f t="shared" si="20"/>
        <v>5</v>
      </c>
      <c r="BO11">
        <f t="shared" si="21"/>
        <v>96.555555555555557</v>
      </c>
      <c r="BQ11">
        <v>1810</v>
      </c>
      <c r="BR11">
        <v>150</v>
      </c>
      <c r="BS11">
        <v>-1</v>
      </c>
      <c r="BT11">
        <f t="shared" si="22"/>
        <v>1959</v>
      </c>
      <c r="BU11">
        <v>0</v>
      </c>
      <c r="BV11">
        <f t="shared" si="23"/>
        <v>1959</v>
      </c>
      <c r="BW11">
        <v>34</v>
      </c>
      <c r="BX11">
        <f t="shared" si="24"/>
        <v>5</v>
      </c>
      <c r="BY11">
        <f t="shared" si="25"/>
        <v>57.617647058823529</v>
      </c>
      <c r="CA11">
        <v>4985</v>
      </c>
    </row>
    <row r="12" spans="1:79" ht="18" customHeight="1" x14ac:dyDescent="0.3">
      <c r="A12" s="2">
        <v>44571</v>
      </c>
      <c r="B12" t="s">
        <v>46</v>
      </c>
      <c r="C12" t="s">
        <v>47</v>
      </c>
      <c r="D12" t="s">
        <v>27</v>
      </c>
      <c r="F12">
        <v>92</v>
      </c>
      <c r="G12">
        <v>0</v>
      </c>
      <c r="I12">
        <v>0</v>
      </c>
      <c r="J12">
        <f t="shared" si="0"/>
        <v>92</v>
      </c>
      <c r="K12">
        <v>0</v>
      </c>
      <c r="L12">
        <f t="shared" si="1"/>
        <v>92</v>
      </c>
      <c r="M12">
        <v>6</v>
      </c>
      <c r="N12">
        <v>1</v>
      </c>
      <c r="O12">
        <f t="shared" si="2"/>
        <v>15.333333333333334</v>
      </c>
      <c r="Q12">
        <v>76</v>
      </c>
      <c r="R12">
        <v>0</v>
      </c>
      <c r="T12">
        <v>0</v>
      </c>
      <c r="U12">
        <f t="shared" si="3"/>
        <v>76</v>
      </c>
      <c r="V12">
        <v>0</v>
      </c>
      <c r="W12">
        <f t="shared" si="4"/>
        <v>76</v>
      </c>
      <c r="X12">
        <v>2</v>
      </c>
      <c r="Y12">
        <v>2</v>
      </c>
      <c r="Z12">
        <f t="shared" si="5"/>
        <v>38</v>
      </c>
      <c r="AB12">
        <v>1202</v>
      </c>
      <c r="AC12">
        <v>0</v>
      </c>
      <c r="AE12">
        <v>0</v>
      </c>
      <c r="AF12">
        <f t="shared" si="6"/>
        <v>1202</v>
      </c>
      <c r="AG12">
        <v>0</v>
      </c>
      <c r="AH12">
        <f t="shared" si="7"/>
        <v>1202</v>
      </c>
      <c r="AI12">
        <v>10</v>
      </c>
      <c r="AJ12">
        <f t="shared" si="8"/>
        <v>6</v>
      </c>
      <c r="AK12">
        <f>IFERROR(AH12/AI12,0)</f>
        <v>120.2</v>
      </c>
      <c r="AM12">
        <v>666</v>
      </c>
      <c r="AN12">
        <v>160</v>
      </c>
      <c r="AO12">
        <v>-1</v>
      </c>
      <c r="AP12">
        <f t="shared" si="10"/>
        <v>825</v>
      </c>
      <c r="AQ12">
        <v>0</v>
      </c>
      <c r="AR12">
        <f t="shared" si="11"/>
        <v>825</v>
      </c>
      <c r="AS12">
        <v>6</v>
      </c>
      <c r="AT12">
        <f t="shared" si="12"/>
        <v>6</v>
      </c>
      <c r="AU12">
        <f t="shared" si="13"/>
        <v>137.5</v>
      </c>
      <c r="AW12">
        <v>398</v>
      </c>
      <c r="AX12">
        <v>0</v>
      </c>
      <c r="AY12">
        <v>0</v>
      </c>
      <c r="AZ12">
        <f t="shared" si="14"/>
        <v>398</v>
      </c>
      <c r="BA12">
        <v>0</v>
      </c>
      <c r="BB12">
        <f t="shared" si="15"/>
        <v>398</v>
      </c>
      <c r="BC12">
        <v>1</v>
      </c>
      <c r="BD12">
        <f t="shared" si="16"/>
        <v>7</v>
      </c>
      <c r="BE12">
        <f t="shared" si="17"/>
        <v>398</v>
      </c>
      <c r="BG12">
        <v>25</v>
      </c>
      <c r="BH12">
        <v>310</v>
      </c>
      <c r="BI12">
        <v>0</v>
      </c>
      <c r="BJ12">
        <f t="shared" si="18"/>
        <v>335</v>
      </c>
      <c r="BK12">
        <v>0</v>
      </c>
      <c r="BL12">
        <f t="shared" si="19"/>
        <v>335</v>
      </c>
      <c r="BM12">
        <v>1</v>
      </c>
      <c r="BN12">
        <f t="shared" si="20"/>
        <v>5</v>
      </c>
      <c r="BO12">
        <f t="shared" si="21"/>
        <v>335</v>
      </c>
      <c r="BQ12">
        <v>438</v>
      </c>
      <c r="BR12">
        <v>1319</v>
      </c>
      <c r="BS12">
        <v>0</v>
      </c>
      <c r="BT12">
        <f t="shared" si="22"/>
        <v>1757</v>
      </c>
      <c r="BU12">
        <v>0</v>
      </c>
      <c r="BV12">
        <f t="shared" si="23"/>
        <v>1757</v>
      </c>
      <c r="BW12">
        <v>4</v>
      </c>
      <c r="BX12">
        <f t="shared" si="24"/>
        <v>5</v>
      </c>
      <c r="BY12">
        <f t="shared" si="25"/>
        <v>439.25</v>
      </c>
      <c r="CA12">
        <v>3648</v>
      </c>
    </row>
    <row r="13" spans="1:79" ht="17.25" customHeight="1" x14ac:dyDescent="0.3">
      <c r="A13" s="2">
        <v>44571</v>
      </c>
      <c r="B13" t="s">
        <v>48</v>
      </c>
      <c r="C13" t="s">
        <v>49</v>
      </c>
      <c r="D13" t="s">
        <v>27</v>
      </c>
      <c r="F13">
        <v>294</v>
      </c>
      <c r="G13">
        <v>0</v>
      </c>
      <c r="I13">
        <v>0</v>
      </c>
      <c r="J13">
        <f t="shared" si="0"/>
        <v>294</v>
      </c>
      <c r="K13">
        <v>0</v>
      </c>
      <c r="L13">
        <f t="shared" si="1"/>
        <v>294</v>
      </c>
      <c r="M13">
        <v>8</v>
      </c>
      <c r="N13">
        <v>1</v>
      </c>
      <c r="O13">
        <f t="shared" si="2"/>
        <v>36.75</v>
      </c>
      <c r="Q13">
        <v>174</v>
      </c>
      <c r="R13">
        <v>0</v>
      </c>
      <c r="T13">
        <v>0</v>
      </c>
      <c r="U13">
        <f t="shared" si="3"/>
        <v>174</v>
      </c>
      <c r="V13">
        <v>0</v>
      </c>
      <c r="W13">
        <f t="shared" si="4"/>
        <v>174</v>
      </c>
      <c r="X13">
        <v>2</v>
      </c>
      <c r="Y13">
        <v>2</v>
      </c>
      <c r="Z13">
        <f t="shared" si="5"/>
        <v>87</v>
      </c>
      <c r="AB13">
        <v>958</v>
      </c>
      <c r="AC13">
        <v>0</v>
      </c>
      <c r="AE13">
        <v>0</v>
      </c>
      <c r="AF13">
        <f t="shared" si="6"/>
        <v>958</v>
      </c>
      <c r="AG13">
        <v>0</v>
      </c>
      <c r="AH13">
        <f t="shared" si="7"/>
        <v>958</v>
      </c>
      <c r="AI13">
        <v>10</v>
      </c>
      <c r="AJ13">
        <f t="shared" si="8"/>
        <v>6</v>
      </c>
      <c r="AK13">
        <f t="shared" si="9"/>
        <v>95.8</v>
      </c>
      <c r="AM13">
        <v>877</v>
      </c>
      <c r="AN13">
        <v>0</v>
      </c>
      <c r="AO13">
        <v>-3</v>
      </c>
      <c r="AP13">
        <f t="shared" si="10"/>
        <v>874</v>
      </c>
      <c r="AQ13">
        <v>0</v>
      </c>
      <c r="AR13">
        <f t="shared" si="11"/>
        <v>874</v>
      </c>
      <c r="AS13">
        <v>13</v>
      </c>
      <c r="AT13">
        <f t="shared" si="12"/>
        <v>6</v>
      </c>
      <c r="AU13">
        <f t="shared" si="13"/>
        <v>67.230769230769226</v>
      </c>
      <c r="AW13">
        <v>253</v>
      </c>
      <c r="AX13">
        <v>0</v>
      </c>
      <c r="AY13">
        <v>-5</v>
      </c>
      <c r="AZ13">
        <f t="shared" si="14"/>
        <v>248</v>
      </c>
      <c r="BA13">
        <v>0</v>
      </c>
      <c r="BB13">
        <f t="shared" si="15"/>
        <v>248</v>
      </c>
      <c r="BC13">
        <v>16</v>
      </c>
      <c r="BD13">
        <f t="shared" si="16"/>
        <v>7</v>
      </c>
      <c r="BE13">
        <f t="shared" si="17"/>
        <v>15.5</v>
      </c>
      <c r="BG13">
        <v>123</v>
      </c>
      <c r="BH13">
        <v>0</v>
      </c>
      <c r="BI13">
        <v>0</v>
      </c>
      <c r="BJ13">
        <f t="shared" si="18"/>
        <v>123</v>
      </c>
      <c r="BK13">
        <v>0</v>
      </c>
      <c r="BL13">
        <f t="shared" si="19"/>
        <v>123</v>
      </c>
      <c r="BM13">
        <v>5</v>
      </c>
      <c r="BN13">
        <f t="shared" si="20"/>
        <v>5</v>
      </c>
      <c r="BO13">
        <f t="shared" si="21"/>
        <v>24.6</v>
      </c>
      <c r="BQ13">
        <v>607</v>
      </c>
      <c r="BR13">
        <v>0</v>
      </c>
      <c r="BS13">
        <v>0</v>
      </c>
      <c r="BT13">
        <f t="shared" si="22"/>
        <v>607</v>
      </c>
      <c r="BU13">
        <v>0</v>
      </c>
      <c r="BV13">
        <f t="shared" si="23"/>
        <v>607</v>
      </c>
      <c r="BW13">
        <v>7</v>
      </c>
      <c r="BX13">
        <f t="shared" si="24"/>
        <v>5</v>
      </c>
      <c r="BY13">
        <f t="shared" si="25"/>
        <v>86.714285714285708</v>
      </c>
      <c r="CA13">
        <v>0</v>
      </c>
    </row>
    <row r="14" spans="1:79" ht="17.25" customHeight="1" x14ac:dyDescent="0.3">
      <c r="A14" s="2">
        <v>44571</v>
      </c>
      <c r="B14" t="s">
        <v>50</v>
      </c>
      <c r="C14" t="s">
        <v>51</v>
      </c>
      <c r="D14" t="s">
        <v>27</v>
      </c>
      <c r="F14">
        <v>112</v>
      </c>
      <c r="G14">
        <v>0</v>
      </c>
      <c r="I14">
        <v>0</v>
      </c>
      <c r="J14">
        <f t="shared" si="0"/>
        <v>112</v>
      </c>
      <c r="K14">
        <v>0</v>
      </c>
      <c r="L14">
        <f t="shared" si="1"/>
        <v>112</v>
      </c>
      <c r="M14">
        <v>4</v>
      </c>
      <c r="N14">
        <v>1</v>
      </c>
      <c r="O14">
        <f t="shared" si="2"/>
        <v>28</v>
      </c>
      <c r="Q14">
        <v>179</v>
      </c>
      <c r="R14">
        <v>0</v>
      </c>
      <c r="T14">
        <v>0</v>
      </c>
      <c r="U14">
        <f t="shared" si="3"/>
        <v>179</v>
      </c>
      <c r="V14">
        <v>0</v>
      </c>
      <c r="W14">
        <f t="shared" si="4"/>
        <v>179</v>
      </c>
      <c r="X14">
        <v>1</v>
      </c>
      <c r="Y14">
        <v>2</v>
      </c>
      <c r="Z14">
        <f t="shared" si="5"/>
        <v>179</v>
      </c>
      <c r="AB14">
        <v>1292</v>
      </c>
      <c r="AC14">
        <v>0</v>
      </c>
      <c r="AE14">
        <v>-52</v>
      </c>
      <c r="AF14">
        <f t="shared" si="6"/>
        <v>1240</v>
      </c>
      <c r="AG14">
        <v>0</v>
      </c>
      <c r="AH14">
        <f t="shared" si="7"/>
        <v>1240</v>
      </c>
      <c r="AI14">
        <v>33</v>
      </c>
      <c r="AJ14">
        <f t="shared" si="8"/>
        <v>6</v>
      </c>
      <c r="AK14">
        <f t="shared" si="9"/>
        <v>37.575757575757578</v>
      </c>
      <c r="AM14">
        <v>944</v>
      </c>
      <c r="AN14">
        <v>160</v>
      </c>
      <c r="AO14">
        <v>0</v>
      </c>
      <c r="AP14">
        <f t="shared" si="10"/>
        <v>1104</v>
      </c>
      <c r="AQ14">
        <v>0</v>
      </c>
      <c r="AR14">
        <f t="shared" si="11"/>
        <v>1104</v>
      </c>
      <c r="AS14">
        <v>6</v>
      </c>
      <c r="AT14">
        <f t="shared" si="12"/>
        <v>6</v>
      </c>
      <c r="AU14">
        <f t="shared" si="13"/>
        <v>184</v>
      </c>
      <c r="AW14">
        <v>244</v>
      </c>
      <c r="AX14">
        <v>0</v>
      </c>
      <c r="AY14">
        <v>0</v>
      </c>
      <c r="AZ14">
        <f t="shared" si="14"/>
        <v>244</v>
      </c>
      <c r="BA14">
        <v>0</v>
      </c>
      <c r="BB14">
        <f t="shared" si="15"/>
        <v>244</v>
      </c>
      <c r="BC14">
        <v>2</v>
      </c>
      <c r="BD14">
        <f t="shared" si="16"/>
        <v>7</v>
      </c>
      <c r="BE14">
        <f t="shared" si="17"/>
        <v>122</v>
      </c>
      <c r="BG14">
        <v>84</v>
      </c>
      <c r="BH14">
        <v>500</v>
      </c>
      <c r="BI14">
        <v>0</v>
      </c>
      <c r="BJ14">
        <f t="shared" si="18"/>
        <v>584</v>
      </c>
      <c r="BK14">
        <v>0</v>
      </c>
      <c r="BL14">
        <f t="shared" si="19"/>
        <v>584</v>
      </c>
      <c r="BM14">
        <v>4</v>
      </c>
      <c r="BN14">
        <f t="shared" si="20"/>
        <v>5</v>
      </c>
      <c r="BO14">
        <f t="shared" si="21"/>
        <v>146</v>
      </c>
      <c r="BQ14">
        <v>1325</v>
      </c>
      <c r="BR14">
        <v>1180</v>
      </c>
      <c r="BS14">
        <v>-21</v>
      </c>
      <c r="BT14">
        <f t="shared" si="22"/>
        <v>2484</v>
      </c>
      <c r="BU14">
        <v>0</v>
      </c>
      <c r="BV14">
        <f t="shared" si="23"/>
        <v>2484</v>
      </c>
      <c r="BW14">
        <v>29</v>
      </c>
      <c r="BX14">
        <f t="shared" si="24"/>
        <v>5</v>
      </c>
      <c r="BY14">
        <f t="shared" si="25"/>
        <v>85.65517241379311</v>
      </c>
      <c r="CA14">
        <v>4258</v>
      </c>
    </row>
    <row r="15" spans="1:79" ht="17.25" customHeight="1" x14ac:dyDescent="0.3">
      <c r="A15" s="2">
        <v>44571</v>
      </c>
      <c r="B15" t="s">
        <v>52</v>
      </c>
      <c r="C15" t="s">
        <v>53</v>
      </c>
      <c r="D15" t="s">
        <v>27</v>
      </c>
      <c r="F15">
        <v>116</v>
      </c>
      <c r="G15">
        <v>0</v>
      </c>
      <c r="I15">
        <v>0</v>
      </c>
      <c r="J15">
        <f t="shared" si="0"/>
        <v>116</v>
      </c>
      <c r="K15">
        <v>0</v>
      </c>
      <c r="L15">
        <f t="shared" si="1"/>
        <v>116</v>
      </c>
      <c r="M15">
        <v>22</v>
      </c>
      <c r="N15">
        <v>1</v>
      </c>
      <c r="O15">
        <f t="shared" si="2"/>
        <v>5.2727272727272725</v>
      </c>
      <c r="Q15">
        <v>189</v>
      </c>
      <c r="R15">
        <v>0</v>
      </c>
      <c r="T15">
        <v>0</v>
      </c>
      <c r="U15">
        <f t="shared" si="3"/>
        <v>189</v>
      </c>
      <c r="V15">
        <v>0</v>
      </c>
      <c r="W15">
        <f t="shared" si="4"/>
        <v>189</v>
      </c>
      <c r="X15">
        <v>1</v>
      </c>
      <c r="Y15">
        <v>2</v>
      </c>
      <c r="Z15">
        <f t="shared" si="5"/>
        <v>189</v>
      </c>
      <c r="AB15">
        <v>1293</v>
      </c>
      <c r="AC15">
        <v>0</v>
      </c>
      <c r="AE15">
        <v>-15</v>
      </c>
      <c r="AF15">
        <f t="shared" si="6"/>
        <v>1278</v>
      </c>
      <c r="AG15">
        <v>0</v>
      </c>
      <c r="AH15">
        <f t="shared" si="7"/>
        <v>1278</v>
      </c>
      <c r="AI15">
        <v>13</v>
      </c>
      <c r="AJ15">
        <f t="shared" si="8"/>
        <v>6</v>
      </c>
      <c r="AK15">
        <f t="shared" si="9"/>
        <v>98.307692307692307</v>
      </c>
      <c r="AM15">
        <v>1946</v>
      </c>
      <c r="AN15">
        <v>231</v>
      </c>
      <c r="AO15">
        <v>-20</v>
      </c>
      <c r="AP15">
        <f t="shared" si="10"/>
        <v>2157</v>
      </c>
      <c r="AQ15">
        <v>0</v>
      </c>
      <c r="AR15">
        <f t="shared" si="11"/>
        <v>2157</v>
      </c>
      <c r="AS15">
        <v>15</v>
      </c>
      <c r="AT15">
        <f t="shared" si="12"/>
        <v>6</v>
      </c>
      <c r="AU15">
        <f t="shared" si="13"/>
        <v>143.80000000000001</v>
      </c>
      <c r="AW15">
        <v>273</v>
      </c>
      <c r="AX15">
        <v>0</v>
      </c>
      <c r="AY15">
        <v>-11</v>
      </c>
      <c r="AZ15">
        <f t="shared" si="14"/>
        <v>262</v>
      </c>
      <c r="BA15">
        <v>0</v>
      </c>
      <c r="BB15">
        <f t="shared" si="15"/>
        <v>262</v>
      </c>
      <c r="BC15">
        <v>2</v>
      </c>
      <c r="BD15">
        <f t="shared" si="16"/>
        <v>7</v>
      </c>
      <c r="BE15">
        <f t="shared" si="17"/>
        <v>131</v>
      </c>
      <c r="BG15">
        <v>252</v>
      </c>
      <c r="BH15">
        <v>0</v>
      </c>
      <c r="BI15">
        <v>0</v>
      </c>
      <c r="BJ15">
        <f t="shared" si="18"/>
        <v>252</v>
      </c>
      <c r="BK15">
        <v>306</v>
      </c>
      <c r="BL15">
        <f t="shared" si="19"/>
        <v>558</v>
      </c>
      <c r="BM15">
        <v>5</v>
      </c>
      <c r="BN15">
        <f t="shared" si="20"/>
        <v>5</v>
      </c>
      <c r="BO15">
        <f t="shared" si="21"/>
        <v>111.6</v>
      </c>
      <c r="BQ15">
        <v>467</v>
      </c>
      <c r="BR15">
        <v>0</v>
      </c>
      <c r="BS15">
        <v>0</v>
      </c>
      <c r="BT15">
        <f t="shared" si="22"/>
        <v>467</v>
      </c>
      <c r="BU15">
        <v>0</v>
      </c>
      <c r="BV15">
        <f t="shared" si="23"/>
        <v>467</v>
      </c>
      <c r="BW15">
        <v>4</v>
      </c>
      <c r="BX15">
        <f t="shared" si="24"/>
        <v>5</v>
      </c>
      <c r="BY15">
        <f t="shared" si="25"/>
        <v>116.75</v>
      </c>
      <c r="CA15">
        <v>16512</v>
      </c>
    </row>
    <row r="16" spans="1:79" ht="17.25" customHeight="1" x14ac:dyDescent="0.3">
      <c r="A16" s="2">
        <v>44571</v>
      </c>
      <c r="B16" t="s">
        <v>54</v>
      </c>
      <c r="C16" t="s">
        <v>55</v>
      </c>
      <c r="D16" t="s">
        <v>27</v>
      </c>
      <c r="F16">
        <v>260</v>
      </c>
      <c r="G16">
        <v>0</v>
      </c>
      <c r="I16">
        <v>0</v>
      </c>
      <c r="J16">
        <f t="shared" si="0"/>
        <v>260</v>
      </c>
      <c r="K16">
        <v>0</v>
      </c>
      <c r="L16">
        <f t="shared" si="1"/>
        <v>260</v>
      </c>
      <c r="M16">
        <v>31</v>
      </c>
      <c r="N16">
        <v>1</v>
      </c>
      <c r="O16">
        <f t="shared" si="2"/>
        <v>8.387096774193548</v>
      </c>
      <c r="Q16">
        <v>130</v>
      </c>
      <c r="R16">
        <v>0</v>
      </c>
      <c r="T16">
        <v>0</v>
      </c>
      <c r="U16">
        <f t="shared" si="3"/>
        <v>130</v>
      </c>
      <c r="V16">
        <v>0</v>
      </c>
      <c r="W16">
        <f t="shared" si="4"/>
        <v>130</v>
      </c>
      <c r="X16">
        <v>4</v>
      </c>
      <c r="Y16">
        <v>2</v>
      </c>
      <c r="Z16">
        <f t="shared" si="5"/>
        <v>32.5</v>
      </c>
      <c r="AB16">
        <v>1821</v>
      </c>
      <c r="AC16">
        <v>1530</v>
      </c>
      <c r="AE16">
        <v>-17</v>
      </c>
      <c r="AF16">
        <f t="shared" si="6"/>
        <v>3334</v>
      </c>
      <c r="AG16">
        <v>0</v>
      </c>
      <c r="AH16">
        <f t="shared" si="7"/>
        <v>3334</v>
      </c>
      <c r="AI16">
        <v>21</v>
      </c>
      <c r="AJ16">
        <f t="shared" si="8"/>
        <v>6</v>
      </c>
      <c r="AK16">
        <f t="shared" si="9"/>
        <v>158.76190476190476</v>
      </c>
      <c r="AM16">
        <v>2136</v>
      </c>
      <c r="AN16">
        <v>0</v>
      </c>
      <c r="AO16">
        <v>-55</v>
      </c>
      <c r="AP16">
        <f t="shared" si="10"/>
        <v>2081</v>
      </c>
      <c r="AQ16">
        <v>0</v>
      </c>
      <c r="AR16">
        <f t="shared" si="11"/>
        <v>2081</v>
      </c>
      <c r="AS16">
        <v>16</v>
      </c>
      <c r="AT16">
        <f t="shared" si="12"/>
        <v>6</v>
      </c>
      <c r="AU16">
        <f t="shared" si="13"/>
        <v>130.0625</v>
      </c>
      <c r="AW16">
        <v>192</v>
      </c>
      <c r="AX16">
        <v>0</v>
      </c>
      <c r="AY16">
        <v>0</v>
      </c>
      <c r="AZ16">
        <f t="shared" si="14"/>
        <v>192</v>
      </c>
      <c r="BA16">
        <v>0</v>
      </c>
      <c r="BB16">
        <f t="shared" si="15"/>
        <v>192</v>
      </c>
      <c r="BC16">
        <v>3</v>
      </c>
      <c r="BD16">
        <f t="shared" si="16"/>
        <v>7</v>
      </c>
      <c r="BE16">
        <f t="shared" si="17"/>
        <v>64</v>
      </c>
      <c r="BG16">
        <v>536</v>
      </c>
      <c r="BH16">
        <v>0</v>
      </c>
      <c r="BI16">
        <v>0</v>
      </c>
      <c r="BJ16">
        <f t="shared" si="18"/>
        <v>536</v>
      </c>
      <c r="BK16">
        <v>510</v>
      </c>
      <c r="BL16">
        <f t="shared" si="19"/>
        <v>1046</v>
      </c>
      <c r="BM16">
        <v>6</v>
      </c>
      <c r="BN16">
        <f t="shared" si="20"/>
        <v>5</v>
      </c>
      <c r="BO16">
        <f t="shared" si="21"/>
        <v>174.33333333333334</v>
      </c>
      <c r="BQ16">
        <v>525</v>
      </c>
      <c r="BR16">
        <v>204</v>
      </c>
      <c r="BS16">
        <v>0</v>
      </c>
      <c r="BT16">
        <f t="shared" si="22"/>
        <v>729</v>
      </c>
      <c r="BU16">
        <v>0</v>
      </c>
      <c r="BV16">
        <f t="shared" si="23"/>
        <v>729</v>
      </c>
      <c r="BW16">
        <v>4</v>
      </c>
      <c r="BX16">
        <f t="shared" si="24"/>
        <v>5</v>
      </c>
      <c r="BY16">
        <f t="shared" si="25"/>
        <v>182.25</v>
      </c>
      <c r="CA16">
        <v>7061</v>
      </c>
    </row>
    <row r="17" spans="1:79" ht="17.25" customHeight="1" x14ac:dyDescent="0.3">
      <c r="A17" s="2">
        <v>44571</v>
      </c>
      <c r="B17" t="s">
        <v>56</v>
      </c>
      <c r="C17" t="s">
        <v>57</v>
      </c>
      <c r="D17" t="s">
        <v>27</v>
      </c>
      <c r="F17">
        <v>123</v>
      </c>
      <c r="G17">
        <v>0</v>
      </c>
      <c r="I17">
        <v>0</v>
      </c>
      <c r="J17">
        <f t="shared" si="0"/>
        <v>123</v>
      </c>
      <c r="K17">
        <v>0</v>
      </c>
      <c r="L17">
        <f t="shared" si="1"/>
        <v>123</v>
      </c>
      <c r="M17">
        <v>2</v>
      </c>
      <c r="N17">
        <v>1</v>
      </c>
      <c r="O17">
        <f t="shared" si="2"/>
        <v>61.5</v>
      </c>
      <c r="Q17">
        <v>17</v>
      </c>
      <c r="R17">
        <v>0</v>
      </c>
      <c r="T17">
        <v>0</v>
      </c>
      <c r="U17">
        <f t="shared" si="3"/>
        <v>17</v>
      </c>
      <c r="V17">
        <v>0</v>
      </c>
      <c r="W17">
        <f t="shared" si="4"/>
        <v>17</v>
      </c>
      <c r="X17">
        <v>0</v>
      </c>
      <c r="Y17">
        <v>2</v>
      </c>
      <c r="Z17">
        <f t="shared" si="5"/>
        <v>0</v>
      </c>
      <c r="AB17">
        <v>159</v>
      </c>
      <c r="AC17">
        <v>0</v>
      </c>
      <c r="AE17">
        <v>-7</v>
      </c>
      <c r="AF17">
        <f t="shared" si="6"/>
        <v>152</v>
      </c>
      <c r="AG17">
        <v>0</v>
      </c>
      <c r="AH17">
        <f t="shared" si="7"/>
        <v>152</v>
      </c>
      <c r="AI17">
        <v>5</v>
      </c>
      <c r="AJ17">
        <f t="shared" si="8"/>
        <v>6</v>
      </c>
      <c r="AK17">
        <f t="shared" si="9"/>
        <v>30.4</v>
      </c>
      <c r="AM17">
        <v>131</v>
      </c>
      <c r="AN17">
        <v>0</v>
      </c>
      <c r="AO17">
        <v>0</v>
      </c>
      <c r="AP17">
        <f t="shared" si="10"/>
        <v>131</v>
      </c>
      <c r="AQ17">
        <v>0</v>
      </c>
      <c r="AR17">
        <f t="shared" si="11"/>
        <v>131</v>
      </c>
      <c r="AS17">
        <v>5</v>
      </c>
      <c r="AT17">
        <f t="shared" si="12"/>
        <v>6</v>
      </c>
      <c r="AU17">
        <f t="shared" si="13"/>
        <v>26.2</v>
      </c>
      <c r="AW17">
        <v>94</v>
      </c>
      <c r="AX17">
        <v>0</v>
      </c>
      <c r="AY17">
        <v>0</v>
      </c>
      <c r="AZ17">
        <f t="shared" si="14"/>
        <v>94</v>
      </c>
      <c r="BA17">
        <v>0</v>
      </c>
      <c r="BB17">
        <f t="shared" si="15"/>
        <v>94</v>
      </c>
      <c r="BC17">
        <v>2</v>
      </c>
      <c r="BD17">
        <f t="shared" si="16"/>
        <v>7</v>
      </c>
      <c r="BE17">
        <f t="shared" si="17"/>
        <v>47</v>
      </c>
      <c r="BG17">
        <v>53</v>
      </c>
      <c r="BH17">
        <v>30</v>
      </c>
      <c r="BI17">
        <v>0</v>
      </c>
      <c r="BJ17">
        <f t="shared" si="18"/>
        <v>83</v>
      </c>
      <c r="BK17">
        <v>0</v>
      </c>
      <c r="BL17">
        <f t="shared" si="19"/>
        <v>83</v>
      </c>
      <c r="BM17">
        <v>1</v>
      </c>
      <c r="BN17">
        <f t="shared" si="20"/>
        <v>5</v>
      </c>
      <c r="BO17">
        <f t="shared" si="21"/>
        <v>83</v>
      </c>
      <c r="BQ17">
        <v>94</v>
      </c>
      <c r="BR17">
        <v>0</v>
      </c>
      <c r="BS17">
        <v>-1</v>
      </c>
      <c r="BT17">
        <f t="shared" si="22"/>
        <v>93</v>
      </c>
      <c r="BU17">
        <v>0</v>
      </c>
      <c r="BV17">
        <f t="shared" si="23"/>
        <v>93</v>
      </c>
      <c r="BW17">
        <v>0</v>
      </c>
      <c r="BX17">
        <f t="shared" si="24"/>
        <v>5</v>
      </c>
      <c r="BY17">
        <f t="shared" si="25"/>
        <v>0</v>
      </c>
      <c r="CA17">
        <v>0</v>
      </c>
    </row>
    <row r="18" spans="1:79" ht="17.25" customHeight="1" x14ac:dyDescent="0.3">
      <c r="A18" s="2">
        <v>44571</v>
      </c>
      <c r="B18" t="s">
        <v>58</v>
      </c>
      <c r="C18" t="s">
        <v>59</v>
      </c>
      <c r="D18" t="s">
        <v>27</v>
      </c>
      <c r="F18">
        <v>152</v>
      </c>
      <c r="G18">
        <v>0</v>
      </c>
      <c r="I18">
        <v>0</v>
      </c>
      <c r="J18">
        <f t="shared" si="0"/>
        <v>152</v>
      </c>
      <c r="K18">
        <v>0</v>
      </c>
      <c r="L18">
        <f t="shared" si="1"/>
        <v>152</v>
      </c>
      <c r="M18">
        <v>3</v>
      </c>
      <c r="N18">
        <v>1</v>
      </c>
      <c r="O18">
        <f t="shared" si="2"/>
        <v>50.666666666666664</v>
      </c>
      <c r="Q18">
        <v>116</v>
      </c>
      <c r="R18">
        <v>0</v>
      </c>
      <c r="T18">
        <v>0</v>
      </c>
      <c r="U18">
        <f t="shared" si="3"/>
        <v>116</v>
      </c>
      <c r="V18">
        <v>0</v>
      </c>
      <c r="W18">
        <f t="shared" si="4"/>
        <v>116</v>
      </c>
      <c r="X18">
        <v>0</v>
      </c>
      <c r="Y18">
        <v>2</v>
      </c>
      <c r="Z18">
        <f t="shared" si="5"/>
        <v>0</v>
      </c>
      <c r="AB18">
        <v>819</v>
      </c>
      <c r="AC18">
        <v>0</v>
      </c>
      <c r="AE18">
        <v>-10</v>
      </c>
      <c r="AF18">
        <f t="shared" si="6"/>
        <v>809</v>
      </c>
      <c r="AG18">
        <v>0</v>
      </c>
      <c r="AH18">
        <f t="shared" si="7"/>
        <v>809</v>
      </c>
      <c r="AI18">
        <v>16</v>
      </c>
      <c r="AJ18">
        <f t="shared" si="8"/>
        <v>6</v>
      </c>
      <c r="AK18">
        <f t="shared" si="9"/>
        <v>50.5625</v>
      </c>
      <c r="AM18">
        <v>668</v>
      </c>
      <c r="AN18">
        <v>0</v>
      </c>
      <c r="AO18">
        <v>0</v>
      </c>
      <c r="AP18">
        <f t="shared" si="10"/>
        <v>668</v>
      </c>
      <c r="AQ18">
        <v>0</v>
      </c>
      <c r="AR18">
        <f t="shared" si="11"/>
        <v>668</v>
      </c>
      <c r="AS18">
        <v>11</v>
      </c>
      <c r="AT18">
        <f t="shared" si="12"/>
        <v>6</v>
      </c>
      <c r="AU18">
        <f t="shared" si="13"/>
        <v>60.727272727272727</v>
      </c>
      <c r="AW18">
        <v>245</v>
      </c>
      <c r="AX18">
        <v>0</v>
      </c>
      <c r="AY18">
        <v>0</v>
      </c>
      <c r="AZ18">
        <f t="shared" si="14"/>
        <v>245</v>
      </c>
      <c r="BA18">
        <v>0</v>
      </c>
      <c r="BB18">
        <f t="shared" si="15"/>
        <v>245</v>
      </c>
      <c r="BC18">
        <v>13</v>
      </c>
      <c r="BD18">
        <f t="shared" si="16"/>
        <v>7</v>
      </c>
      <c r="BE18">
        <f t="shared" si="17"/>
        <v>18.846153846153847</v>
      </c>
      <c r="BG18">
        <v>90</v>
      </c>
      <c r="BH18">
        <v>0</v>
      </c>
      <c r="BI18">
        <v>0</v>
      </c>
      <c r="BJ18">
        <f t="shared" si="18"/>
        <v>90</v>
      </c>
      <c r="BK18">
        <v>240</v>
      </c>
      <c r="BL18">
        <f t="shared" si="19"/>
        <v>330</v>
      </c>
      <c r="BM18">
        <v>3</v>
      </c>
      <c r="BN18">
        <f t="shared" si="20"/>
        <v>5</v>
      </c>
      <c r="BO18">
        <f t="shared" si="21"/>
        <v>110</v>
      </c>
      <c r="BQ18">
        <v>269</v>
      </c>
      <c r="BR18">
        <v>0</v>
      </c>
      <c r="BS18">
        <v>0</v>
      </c>
      <c r="BT18">
        <f t="shared" si="22"/>
        <v>269</v>
      </c>
      <c r="BU18">
        <v>0</v>
      </c>
      <c r="BV18">
        <f t="shared" si="23"/>
        <v>269</v>
      </c>
      <c r="BW18">
        <v>5</v>
      </c>
      <c r="BX18">
        <f t="shared" si="24"/>
        <v>5</v>
      </c>
      <c r="BY18">
        <f t="shared" si="25"/>
        <v>53.8</v>
      </c>
      <c r="CA18">
        <v>397</v>
      </c>
    </row>
    <row r="19" spans="1:79" ht="17.25" customHeight="1" x14ac:dyDescent="0.3">
      <c r="A19" s="2">
        <v>44571</v>
      </c>
      <c r="B19" t="s">
        <v>60</v>
      </c>
      <c r="C19" t="s">
        <v>61</v>
      </c>
      <c r="D19" t="s">
        <v>27</v>
      </c>
      <c r="F19">
        <v>1625</v>
      </c>
      <c r="G19">
        <v>0</v>
      </c>
      <c r="I19">
        <v>-10</v>
      </c>
      <c r="J19">
        <f t="shared" si="0"/>
        <v>1615</v>
      </c>
      <c r="K19">
        <v>0</v>
      </c>
      <c r="L19">
        <f t="shared" si="1"/>
        <v>1615</v>
      </c>
      <c r="M19">
        <v>72</v>
      </c>
      <c r="N19">
        <v>1</v>
      </c>
      <c r="O19">
        <f t="shared" si="2"/>
        <v>22.430555555555557</v>
      </c>
      <c r="Q19">
        <v>781</v>
      </c>
      <c r="R19">
        <v>0</v>
      </c>
      <c r="T19">
        <v>-10</v>
      </c>
      <c r="U19">
        <f t="shared" si="3"/>
        <v>771</v>
      </c>
      <c r="V19">
        <v>0</v>
      </c>
      <c r="W19">
        <f t="shared" si="4"/>
        <v>771</v>
      </c>
      <c r="X19">
        <v>18</v>
      </c>
      <c r="Y19">
        <v>2</v>
      </c>
      <c r="Z19">
        <f t="shared" si="5"/>
        <v>42.833333333333336</v>
      </c>
      <c r="AB19">
        <v>15815</v>
      </c>
      <c r="AC19">
        <v>0</v>
      </c>
      <c r="AE19">
        <v>-40</v>
      </c>
      <c r="AF19">
        <f t="shared" si="6"/>
        <v>15775</v>
      </c>
      <c r="AG19">
        <v>0</v>
      </c>
      <c r="AH19">
        <f t="shared" si="7"/>
        <v>15775</v>
      </c>
      <c r="AI19">
        <v>300</v>
      </c>
      <c r="AJ19">
        <f t="shared" si="8"/>
        <v>6</v>
      </c>
      <c r="AK19">
        <f t="shared" si="9"/>
        <v>52.583333333333336</v>
      </c>
      <c r="AM19">
        <v>3506</v>
      </c>
      <c r="AN19">
        <v>70</v>
      </c>
      <c r="AO19">
        <v>-75</v>
      </c>
      <c r="AP19">
        <f t="shared" si="10"/>
        <v>3501</v>
      </c>
      <c r="AQ19">
        <v>0</v>
      </c>
      <c r="AR19">
        <f t="shared" si="11"/>
        <v>3501</v>
      </c>
      <c r="AS19">
        <v>59</v>
      </c>
      <c r="AT19">
        <f t="shared" si="12"/>
        <v>6</v>
      </c>
      <c r="AU19">
        <f t="shared" si="13"/>
        <v>59.33898305084746</v>
      </c>
      <c r="AW19">
        <v>2634</v>
      </c>
      <c r="AX19">
        <v>0</v>
      </c>
      <c r="AY19">
        <v>-110</v>
      </c>
      <c r="AZ19">
        <f t="shared" si="14"/>
        <v>2524</v>
      </c>
      <c r="BA19">
        <v>0</v>
      </c>
      <c r="BB19">
        <f t="shared" si="15"/>
        <v>2524</v>
      </c>
      <c r="BC19">
        <v>81</v>
      </c>
      <c r="BD19">
        <f t="shared" si="16"/>
        <v>7</v>
      </c>
      <c r="BE19">
        <f t="shared" si="17"/>
        <v>31.160493827160494</v>
      </c>
      <c r="BG19">
        <v>1902</v>
      </c>
      <c r="BH19">
        <v>0</v>
      </c>
      <c r="BI19">
        <v>0</v>
      </c>
      <c r="BJ19">
        <f t="shared" si="18"/>
        <v>1902</v>
      </c>
      <c r="BK19">
        <v>0</v>
      </c>
      <c r="BL19">
        <f t="shared" si="19"/>
        <v>1902</v>
      </c>
      <c r="BM19">
        <v>32</v>
      </c>
      <c r="BN19">
        <f t="shared" si="20"/>
        <v>5</v>
      </c>
      <c r="BO19">
        <f t="shared" si="21"/>
        <v>59.4375</v>
      </c>
      <c r="BQ19">
        <v>1905</v>
      </c>
      <c r="BR19">
        <v>0</v>
      </c>
      <c r="BS19">
        <v>0</v>
      </c>
      <c r="BT19">
        <f t="shared" si="22"/>
        <v>1905</v>
      </c>
      <c r="BU19">
        <v>0</v>
      </c>
      <c r="BV19">
        <f t="shared" si="23"/>
        <v>1905</v>
      </c>
      <c r="BW19">
        <v>18</v>
      </c>
      <c r="BX19">
        <f t="shared" si="24"/>
        <v>5</v>
      </c>
      <c r="BY19">
        <f t="shared" si="25"/>
        <v>105.83333333333333</v>
      </c>
      <c r="CA19">
        <v>31557</v>
      </c>
    </row>
    <row r="20" spans="1:79" ht="17.25" customHeight="1" x14ac:dyDescent="0.3">
      <c r="A20" s="2">
        <v>44571</v>
      </c>
      <c r="B20" t="s">
        <v>62</v>
      </c>
      <c r="C20" t="s">
        <v>63</v>
      </c>
      <c r="D20" t="s">
        <v>27</v>
      </c>
      <c r="F20">
        <v>20900</v>
      </c>
      <c r="G20">
        <v>0</v>
      </c>
      <c r="I20">
        <v>-172</v>
      </c>
      <c r="J20">
        <f t="shared" si="0"/>
        <v>20728</v>
      </c>
      <c r="K20">
        <v>0</v>
      </c>
      <c r="L20">
        <f t="shared" si="1"/>
        <v>20728</v>
      </c>
      <c r="M20">
        <v>4624</v>
      </c>
      <c r="N20">
        <v>1</v>
      </c>
      <c r="O20">
        <f t="shared" si="2"/>
        <v>4.4826989619377162</v>
      </c>
      <c r="Q20">
        <v>6698</v>
      </c>
      <c r="R20">
        <v>0</v>
      </c>
      <c r="T20">
        <v>-292</v>
      </c>
      <c r="U20">
        <f t="shared" si="3"/>
        <v>6406</v>
      </c>
      <c r="V20">
        <v>6000</v>
      </c>
      <c r="W20">
        <f t="shared" si="4"/>
        <v>12406</v>
      </c>
      <c r="X20">
        <v>549</v>
      </c>
      <c r="Y20">
        <v>2</v>
      </c>
      <c r="Z20">
        <f t="shared" si="5"/>
        <v>22.59744990892532</v>
      </c>
      <c r="AB20">
        <v>165598</v>
      </c>
      <c r="AC20">
        <v>30146</v>
      </c>
      <c r="AE20">
        <v>-784</v>
      </c>
      <c r="AF20">
        <f t="shared" si="6"/>
        <v>194960</v>
      </c>
      <c r="AG20">
        <v>0</v>
      </c>
      <c r="AH20">
        <f t="shared" si="7"/>
        <v>194960</v>
      </c>
      <c r="AI20">
        <v>5715</v>
      </c>
      <c r="AJ20">
        <f t="shared" si="8"/>
        <v>6</v>
      </c>
      <c r="AK20">
        <f t="shared" si="9"/>
        <v>34.113735783027124</v>
      </c>
      <c r="AM20">
        <v>61383</v>
      </c>
      <c r="AN20">
        <v>2930</v>
      </c>
      <c r="AO20">
        <v>-155</v>
      </c>
      <c r="AP20">
        <f t="shared" si="10"/>
        <v>64158</v>
      </c>
      <c r="AQ20">
        <v>0</v>
      </c>
      <c r="AR20">
        <f t="shared" si="11"/>
        <v>64158</v>
      </c>
      <c r="AS20">
        <v>1259</v>
      </c>
      <c r="AT20">
        <f t="shared" si="12"/>
        <v>6</v>
      </c>
      <c r="AU20">
        <f t="shared" si="13"/>
        <v>50.959491660047654</v>
      </c>
      <c r="AW20">
        <v>91616</v>
      </c>
      <c r="AX20">
        <v>0</v>
      </c>
      <c r="AY20">
        <v>-1128</v>
      </c>
      <c r="AZ20">
        <f t="shared" si="14"/>
        <v>90488</v>
      </c>
      <c r="BA20">
        <v>0</v>
      </c>
      <c r="BB20">
        <f t="shared" si="15"/>
        <v>90488</v>
      </c>
      <c r="BC20">
        <v>3392</v>
      </c>
      <c r="BD20">
        <f t="shared" si="16"/>
        <v>7</v>
      </c>
      <c r="BE20">
        <f t="shared" si="17"/>
        <v>26.67688679245283</v>
      </c>
      <c r="BG20">
        <v>18696</v>
      </c>
      <c r="BH20">
        <v>0</v>
      </c>
      <c r="BI20">
        <v>-118</v>
      </c>
      <c r="BJ20">
        <f t="shared" si="18"/>
        <v>18578</v>
      </c>
      <c r="BK20">
        <v>0</v>
      </c>
      <c r="BL20">
        <f t="shared" si="19"/>
        <v>18578</v>
      </c>
      <c r="BM20">
        <v>1299</v>
      </c>
      <c r="BN20">
        <f t="shared" si="20"/>
        <v>5</v>
      </c>
      <c r="BO20">
        <f>IFERROR(BL20/BM20,0)</f>
        <v>14.301770592763665</v>
      </c>
      <c r="BQ20">
        <v>48410</v>
      </c>
      <c r="BR20">
        <v>0</v>
      </c>
      <c r="BS20">
        <v>-308</v>
      </c>
      <c r="BT20">
        <f t="shared" si="22"/>
        <v>48102</v>
      </c>
      <c r="BU20">
        <v>0</v>
      </c>
      <c r="BV20">
        <f t="shared" si="23"/>
        <v>48102</v>
      </c>
      <c r="BW20">
        <v>1036</v>
      </c>
      <c r="BX20">
        <f t="shared" si="24"/>
        <v>5</v>
      </c>
      <c r="BY20">
        <f t="shared" si="25"/>
        <v>46.430501930501933</v>
      </c>
      <c r="CA20">
        <v>127412</v>
      </c>
    </row>
    <row r="21" spans="1:79" ht="17.25" customHeight="1" x14ac:dyDescent="0.3">
      <c r="A21" s="2">
        <v>44571</v>
      </c>
      <c r="B21" t="s">
        <v>64</v>
      </c>
      <c r="C21" t="s">
        <v>65</v>
      </c>
      <c r="D21" t="s">
        <v>27</v>
      </c>
      <c r="F21">
        <v>450</v>
      </c>
      <c r="G21">
        <v>179</v>
      </c>
      <c r="I21">
        <v>-10</v>
      </c>
      <c r="J21">
        <f t="shared" si="0"/>
        <v>619</v>
      </c>
      <c r="K21">
        <v>0</v>
      </c>
      <c r="L21">
        <f t="shared" si="1"/>
        <v>619</v>
      </c>
      <c r="M21">
        <v>17</v>
      </c>
      <c r="N21">
        <v>1</v>
      </c>
      <c r="O21">
        <f t="shared" si="2"/>
        <v>36.411764705882355</v>
      </c>
      <c r="Q21">
        <v>246</v>
      </c>
      <c r="R21">
        <v>480</v>
      </c>
      <c r="T21">
        <v>0</v>
      </c>
      <c r="U21">
        <f t="shared" si="3"/>
        <v>726</v>
      </c>
      <c r="V21">
        <v>0</v>
      </c>
      <c r="W21">
        <f t="shared" si="4"/>
        <v>726</v>
      </c>
      <c r="X21">
        <v>1</v>
      </c>
      <c r="Y21">
        <v>2</v>
      </c>
      <c r="Z21">
        <f t="shared" si="5"/>
        <v>726</v>
      </c>
      <c r="AB21">
        <v>880</v>
      </c>
      <c r="AC21">
        <v>0</v>
      </c>
      <c r="AE21">
        <v>0</v>
      </c>
      <c r="AF21">
        <f t="shared" si="6"/>
        <v>880</v>
      </c>
      <c r="AG21">
        <v>0</v>
      </c>
      <c r="AH21">
        <f t="shared" si="7"/>
        <v>880</v>
      </c>
      <c r="AI21">
        <v>26</v>
      </c>
      <c r="AJ21">
        <f t="shared" si="8"/>
        <v>6</v>
      </c>
      <c r="AK21">
        <f t="shared" si="9"/>
        <v>33.846153846153847</v>
      </c>
      <c r="AM21">
        <v>245</v>
      </c>
      <c r="AN21">
        <v>550</v>
      </c>
      <c r="AO21">
        <v>-60</v>
      </c>
      <c r="AP21">
        <f t="shared" si="10"/>
        <v>735</v>
      </c>
      <c r="AQ21">
        <v>0</v>
      </c>
      <c r="AR21">
        <f t="shared" si="11"/>
        <v>735</v>
      </c>
      <c r="AS21">
        <v>23</v>
      </c>
      <c r="AT21">
        <f t="shared" si="12"/>
        <v>6</v>
      </c>
      <c r="AU21">
        <f t="shared" si="13"/>
        <v>31.956521739130434</v>
      </c>
      <c r="AW21">
        <v>37</v>
      </c>
      <c r="AX21">
        <v>200</v>
      </c>
      <c r="AY21">
        <v>0</v>
      </c>
      <c r="AZ21">
        <f t="shared" si="14"/>
        <v>237</v>
      </c>
      <c r="BA21">
        <v>0</v>
      </c>
      <c r="BB21">
        <f t="shared" si="15"/>
        <v>237</v>
      </c>
      <c r="BC21">
        <v>7</v>
      </c>
      <c r="BD21">
        <f t="shared" si="16"/>
        <v>7</v>
      </c>
      <c r="BE21">
        <f t="shared" si="17"/>
        <v>33.857142857142854</v>
      </c>
      <c r="BG21">
        <v>271</v>
      </c>
      <c r="BH21">
        <v>2040</v>
      </c>
      <c r="BI21">
        <v>0</v>
      </c>
      <c r="BJ21">
        <f t="shared" si="18"/>
        <v>2311</v>
      </c>
      <c r="BK21">
        <v>0</v>
      </c>
      <c r="BL21">
        <f t="shared" si="19"/>
        <v>2311</v>
      </c>
      <c r="BM21">
        <v>19</v>
      </c>
      <c r="BN21">
        <f t="shared" si="20"/>
        <v>5</v>
      </c>
      <c r="BO21">
        <f t="shared" si="21"/>
        <v>121.63157894736842</v>
      </c>
      <c r="BQ21">
        <v>979</v>
      </c>
      <c r="BR21">
        <v>55</v>
      </c>
      <c r="BS21">
        <v>-50</v>
      </c>
      <c r="BT21">
        <f t="shared" si="22"/>
        <v>984</v>
      </c>
      <c r="BU21">
        <v>0</v>
      </c>
      <c r="BV21">
        <f t="shared" si="23"/>
        <v>984</v>
      </c>
      <c r="BW21">
        <v>11</v>
      </c>
      <c r="BX21">
        <f t="shared" si="24"/>
        <v>5</v>
      </c>
      <c r="BY21">
        <f t="shared" si="25"/>
        <v>89.454545454545453</v>
      </c>
      <c r="CA21">
        <v>0</v>
      </c>
    </row>
    <row r="22" spans="1:79" ht="17.25" customHeight="1" x14ac:dyDescent="0.3">
      <c r="A22" s="2">
        <v>44571</v>
      </c>
      <c r="B22" t="s">
        <v>66</v>
      </c>
      <c r="C22" t="s">
        <v>67</v>
      </c>
      <c r="D22" t="s">
        <v>27</v>
      </c>
      <c r="F22">
        <v>88</v>
      </c>
      <c r="G22">
        <v>0</v>
      </c>
      <c r="I22">
        <v>0</v>
      </c>
      <c r="J22">
        <f t="shared" si="0"/>
        <v>88</v>
      </c>
      <c r="K22">
        <v>0</v>
      </c>
      <c r="L22">
        <f t="shared" si="1"/>
        <v>88</v>
      </c>
      <c r="M22">
        <v>16</v>
      </c>
      <c r="N22">
        <v>1</v>
      </c>
      <c r="O22">
        <f t="shared" si="2"/>
        <v>5.5</v>
      </c>
      <c r="Q22">
        <v>218</v>
      </c>
      <c r="R22">
        <v>0</v>
      </c>
      <c r="T22">
        <v>0</v>
      </c>
      <c r="U22">
        <f t="shared" si="3"/>
        <v>218</v>
      </c>
      <c r="V22">
        <v>0</v>
      </c>
      <c r="W22">
        <f t="shared" si="4"/>
        <v>218</v>
      </c>
      <c r="X22">
        <v>4</v>
      </c>
      <c r="Y22">
        <v>2</v>
      </c>
      <c r="Z22">
        <f t="shared" si="5"/>
        <v>54.5</v>
      </c>
      <c r="AB22">
        <v>342</v>
      </c>
      <c r="AC22">
        <v>0</v>
      </c>
      <c r="AE22">
        <v>0</v>
      </c>
      <c r="AF22">
        <f t="shared" si="6"/>
        <v>342</v>
      </c>
      <c r="AG22">
        <v>0</v>
      </c>
      <c r="AH22">
        <f t="shared" si="7"/>
        <v>342</v>
      </c>
      <c r="AI22">
        <v>8</v>
      </c>
      <c r="AJ22">
        <f t="shared" si="8"/>
        <v>6</v>
      </c>
      <c r="AK22">
        <f t="shared" si="9"/>
        <v>42.75</v>
      </c>
      <c r="AM22">
        <v>1071</v>
      </c>
      <c r="AN22">
        <v>600</v>
      </c>
      <c r="AO22">
        <v>0</v>
      </c>
      <c r="AP22">
        <f t="shared" si="10"/>
        <v>1671</v>
      </c>
      <c r="AQ22">
        <v>0</v>
      </c>
      <c r="AR22">
        <f t="shared" si="11"/>
        <v>1671</v>
      </c>
      <c r="AS22">
        <v>16</v>
      </c>
      <c r="AT22">
        <f t="shared" si="12"/>
        <v>6</v>
      </c>
      <c r="AU22">
        <f t="shared" si="13"/>
        <v>104.4375</v>
      </c>
      <c r="AW22">
        <v>604</v>
      </c>
      <c r="AX22">
        <v>0</v>
      </c>
      <c r="AY22">
        <v>0</v>
      </c>
      <c r="AZ22">
        <f t="shared" si="14"/>
        <v>604</v>
      </c>
      <c r="BA22">
        <v>0</v>
      </c>
      <c r="BB22">
        <f t="shared" si="15"/>
        <v>604</v>
      </c>
      <c r="BC22">
        <v>22</v>
      </c>
      <c r="BD22">
        <f t="shared" si="16"/>
        <v>7</v>
      </c>
      <c r="BE22">
        <f t="shared" si="17"/>
        <v>27.454545454545453</v>
      </c>
      <c r="BG22">
        <v>294</v>
      </c>
      <c r="BH22">
        <v>0</v>
      </c>
      <c r="BI22">
        <v>0</v>
      </c>
      <c r="BJ22">
        <f t="shared" si="18"/>
        <v>294</v>
      </c>
      <c r="BK22">
        <v>300</v>
      </c>
      <c r="BL22">
        <f t="shared" si="19"/>
        <v>594</v>
      </c>
      <c r="BM22">
        <v>7</v>
      </c>
      <c r="BN22">
        <f t="shared" si="20"/>
        <v>5</v>
      </c>
      <c r="BO22">
        <f t="shared" si="21"/>
        <v>84.857142857142861</v>
      </c>
      <c r="BQ22">
        <v>689</v>
      </c>
      <c r="BR22">
        <v>0</v>
      </c>
      <c r="BS22">
        <v>0</v>
      </c>
      <c r="BT22">
        <f t="shared" si="22"/>
        <v>689</v>
      </c>
      <c r="BU22">
        <v>0</v>
      </c>
      <c r="BV22">
        <f t="shared" si="23"/>
        <v>689</v>
      </c>
      <c r="BW22">
        <v>11</v>
      </c>
      <c r="BX22">
        <f t="shared" si="24"/>
        <v>5</v>
      </c>
      <c r="BY22">
        <f t="shared" si="25"/>
        <v>62.636363636363633</v>
      </c>
      <c r="CA22">
        <v>29743</v>
      </c>
    </row>
    <row r="23" spans="1:79" ht="17.25" customHeight="1" x14ac:dyDescent="0.3">
      <c r="A23" s="2">
        <v>44571</v>
      </c>
      <c r="B23" t="s">
        <v>68</v>
      </c>
      <c r="C23" t="s">
        <v>69</v>
      </c>
      <c r="D23" t="s">
        <v>27</v>
      </c>
      <c r="F23">
        <v>742</v>
      </c>
      <c r="G23">
        <v>0</v>
      </c>
      <c r="I23">
        <v>-70</v>
      </c>
      <c r="J23">
        <f t="shared" si="0"/>
        <v>672</v>
      </c>
      <c r="K23">
        <v>0</v>
      </c>
      <c r="L23">
        <f t="shared" si="1"/>
        <v>672</v>
      </c>
      <c r="M23">
        <v>87</v>
      </c>
      <c r="N23">
        <v>1</v>
      </c>
      <c r="O23">
        <f t="shared" si="2"/>
        <v>7.7241379310344831</v>
      </c>
      <c r="Q23">
        <v>887</v>
      </c>
      <c r="R23">
        <v>0</v>
      </c>
      <c r="T23">
        <v>0</v>
      </c>
      <c r="U23">
        <f t="shared" si="3"/>
        <v>887</v>
      </c>
      <c r="V23">
        <v>0</v>
      </c>
      <c r="W23">
        <f t="shared" si="4"/>
        <v>887</v>
      </c>
      <c r="X23">
        <v>16</v>
      </c>
      <c r="Y23">
        <v>2</v>
      </c>
      <c r="Z23">
        <f t="shared" si="5"/>
        <v>55.4375</v>
      </c>
      <c r="AB23">
        <v>2436</v>
      </c>
      <c r="AC23">
        <v>0</v>
      </c>
      <c r="AE23">
        <v>0</v>
      </c>
      <c r="AF23">
        <f t="shared" si="6"/>
        <v>2436</v>
      </c>
      <c r="AG23">
        <v>0</v>
      </c>
      <c r="AH23">
        <f t="shared" si="7"/>
        <v>2436</v>
      </c>
      <c r="AI23">
        <v>57</v>
      </c>
      <c r="AJ23">
        <f t="shared" si="8"/>
        <v>6</v>
      </c>
      <c r="AK23">
        <f t="shared" si="9"/>
        <v>42.736842105263158</v>
      </c>
      <c r="AM23">
        <v>4320</v>
      </c>
      <c r="AN23">
        <v>0</v>
      </c>
      <c r="AO23">
        <v>-90</v>
      </c>
      <c r="AP23">
        <f t="shared" si="10"/>
        <v>4230</v>
      </c>
      <c r="AQ23">
        <v>0</v>
      </c>
      <c r="AR23">
        <f t="shared" si="11"/>
        <v>4230</v>
      </c>
      <c r="AS23">
        <v>80</v>
      </c>
      <c r="AT23">
        <f t="shared" si="12"/>
        <v>6</v>
      </c>
      <c r="AU23">
        <f t="shared" si="13"/>
        <v>52.875</v>
      </c>
      <c r="AW23">
        <v>2444</v>
      </c>
      <c r="AX23">
        <v>0</v>
      </c>
      <c r="AY23">
        <v>-136</v>
      </c>
      <c r="AZ23">
        <f t="shared" si="14"/>
        <v>2308</v>
      </c>
      <c r="BA23">
        <v>0</v>
      </c>
      <c r="BB23">
        <f t="shared" si="15"/>
        <v>2308</v>
      </c>
      <c r="BC23">
        <v>73</v>
      </c>
      <c r="BD23">
        <f t="shared" si="16"/>
        <v>7</v>
      </c>
      <c r="BE23">
        <f t="shared" si="17"/>
        <v>31.616438356164384</v>
      </c>
      <c r="BG23">
        <v>1522</v>
      </c>
      <c r="BH23">
        <v>0</v>
      </c>
      <c r="BI23">
        <v>0</v>
      </c>
      <c r="BJ23">
        <f t="shared" si="18"/>
        <v>1522</v>
      </c>
      <c r="BK23">
        <v>0</v>
      </c>
      <c r="BL23">
        <f t="shared" si="19"/>
        <v>1522</v>
      </c>
      <c r="BM23">
        <v>39</v>
      </c>
      <c r="BN23">
        <f t="shared" si="20"/>
        <v>5</v>
      </c>
      <c r="BO23">
        <f t="shared" si="21"/>
        <v>39.025641025641029</v>
      </c>
      <c r="BQ23">
        <v>3310</v>
      </c>
      <c r="BR23">
        <v>0</v>
      </c>
      <c r="BS23">
        <v>-40</v>
      </c>
      <c r="BT23">
        <f t="shared" si="22"/>
        <v>3270</v>
      </c>
      <c r="BU23">
        <v>0</v>
      </c>
      <c r="BV23">
        <f t="shared" si="23"/>
        <v>3270</v>
      </c>
      <c r="BW23">
        <v>40</v>
      </c>
      <c r="BX23">
        <f t="shared" si="24"/>
        <v>5</v>
      </c>
      <c r="BY23">
        <f t="shared" si="25"/>
        <v>81.75</v>
      </c>
      <c r="CA23">
        <v>24900</v>
      </c>
    </row>
    <row r="24" spans="1:79" ht="17.25" customHeight="1" x14ac:dyDescent="0.3">
      <c r="A24" s="2">
        <v>44571</v>
      </c>
      <c r="B24" t="s">
        <v>70</v>
      </c>
      <c r="C24" t="s">
        <v>71</v>
      </c>
      <c r="D24" t="s">
        <v>27</v>
      </c>
      <c r="F24">
        <v>352</v>
      </c>
      <c r="G24">
        <v>0</v>
      </c>
      <c r="I24">
        <v>0</v>
      </c>
      <c r="J24">
        <f t="shared" si="0"/>
        <v>352</v>
      </c>
      <c r="K24">
        <v>0</v>
      </c>
      <c r="L24">
        <f t="shared" si="1"/>
        <v>352</v>
      </c>
      <c r="M24">
        <v>34</v>
      </c>
      <c r="N24">
        <v>1</v>
      </c>
      <c r="O24">
        <f t="shared" si="2"/>
        <v>10.352941176470589</v>
      </c>
      <c r="Q24">
        <v>465</v>
      </c>
      <c r="R24">
        <v>0</v>
      </c>
      <c r="T24">
        <v>0</v>
      </c>
      <c r="U24">
        <f t="shared" si="3"/>
        <v>465</v>
      </c>
      <c r="V24">
        <v>0</v>
      </c>
      <c r="W24">
        <f t="shared" si="4"/>
        <v>465</v>
      </c>
      <c r="X24">
        <v>7</v>
      </c>
      <c r="Y24">
        <v>2</v>
      </c>
      <c r="Z24">
        <f t="shared" si="5"/>
        <v>66.428571428571431</v>
      </c>
      <c r="AB24">
        <v>1730</v>
      </c>
      <c r="AC24">
        <v>0</v>
      </c>
      <c r="AE24">
        <v>-10</v>
      </c>
      <c r="AF24">
        <f t="shared" si="6"/>
        <v>1720</v>
      </c>
      <c r="AG24">
        <v>0</v>
      </c>
      <c r="AH24">
        <f t="shared" si="7"/>
        <v>1720</v>
      </c>
      <c r="AI24">
        <v>28</v>
      </c>
      <c r="AJ24">
        <f t="shared" si="8"/>
        <v>6</v>
      </c>
      <c r="AK24">
        <f t="shared" si="9"/>
        <v>61.428571428571431</v>
      </c>
      <c r="AM24">
        <v>1369</v>
      </c>
      <c r="AN24">
        <v>1700</v>
      </c>
      <c r="AO24">
        <v>-10</v>
      </c>
      <c r="AP24">
        <f t="shared" si="10"/>
        <v>3059</v>
      </c>
      <c r="AQ24">
        <v>0</v>
      </c>
      <c r="AR24">
        <f t="shared" si="11"/>
        <v>3059</v>
      </c>
      <c r="AS24">
        <v>35</v>
      </c>
      <c r="AT24">
        <f t="shared" si="12"/>
        <v>6</v>
      </c>
      <c r="AU24">
        <f t="shared" si="13"/>
        <v>87.4</v>
      </c>
      <c r="AW24">
        <v>569</v>
      </c>
      <c r="AX24">
        <v>0</v>
      </c>
      <c r="AY24">
        <v>0</v>
      </c>
      <c r="AZ24">
        <f t="shared" si="14"/>
        <v>569</v>
      </c>
      <c r="BA24">
        <v>0</v>
      </c>
      <c r="BB24">
        <f t="shared" si="15"/>
        <v>569</v>
      </c>
      <c r="BC24">
        <v>17</v>
      </c>
      <c r="BD24">
        <f t="shared" si="16"/>
        <v>7</v>
      </c>
      <c r="BE24">
        <f t="shared" si="17"/>
        <v>33.470588235294116</v>
      </c>
      <c r="BG24">
        <v>981</v>
      </c>
      <c r="BH24">
        <v>0</v>
      </c>
      <c r="BI24">
        <v>0</v>
      </c>
      <c r="BJ24">
        <f t="shared" si="18"/>
        <v>981</v>
      </c>
      <c r="BK24">
        <v>0</v>
      </c>
      <c r="BL24">
        <f t="shared" si="19"/>
        <v>981</v>
      </c>
      <c r="BM24">
        <v>13</v>
      </c>
      <c r="BN24">
        <f t="shared" si="20"/>
        <v>5</v>
      </c>
      <c r="BO24">
        <f t="shared" si="21"/>
        <v>75.461538461538467</v>
      </c>
      <c r="BQ24">
        <v>1088</v>
      </c>
      <c r="BR24">
        <v>975</v>
      </c>
      <c r="BS24">
        <v>0</v>
      </c>
      <c r="BT24">
        <f t="shared" si="22"/>
        <v>2063</v>
      </c>
      <c r="BU24">
        <v>0</v>
      </c>
      <c r="BV24">
        <f t="shared" si="23"/>
        <v>2063</v>
      </c>
      <c r="BW24">
        <v>31</v>
      </c>
      <c r="BX24">
        <f t="shared" si="24"/>
        <v>5</v>
      </c>
      <c r="BY24">
        <f t="shared" si="25"/>
        <v>66.548387096774192</v>
      </c>
      <c r="CA24">
        <v>4200</v>
      </c>
    </row>
    <row r="25" spans="1:79" ht="17.25" customHeight="1" x14ac:dyDescent="0.3">
      <c r="A25" s="2">
        <v>44571</v>
      </c>
      <c r="B25" t="s">
        <v>72</v>
      </c>
      <c r="C25" t="s">
        <v>73</v>
      </c>
      <c r="D25" t="s">
        <v>27</v>
      </c>
      <c r="F25">
        <v>4932</v>
      </c>
      <c r="G25">
        <v>2092</v>
      </c>
      <c r="I25">
        <v>-88</v>
      </c>
      <c r="J25">
        <f t="shared" si="0"/>
        <v>6936</v>
      </c>
      <c r="K25">
        <v>0</v>
      </c>
      <c r="L25">
        <f t="shared" si="1"/>
        <v>6936</v>
      </c>
      <c r="M25">
        <v>1008</v>
      </c>
      <c r="N25">
        <v>1</v>
      </c>
      <c r="O25">
        <f t="shared" si="2"/>
        <v>6.8809523809523814</v>
      </c>
      <c r="Q25">
        <v>1080</v>
      </c>
      <c r="R25">
        <v>1266</v>
      </c>
      <c r="T25">
        <v>-91</v>
      </c>
      <c r="U25">
        <f t="shared" si="3"/>
        <v>2255</v>
      </c>
      <c r="V25">
        <v>1200</v>
      </c>
      <c r="W25">
        <f t="shared" si="4"/>
        <v>3455</v>
      </c>
      <c r="X25">
        <v>198</v>
      </c>
      <c r="Y25">
        <v>2</v>
      </c>
      <c r="Z25">
        <f>IFERROR(W25/X25,0)</f>
        <v>17.449494949494948</v>
      </c>
      <c r="AB25">
        <v>13063</v>
      </c>
      <c r="AC25">
        <v>0</v>
      </c>
      <c r="AE25">
        <v>-30</v>
      </c>
      <c r="AF25">
        <f t="shared" si="6"/>
        <v>13033</v>
      </c>
      <c r="AG25">
        <v>0</v>
      </c>
      <c r="AH25">
        <f t="shared" si="7"/>
        <v>13033</v>
      </c>
      <c r="AI25">
        <v>294</v>
      </c>
      <c r="AJ25">
        <f t="shared" si="8"/>
        <v>6</v>
      </c>
      <c r="AK25">
        <f t="shared" si="9"/>
        <v>44.329931972789119</v>
      </c>
      <c r="AM25">
        <v>3161</v>
      </c>
      <c r="AN25">
        <v>1110</v>
      </c>
      <c r="AO25">
        <v>-107</v>
      </c>
      <c r="AP25">
        <f t="shared" si="10"/>
        <v>4164</v>
      </c>
      <c r="AQ25">
        <v>0</v>
      </c>
      <c r="AR25">
        <f t="shared" si="11"/>
        <v>4164</v>
      </c>
      <c r="AS25">
        <v>93</v>
      </c>
      <c r="AT25">
        <f t="shared" si="12"/>
        <v>6</v>
      </c>
      <c r="AU25">
        <f t="shared" si="13"/>
        <v>44.774193548387096</v>
      </c>
      <c r="AW25">
        <v>1941</v>
      </c>
      <c r="AX25">
        <v>1140</v>
      </c>
      <c r="AY25">
        <v>-63</v>
      </c>
      <c r="AZ25">
        <f t="shared" si="14"/>
        <v>3018</v>
      </c>
      <c r="BA25">
        <v>0</v>
      </c>
      <c r="BB25">
        <f t="shared" si="15"/>
        <v>3018</v>
      </c>
      <c r="BC25">
        <v>98</v>
      </c>
      <c r="BD25">
        <f t="shared" si="16"/>
        <v>7</v>
      </c>
      <c r="BE25">
        <f t="shared" si="17"/>
        <v>30.795918367346939</v>
      </c>
      <c r="BG25">
        <v>951</v>
      </c>
      <c r="BH25">
        <v>2100</v>
      </c>
      <c r="BI25">
        <v>-60</v>
      </c>
      <c r="BJ25">
        <f t="shared" si="18"/>
        <v>2991</v>
      </c>
      <c r="BK25">
        <v>0</v>
      </c>
      <c r="BL25">
        <f t="shared" si="19"/>
        <v>2991</v>
      </c>
      <c r="BM25">
        <v>92</v>
      </c>
      <c r="BN25">
        <f t="shared" si="20"/>
        <v>5</v>
      </c>
      <c r="BO25">
        <f t="shared" si="21"/>
        <v>32.510869565217391</v>
      </c>
      <c r="BQ25">
        <v>4584</v>
      </c>
      <c r="BR25">
        <v>1878</v>
      </c>
      <c r="BS25">
        <v>-60</v>
      </c>
      <c r="BT25">
        <f t="shared" si="22"/>
        <v>6402</v>
      </c>
      <c r="BU25">
        <v>0</v>
      </c>
      <c r="BV25">
        <f t="shared" si="23"/>
        <v>6402</v>
      </c>
      <c r="BW25">
        <v>123</v>
      </c>
      <c r="BX25">
        <f t="shared" si="24"/>
        <v>5</v>
      </c>
      <c r="BY25">
        <f t="shared" si="25"/>
        <v>52.048780487804876</v>
      </c>
      <c r="CA25">
        <v>0</v>
      </c>
    </row>
    <row r="26" spans="1:79" ht="17.25" customHeight="1" x14ac:dyDescent="0.3">
      <c r="A26" s="2">
        <v>44571</v>
      </c>
      <c r="B26" t="s">
        <v>74</v>
      </c>
      <c r="C26" t="s">
        <v>75</v>
      </c>
      <c r="D26" t="s">
        <v>27</v>
      </c>
      <c r="F26">
        <v>733</v>
      </c>
      <c r="G26">
        <v>0</v>
      </c>
      <c r="I26">
        <v>-45</v>
      </c>
      <c r="J26">
        <f t="shared" si="0"/>
        <v>688</v>
      </c>
      <c r="K26">
        <v>0</v>
      </c>
      <c r="L26">
        <f t="shared" si="1"/>
        <v>688</v>
      </c>
      <c r="M26">
        <v>53</v>
      </c>
      <c r="N26">
        <v>1</v>
      </c>
      <c r="O26">
        <f t="shared" si="2"/>
        <v>12.981132075471699</v>
      </c>
      <c r="Q26">
        <v>523</v>
      </c>
      <c r="R26">
        <v>0</v>
      </c>
      <c r="T26">
        <v>0</v>
      </c>
      <c r="U26">
        <f t="shared" si="3"/>
        <v>523</v>
      </c>
      <c r="V26">
        <v>0</v>
      </c>
      <c r="W26">
        <f t="shared" si="4"/>
        <v>523</v>
      </c>
      <c r="X26">
        <v>11</v>
      </c>
      <c r="Y26">
        <v>2</v>
      </c>
      <c r="Z26">
        <f t="shared" si="5"/>
        <v>47.545454545454547</v>
      </c>
      <c r="AB26">
        <v>1423</v>
      </c>
      <c r="AC26">
        <v>0</v>
      </c>
      <c r="AE26">
        <v>-16</v>
      </c>
      <c r="AF26">
        <f t="shared" si="6"/>
        <v>1407</v>
      </c>
      <c r="AG26">
        <v>1500</v>
      </c>
      <c r="AH26">
        <f t="shared" si="7"/>
        <v>2907</v>
      </c>
      <c r="AI26">
        <v>43</v>
      </c>
      <c r="AJ26">
        <f t="shared" si="8"/>
        <v>6</v>
      </c>
      <c r="AK26">
        <f t="shared" si="9"/>
        <v>67.604651162790702</v>
      </c>
      <c r="AM26">
        <v>1075</v>
      </c>
      <c r="AN26">
        <v>0</v>
      </c>
      <c r="AO26">
        <v>0</v>
      </c>
      <c r="AP26">
        <f t="shared" si="10"/>
        <v>1075</v>
      </c>
      <c r="AQ26">
        <v>0</v>
      </c>
      <c r="AR26">
        <f t="shared" si="11"/>
        <v>1075</v>
      </c>
      <c r="AS26">
        <v>10</v>
      </c>
      <c r="AT26">
        <f t="shared" si="12"/>
        <v>6</v>
      </c>
      <c r="AU26">
        <f t="shared" si="13"/>
        <v>107.5</v>
      </c>
      <c r="AW26">
        <v>1036</v>
      </c>
      <c r="AX26">
        <v>0</v>
      </c>
      <c r="AY26">
        <v>-83</v>
      </c>
      <c r="AZ26">
        <f t="shared" si="14"/>
        <v>953</v>
      </c>
      <c r="BA26">
        <v>0</v>
      </c>
      <c r="BB26">
        <f t="shared" si="15"/>
        <v>953</v>
      </c>
      <c r="BC26">
        <v>33</v>
      </c>
      <c r="BD26">
        <f t="shared" si="16"/>
        <v>7</v>
      </c>
      <c r="BE26">
        <f t="shared" si="17"/>
        <v>28.878787878787879</v>
      </c>
      <c r="BG26">
        <v>620</v>
      </c>
      <c r="BH26">
        <v>0</v>
      </c>
      <c r="BI26">
        <v>0</v>
      </c>
      <c r="BJ26">
        <f t="shared" si="18"/>
        <v>620</v>
      </c>
      <c r="BK26">
        <v>0</v>
      </c>
      <c r="BL26">
        <f t="shared" si="19"/>
        <v>620</v>
      </c>
      <c r="BM26">
        <v>11</v>
      </c>
      <c r="BN26">
        <f t="shared" si="20"/>
        <v>5</v>
      </c>
      <c r="BO26">
        <f t="shared" si="21"/>
        <v>56.363636363636367</v>
      </c>
      <c r="BQ26">
        <v>1331</v>
      </c>
      <c r="BR26">
        <v>0</v>
      </c>
      <c r="BS26">
        <v>-5</v>
      </c>
      <c r="BT26">
        <f t="shared" si="22"/>
        <v>1326</v>
      </c>
      <c r="BU26">
        <v>0</v>
      </c>
      <c r="BV26">
        <f t="shared" si="23"/>
        <v>1326</v>
      </c>
      <c r="BW26">
        <v>16</v>
      </c>
      <c r="BX26">
        <f t="shared" si="24"/>
        <v>5</v>
      </c>
      <c r="BY26">
        <f t="shared" si="25"/>
        <v>82.875</v>
      </c>
      <c r="CA26">
        <v>7200</v>
      </c>
    </row>
    <row r="27" spans="1:79" ht="17.25" customHeight="1" x14ac:dyDescent="0.3">
      <c r="A27" s="2">
        <v>44571</v>
      </c>
      <c r="B27" t="s">
        <v>76</v>
      </c>
      <c r="C27" t="s">
        <v>77</v>
      </c>
      <c r="D27" t="s">
        <v>27</v>
      </c>
      <c r="F27">
        <v>534</v>
      </c>
      <c r="G27">
        <v>0</v>
      </c>
      <c r="I27">
        <v>0</v>
      </c>
      <c r="J27">
        <f t="shared" si="0"/>
        <v>534</v>
      </c>
      <c r="K27">
        <v>0</v>
      </c>
      <c r="L27">
        <f t="shared" si="1"/>
        <v>534</v>
      </c>
      <c r="M27">
        <v>34</v>
      </c>
      <c r="N27">
        <v>1</v>
      </c>
      <c r="O27">
        <f t="shared" si="2"/>
        <v>15.705882352941176</v>
      </c>
      <c r="Q27">
        <v>437</v>
      </c>
      <c r="R27">
        <v>0</v>
      </c>
      <c r="T27">
        <v>-6</v>
      </c>
      <c r="U27">
        <f t="shared" si="3"/>
        <v>431</v>
      </c>
      <c r="V27">
        <v>0</v>
      </c>
      <c r="W27">
        <f t="shared" si="4"/>
        <v>431</v>
      </c>
      <c r="X27">
        <v>5</v>
      </c>
      <c r="Y27">
        <v>2</v>
      </c>
      <c r="Z27">
        <f t="shared" si="5"/>
        <v>86.2</v>
      </c>
      <c r="AB27">
        <v>2346</v>
      </c>
      <c r="AC27">
        <v>0</v>
      </c>
      <c r="AE27">
        <v>0</v>
      </c>
      <c r="AF27">
        <f t="shared" si="6"/>
        <v>2346</v>
      </c>
      <c r="AG27">
        <v>0</v>
      </c>
      <c r="AH27">
        <f t="shared" si="7"/>
        <v>2346</v>
      </c>
      <c r="AI27">
        <v>58</v>
      </c>
      <c r="AJ27">
        <f t="shared" si="8"/>
        <v>6</v>
      </c>
      <c r="AK27">
        <f t="shared" si="9"/>
        <v>40.448275862068968</v>
      </c>
      <c r="AM27">
        <v>978</v>
      </c>
      <c r="AN27">
        <v>0</v>
      </c>
      <c r="AO27">
        <v>-20</v>
      </c>
      <c r="AP27">
        <f t="shared" si="10"/>
        <v>958</v>
      </c>
      <c r="AQ27">
        <v>0</v>
      </c>
      <c r="AR27">
        <f t="shared" si="11"/>
        <v>958</v>
      </c>
      <c r="AS27">
        <v>10</v>
      </c>
      <c r="AT27">
        <f t="shared" si="12"/>
        <v>6</v>
      </c>
      <c r="AU27">
        <f t="shared" si="13"/>
        <v>95.8</v>
      </c>
      <c r="AW27">
        <v>1370</v>
      </c>
      <c r="AX27">
        <v>0</v>
      </c>
      <c r="AY27">
        <v>0</v>
      </c>
      <c r="AZ27">
        <f t="shared" si="14"/>
        <v>1370</v>
      </c>
      <c r="BA27">
        <v>0</v>
      </c>
      <c r="BB27">
        <f t="shared" si="15"/>
        <v>1370</v>
      </c>
      <c r="BC27">
        <v>27</v>
      </c>
      <c r="BD27">
        <f t="shared" si="16"/>
        <v>7</v>
      </c>
      <c r="BE27">
        <f t="shared" si="17"/>
        <v>50.74074074074074</v>
      </c>
      <c r="BG27">
        <v>1227</v>
      </c>
      <c r="BH27">
        <v>0</v>
      </c>
      <c r="BI27">
        <v>0</v>
      </c>
      <c r="BJ27">
        <f t="shared" si="18"/>
        <v>1227</v>
      </c>
      <c r="BK27">
        <v>0</v>
      </c>
      <c r="BL27">
        <f t="shared" si="19"/>
        <v>1227</v>
      </c>
      <c r="BM27">
        <v>15</v>
      </c>
      <c r="BN27">
        <f t="shared" si="20"/>
        <v>5</v>
      </c>
      <c r="BO27">
        <f t="shared" si="21"/>
        <v>81.8</v>
      </c>
      <c r="BQ27">
        <v>1372</v>
      </c>
      <c r="BR27">
        <v>0</v>
      </c>
      <c r="BS27">
        <v>0</v>
      </c>
      <c r="BT27">
        <f t="shared" si="22"/>
        <v>1372</v>
      </c>
      <c r="BU27">
        <v>0</v>
      </c>
      <c r="BV27">
        <f t="shared" si="23"/>
        <v>1372</v>
      </c>
      <c r="BW27">
        <v>5</v>
      </c>
      <c r="BX27">
        <f t="shared" si="24"/>
        <v>5</v>
      </c>
      <c r="BY27">
        <f t="shared" si="25"/>
        <v>274.39999999999998</v>
      </c>
      <c r="CA27">
        <v>14140</v>
      </c>
    </row>
    <row r="28" spans="1:79" ht="17.25" customHeight="1" x14ac:dyDescent="0.3">
      <c r="A28" s="2">
        <v>44571</v>
      </c>
      <c r="B28" t="s">
        <v>78</v>
      </c>
      <c r="C28" t="s">
        <v>79</v>
      </c>
      <c r="D28" t="s">
        <v>27</v>
      </c>
      <c r="F28">
        <v>927</v>
      </c>
      <c r="G28">
        <v>0</v>
      </c>
      <c r="I28">
        <v>-20</v>
      </c>
      <c r="J28">
        <f t="shared" si="0"/>
        <v>907</v>
      </c>
      <c r="K28">
        <v>0</v>
      </c>
      <c r="L28">
        <f t="shared" si="1"/>
        <v>907</v>
      </c>
      <c r="M28">
        <v>28</v>
      </c>
      <c r="N28">
        <v>1</v>
      </c>
      <c r="O28">
        <f t="shared" si="2"/>
        <v>32.392857142857146</v>
      </c>
      <c r="Q28">
        <v>196</v>
      </c>
      <c r="R28">
        <v>0</v>
      </c>
      <c r="T28">
        <v>-20</v>
      </c>
      <c r="U28">
        <f t="shared" si="3"/>
        <v>176</v>
      </c>
      <c r="V28">
        <v>300</v>
      </c>
      <c r="W28">
        <f t="shared" si="4"/>
        <v>476</v>
      </c>
      <c r="X28">
        <v>9</v>
      </c>
      <c r="Y28">
        <v>2</v>
      </c>
      <c r="Z28">
        <f t="shared" si="5"/>
        <v>52.888888888888886</v>
      </c>
      <c r="AB28">
        <v>544</v>
      </c>
      <c r="AC28">
        <v>0</v>
      </c>
      <c r="AE28">
        <v>-30</v>
      </c>
      <c r="AF28">
        <f t="shared" si="6"/>
        <v>514</v>
      </c>
      <c r="AG28">
        <v>4500</v>
      </c>
      <c r="AH28">
        <f t="shared" si="7"/>
        <v>5014</v>
      </c>
      <c r="AI28">
        <v>117</v>
      </c>
      <c r="AJ28">
        <f t="shared" si="8"/>
        <v>6</v>
      </c>
      <c r="AK28">
        <f t="shared" si="9"/>
        <v>42.854700854700852</v>
      </c>
      <c r="AM28">
        <v>936</v>
      </c>
      <c r="AN28">
        <v>70</v>
      </c>
      <c r="AO28">
        <v>-80</v>
      </c>
      <c r="AP28">
        <f t="shared" si="10"/>
        <v>926</v>
      </c>
      <c r="AQ28">
        <v>0</v>
      </c>
      <c r="AR28">
        <f t="shared" si="11"/>
        <v>926</v>
      </c>
      <c r="AS28">
        <v>35</v>
      </c>
      <c r="AT28">
        <f t="shared" si="12"/>
        <v>6</v>
      </c>
      <c r="AU28">
        <f t="shared" si="13"/>
        <v>26.457142857142856</v>
      </c>
      <c r="AW28">
        <v>2449</v>
      </c>
      <c r="AX28">
        <v>0</v>
      </c>
      <c r="AY28">
        <v>-70</v>
      </c>
      <c r="AZ28">
        <f t="shared" si="14"/>
        <v>2379</v>
      </c>
      <c r="BA28">
        <v>0</v>
      </c>
      <c r="BB28">
        <f t="shared" si="15"/>
        <v>2379</v>
      </c>
      <c r="BC28">
        <v>89</v>
      </c>
      <c r="BD28">
        <f t="shared" si="16"/>
        <v>7</v>
      </c>
      <c r="BE28">
        <f t="shared" si="17"/>
        <v>26.730337078651687</v>
      </c>
      <c r="BG28">
        <v>498</v>
      </c>
      <c r="BH28">
        <v>40</v>
      </c>
      <c r="BI28">
        <v>-10</v>
      </c>
      <c r="BJ28">
        <f t="shared" si="18"/>
        <v>528</v>
      </c>
      <c r="BK28">
        <v>0</v>
      </c>
      <c r="BL28">
        <f t="shared" si="19"/>
        <v>528</v>
      </c>
      <c r="BM28">
        <v>29</v>
      </c>
      <c r="BN28">
        <f t="shared" si="20"/>
        <v>5</v>
      </c>
      <c r="BO28">
        <f t="shared" si="21"/>
        <v>18.206896551724139</v>
      </c>
      <c r="BQ28">
        <v>1417</v>
      </c>
      <c r="BR28">
        <v>0</v>
      </c>
      <c r="BS28">
        <v>-5</v>
      </c>
      <c r="BT28">
        <f t="shared" si="22"/>
        <v>1412</v>
      </c>
      <c r="BU28">
        <v>0</v>
      </c>
      <c r="BV28">
        <f t="shared" si="23"/>
        <v>1412</v>
      </c>
      <c r="BW28">
        <v>15</v>
      </c>
      <c r="BX28">
        <f t="shared" si="24"/>
        <v>5</v>
      </c>
      <c r="BY28">
        <f t="shared" si="25"/>
        <v>94.13333333333334</v>
      </c>
      <c r="CA28">
        <v>15358</v>
      </c>
    </row>
    <row r="29" spans="1:79" ht="17.25" customHeight="1" x14ac:dyDescent="0.3">
      <c r="A29" s="2">
        <v>44571</v>
      </c>
      <c r="B29" t="s">
        <v>80</v>
      </c>
      <c r="C29" t="s">
        <v>81</v>
      </c>
      <c r="D29" t="s">
        <v>27</v>
      </c>
      <c r="F29">
        <v>0</v>
      </c>
      <c r="G29">
        <v>0</v>
      </c>
      <c r="I29">
        <v>0</v>
      </c>
      <c r="J29">
        <f t="shared" si="0"/>
        <v>0</v>
      </c>
      <c r="K29">
        <v>0</v>
      </c>
      <c r="L29">
        <f t="shared" si="1"/>
        <v>0</v>
      </c>
      <c r="M29">
        <v>30</v>
      </c>
      <c r="N29">
        <v>1</v>
      </c>
      <c r="O29">
        <f t="shared" si="2"/>
        <v>0</v>
      </c>
      <c r="Q29">
        <v>63</v>
      </c>
      <c r="R29">
        <v>0</v>
      </c>
      <c r="T29">
        <v>-10</v>
      </c>
      <c r="U29">
        <f t="shared" si="3"/>
        <v>53</v>
      </c>
      <c r="V29">
        <v>0</v>
      </c>
      <c r="W29">
        <f t="shared" si="4"/>
        <v>53</v>
      </c>
      <c r="X29">
        <v>2</v>
      </c>
      <c r="Y29">
        <v>2</v>
      </c>
      <c r="Z29">
        <f t="shared" si="5"/>
        <v>26.5</v>
      </c>
      <c r="AB29">
        <v>0</v>
      </c>
      <c r="AC29">
        <v>0</v>
      </c>
      <c r="AE29">
        <v>0</v>
      </c>
      <c r="AF29">
        <f t="shared" si="6"/>
        <v>0</v>
      </c>
      <c r="AG29">
        <v>0</v>
      </c>
      <c r="AH29">
        <f t="shared" si="7"/>
        <v>0</v>
      </c>
      <c r="AI29">
        <v>37</v>
      </c>
      <c r="AJ29">
        <f t="shared" si="8"/>
        <v>6</v>
      </c>
      <c r="AK29">
        <f t="shared" si="9"/>
        <v>0</v>
      </c>
      <c r="AM29">
        <v>0</v>
      </c>
      <c r="AN29">
        <v>0</v>
      </c>
      <c r="AO29">
        <v>0</v>
      </c>
      <c r="AP29">
        <f t="shared" si="10"/>
        <v>0</v>
      </c>
      <c r="AQ29">
        <v>0</v>
      </c>
      <c r="AR29">
        <f t="shared" si="11"/>
        <v>0</v>
      </c>
      <c r="AS29">
        <v>18</v>
      </c>
      <c r="AT29">
        <f t="shared" si="12"/>
        <v>6</v>
      </c>
      <c r="AU29">
        <f t="shared" si="13"/>
        <v>0</v>
      </c>
      <c r="AW29">
        <v>0</v>
      </c>
      <c r="AX29">
        <v>0</v>
      </c>
      <c r="AY29">
        <v>0</v>
      </c>
      <c r="AZ29">
        <f t="shared" si="14"/>
        <v>0</v>
      </c>
      <c r="BA29">
        <v>0</v>
      </c>
      <c r="BB29">
        <f t="shared" si="15"/>
        <v>0</v>
      </c>
      <c r="BC29">
        <v>25</v>
      </c>
      <c r="BD29">
        <f t="shared" si="16"/>
        <v>7</v>
      </c>
      <c r="BE29">
        <f t="shared" si="17"/>
        <v>0</v>
      </c>
      <c r="BG29">
        <v>0</v>
      </c>
      <c r="BH29">
        <v>0</v>
      </c>
      <c r="BI29">
        <v>0</v>
      </c>
      <c r="BJ29">
        <f t="shared" si="18"/>
        <v>0</v>
      </c>
      <c r="BK29">
        <v>0</v>
      </c>
      <c r="BL29">
        <f t="shared" si="19"/>
        <v>0</v>
      </c>
      <c r="BM29">
        <v>11</v>
      </c>
      <c r="BN29">
        <f t="shared" si="20"/>
        <v>5</v>
      </c>
      <c r="BO29">
        <f t="shared" si="21"/>
        <v>0</v>
      </c>
      <c r="BQ29">
        <v>93</v>
      </c>
      <c r="BR29">
        <v>0</v>
      </c>
      <c r="BS29">
        <v>0</v>
      </c>
      <c r="BT29">
        <f t="shared" si="22"/>
        <v>93</v>
      </c>
      <c r="BU29">
        <v>0</v>
      </c>
      <c r="BV29">
        <f t="shared" si="23"/>
        <v>93</v>
      </c>
      <c r="BW29">
        <v>6</v>
      </c>
      <c r="BX29">
        <f t="shared" si="24"/>
        <v>5</v>
      </c>
      <c r="BY29">
        <f t="shared" si="25"/>
        <v>15.5</v>
      </c>
      <c r="CA29">
        <v>0</v>
      </c>
    </row>
    <row r="30" spans="1:79" ht="17.25" customHeight="1" x14ac:dyDescent="0.3">
      <c r="A30" s="2">
        <v>44571</v>
      </c>
      <c r="B30" t="s">
        <v>82</v>
      </c>
      <c r="C30" t="s">
        <v>83</v>
      </c>
      <c r="D30" t="s">
        <v>27</v>
      </c>
      <c r="F30">
        <v>820</v>
      </c>
      <c r="G30">
        <v>320</v>
      </c>
      <c r="I30">
        <v>-73</v>
      </c>
      <c r="J30">
        <f t="shared" si="0"/>
        <v>1067</v>
      </c>
      <c r="K30">
        <v>0</v>
      </c>
      <c r="L30">
        <f t="shared" si="1"/>
        <v>1067</v>
      </c>
      <c r="M30">
        <v>155</v>
      </c>
      <c r="N30">
        <v>1</v>
      </c>
      <c r="O30">
        <f t="shared" si="2"/>
        <v>6.8838709677419354</v>
      </c>
      <c r="Q30">
        <v>999</v>
      </c>
      <c r="R30">
        <v>0</v>
      </c>
      <c r="T30">
        <v>-40</v>
      </c>
      <c r="U30">
        <f t="shared" si="3"/>
        <v>959</v>
      </c>
      <c r="V30">
        <v>0</v>
      </c>
      <c r="W30">
        <f t="shared" si="4"/>
        <v>959</v>
      </c>
      <c r="X30">
        <v>30</v>
      </c>
      <c r="Y30">
        <v>2</v>
      </c>
      <c r="Z30">
        <f t="shared" si="5"/>
        <v>31.966666666666665</v>
      </c>
      <c r="AB30">
        <v>8032</v>
      </c>
      <c r="AC30">
        <v>0</v>
      </c>
      <c r="AE30">
        <v>-20</v>
      </c>
      <c r="AF30">
        <f t="shared" si="6"/>
        <v>8012</v>
      </c>
      <c r="AG30">
        <v>2400</v>
      </c>
      <c r="AH30">
        <f t="shared" si="7"/>
        <v>10412</v>
      </c>
      <c r="AI30">
        <v>315</v>
      </c>
      <c r="AJ30">
        <f t="shared" si="8"/>
        <v>6</v>
      </c>
      <c r="AK30">
        <f t="shared" si="9"/>
        <v>33.053968253968257</v>
      </c>
      <c r="AM30">
        <v>2261</v>
      </c>
      <c r="AN30">
        <v>0</v>
      </c>
      <c r="AO30">
        <v>-40</v>
      </c>
      <c r="AP30">
        <f t="shared" si="10"/>
        <v>2221</v>
      </c>
      <c r="AQ30">
        <v>0</v>
      </c>
      <c r="AR30">
        <f t="shared" si="11"/>
        <v>2221</v>
      </c>
      <c r="AS30">
        <v>58</v>
      </c>
      <c r="AT30">
        <f t="shared" si="12"/>
        <v>6</v>
      </c>
      <c r="AU30">
        <f t="shared" si="13"/>
        <v>38.293103448275865</v>
      </c>
      <c r="AW30">
        <v>2511</v>
      </c>
      <c r="AX30">
        <v>0</v>
      </c>
      <c r="AY30">
        <v>-92</v>
      </c>
      <c r="AZ30">
        <f t="shared" si="14"/>
        <v>2419</v>
      </c>
      <c r="BA30">
        <v>0</v>
      </c>
      <c r="BB30">
        <f t="shared" si="15"/>
        <v>2419</v>
      </c>
      <c r="BC30">
        <v>92</v>
      </c>
      <c r="BD30">
        <f t="shared" si="16"/>
        <v>7</v>
      </c>
      <c r="BE30">
        <f t="shared" si="17"/>
        <v>26.293478260869566</v>
      </c>
      <c r="BG30">
        <v>1175</v>
      </c>
      <c r="BH30">
        <v>0</v>
      </c>
      <c r="BI30">
        <v>-10</v>
      </c>
      <c r="BJ30">
        <f t="shared" si="18"/>
        <v>1165</v>
      </c>
      <c r="BK30">
        <v>1500</v>
      </c>
      <c r="BL30">
        <f t="shared" si="19"/>
        <v>2665</v>
      </c>
      <c r="BM30">
        <v>54</v>
      </c>
      <c r="BN30">
        <f t="shared" si="20"/>
        <v>5</v>
      </c>
      <c r="BO30">
        <f t="shared" si="21"/>
        <v>49.351851851851855</v>
      </c>
      <c r="BQ30">
        <v>1312</v>
      </c>
      <c r="BR30">
        <v>0</v>
      </c>
      <c r="BS30">
        <v>-27</v>
      </c>
      <c r="BT30">
        <f t="shared" si="22"/>
        <v>1285</v>
      </c>
      <c r="BU30">
        <v>0</v>
      </c>
      <c r="BV30">
        <f t="shared" si="23"/>
        <v>1285</v>
      </c>
      <c r="BW30">
        <v>40</v>
      </c>
      <c r="BX30">
        <f t="shared" si="24"/>
        <v>5</v>
      </c>
      <c r="BY30">
        <f t="shared" si="25"/>
        <v>32.125</v>
      </c>
      <c r="CA30">
        <v>36446</v>
      </c>
    </row>
    <row r="31" spans="1:79" ht="17.25" customHeight="1" x14ac:dyDescent="0.3">
      <c r="A31" s="2">
        <v>44571</v>
      </c>
      <c r="B31" t="s">
        <v>84</v>
      </c>
      <c r="C31" t="s">
        <v>85</v>
      </c>
      <c r="D31" t="s">
        <v>27</v>
      </c>
      <c r="F31">
        <v>281</v>
      </c>
      <c r="G31">
        <v>3073</v>
      </c>
      <c r="I31">
        <v>0</v>
      </c>
      <c r="J31">
        <f t="shared" si="0"/>
        <v>3354</v>
      </c>
      <c r="K31">
        <v>0</v>
      </c>
      <c r="L31">
        <f t="shared" si="1"/>
        <v>3354</v>
      </c>
      <c r="M31">
        <v>189</v>
      </c>
      <c r="N31">
        <v>1</v>
      </c>
      <c r="O31">
        <f t="shared" si="2"/>
        <v>17.746031746031747</v>
      </c>
      <c r="Q31">
        <v>914</v>
      </c>
      <c r="R31">
        <v>1262</v>
      </c>
      <c r="T31">
        <v>-300</v>
      </c>
      <c r="U31">
        <f t="shared" si="3"/>
        <v>1876</v>
      </c>
      <c r="V31">
        <v>0</v>
      </c>
      <c r="W31">
        <f t="shared" si="4"/>
        <v>1876</v>
      </c>
      <c r="X31">
        <v>67</v>
      </c>
      <c r="Y31">
        <v>2</v>
      </c>
      <c r="Z31">
        <f t="shared" si="5"/>
        <v>28</v>
      </c>
      <c r="AB31">
        <v>9418</v>
      </c>
      <c r="AC31">
        <v>0</v>
      </c>
      <c r="AE31">
        <v>0</v>
      </c>
      <c r="AF31">
        <f t="shared" si="6"/>
        <v>9418</v>
      </c>
      <c r="AG31">
        <v>0</v>
      </c>
      <c r="AH31">
        <f t="shared" si="7"/>
        <v>9418</v>
      </c>
      <c r="AI31">
        <v>677</v>
      </c>
      <c r="AJ31">
        <f t="shared" si="8"/>
        <v>6</v>
      </c>
      <c r="AK31">
        <f t="shared" si="9"/>
        <v>13.911373707533235</v>
      </c>
      <c r="AM31">
        <v>1546</v>
      </c>
      <c r="AN31">
        <v>605</v>
      </c>
      <c r="AO31">
        <v>0</v>
      </c>
      <c r="AP31">
        <f t="shared" si="10"/>
        <v>2151</v>
      </c>
      <c r="AQ31">
        <v>0</v>
      </c>
      <c r="AR31">
        <f t="shared" si="11"/>
        <v>2151</v>
      </c>
      <c r="AS31">
        <v>48</v>
      </c>
      <c r="AT31">
        <f t="shared" si="12"/>
        <v>6</v>
      </c>
      <c r="AU31">
        <f t="shared" si="13"/>
        <v>44.8125</v>
      </c>
      <c r="AW31">
        <v>308</v>
      </c>
      <c r="AX31">
        <v>2560</v>
      </c>
      <c r="AY31">
        <v>-150</v>
      </c>
      <c r="AZ31">
        <f t="shared" si="14"/>
        <v>2718</v>
      </c>
      <c r="BA31">
        <v>0</v>
      </c>
      <c r="BB31">
        <f t="shared" si="15"/>
        <v>2718</v>
      </c>
      <c r="BC31">
        <v>60</v>
      </c>
      <c r="BD31">
        <f t="shared" si="16"/>
        <v>7</v>
      </c>
      <c r="BE31">
        <f t="shared" si="17"/>
        <v>45.3</v>
      </c>
      <c r="BG31">
        <v>144</v>
      </c>
      <c r="BH31">
        <v>1150</v>
      </c>
      <c r="BI31">
        <v>0</v>
      </c>
      <c r="BJ31">
        <f t="shared" si="18"/>
        <v>1294</v>
      </c>
      <c r="BK31">
        <v>0</v>
      </c>
      <c r="BL31">
        <f t="shared" si="19"/>
        <v>1294</v>
      </c>
      <c r="BM31">
        <v>36</v>
      </c>
      <c r="BN31">
        <f t="shared" si="20"/>
        <v>5</v>
      </c>
      <c r="BO31">
        <f t="shared" si="21"/>
        <v>35.944444444444443</v>
      </c>
      <c r="BQ31">
        <v>651</v>
      </c>
      <c r="BR31">
        <v>2758</v>
      </c>
      <c r="BS31">
        <v>0</v>
      </c>
      <c r="BT31">
        <f t="shared" si="22"/>
        <v>3409</v>
      </c>
      <c r="BU31">
        <v>0</v>
      </c>
      <c r="BV31">
        <f t="shared" si="23"/>
        <v>3409</v>
      </c>
      <c r="BW31">
        <v>118</v>
      </c>
      <c r="BX31">
        <f t="shared" si="24"/>
        <v>5</v>
      </c>
      <c r="BY31">
        <f t="shared" si="25"/>
        <v>28.889830508474578</v>
      </c>
      <c r="CA31">
        <v>7187</v>
      </c>
    </row>
    <row r="32" spans="1:79" ht="17.25" customHeight="1" x14ac:dyDescent="0.3">
      <c r="A32" s="2">
        <v>44571</v>
      </c>
      <c r="B32" t="s">
        <v>86</v>
      </c>
      <c r="C32" t="s">
        <v>87</v>
      </c>
      <c r="D32" t="s">
        <v>27</v>
      </c>
      <c r="F32">
        <v>1147</v>
      </c>
      <c r="G32">
        <v>1865</v>
      </c>
      <c r="I32">
        <v>0</v>
      </c>
      <c r="J32">
        <f t="shared" si="0"/>
        <v>3012</v>
      </c>
      <c r="K32">
        <v>0</v>
      </c>
      <c r="L32">
        <f t="shared" si="1"/>
        <v>3012</v>
      </c>
      <c r="M32">
        <v>167</v>
      </c>
      <c r="N32">
        <v>1</v>
      </c>
      <c r="O32">
        <f t="shared" si="2"/>
        <v>18.035928143712574</v>
      </c>
      <c r="Q32">
        <v>126</v>
      </c>
      <c r="R32">
        <v>100</v>
      </c>
      <c r="T32">
        <v>0</v>
      </c>
      <c r="U32">
        <f t="shared" si="3"/>
        <v>226</v>
      </c>
      <c r="V32">
        <v>0</v>
      </c>
      <c r="W32">
        <f t="shared" si="4"/>
        <v>226</v>
      </c>
      <c r="X32">
        <v>7</v>
      </c>
      <c r="Y32">
        <v>2</v>
      </c>
      <c r="Z32">
        <f t="shared" si="5"/>
        <v>32.285714285714285</v>
      </c>
      <c r="AB32">
        <v>3576</v>
      </c>
      <c r="AC32">
        <v>0</v>
      </c>
      <c r="AE32">
        <v>0</v>
      </c>
      <c r="AF32">
        <f t="shared" si="6"/>
        <v>3576</v>
      </c>
      <c r="AG32">
        <v>0</v>
      </c>
      <c r="AH32">
        <f t="shared" si="7"/>
        <v>3576</v>
      </c>
      <c r="AI32">
        <v>30</v>
      </c>
      <c r="AJ32">
        <f t="shared" si="8"/>
        <v>6</v>
      </c>
      <c r="AK32">
        <f t="shared" si="9"/>
        <v>119.2</v>
      </c>
      <c r="AM32">
        <v>600</v>
      </c>
      <c r="AN32">
        <v>417</v>
      </c>
      <c r="AO32">
        <v>-40</v>
      </c>
      <c r="AP32">
        <f t="shared" si="10"/>
        <v>977</v>
      </c>
      <c r="AQ32">
        <v>0</v>
      </c>
      <c r="AR32">
        <f t="shared" si="11"/>
        <v>977</v>
      </c>
      <c r="AS32">
        <v>26</v>
      </c>
      <c r="AT32">
        <f t="shared" si="12"/>
        <v>6</v>
      </c>
      <c r="AU32">
        <f t="shared" si="13"/>
        <v>37.57692307692308</v>
      </c>
      <c r="AW32">
        <v>104</v>
      </c>
      <c r="AX32">
        <v>180</v>
      </c>
      <c r="AY32">
        <v>0</v>
      </c>
      <c r="AZ32">
        <f t="shared" si="14"/>
        <v>284</v>
      </c>
      <c r="BA32">
        <v>0</v>
      </c>
      <c r="BB32">
        <f t="shared" si="15"/>
        <v>284</v>
      </c>
      <c r="BC32">
        <v>8</v>
      </c>
      <c r="BD32">
        <f t="shared" si="16"/>
        <v>7</v>
      </c>
      <c r="BE32">
        <f t="shared" si="17"/>
        <v>35.5</v>
      </c>
      <c r="BG32">
        <v>16</v>
      </c>
      <c r="BH32">
        <v>1900</v>
      </c>
      <c r="BI32">
        <v>0</v>
      </c>
      <c r="BJ32">
        <f t="shared" si="18"/>
        <v>1916</v>
      </c>
      <c r="BK32">
        <v>0</v>
      </c>
      <c r="BL32">
        <f t="shared" si="19"/>
        <v>1916</v>
      </c>
      <c r="BM32">
        <v>80</v>
      </c>
      <c r="BN32">
        <f t="shared" si="20"/>
        <v>5</v>
      </c>
      <c r="BO32">
        <f t="shared" si="21"/>
        <v>23.95</v>
      </c>
      <c r="BQ32">
        <v>134</v>
      </c>
      <c r="BR32">
        <v>1196</v>
      </c>
      <c r="BS32">
        <v>0</v>
      </c>
      <c r="BT32">
        <f t="shared" si="22"/>
        <v>1330</v>
      </c>
      <c r="BU32">
        <v>0</v>
      </c>
      <c r="BV32">
        <f t="shared" si="23"/>
        <v>1330</v>
      </c>
      <c r="BW32">
        <v>108</v>
      </c>
      <c r="BX32">
        <f t="shared" si="24"/>
        <v>5</v>
      </c>
      <c r="BY32">
        <f t="shared" si="25"/>
        <v>12.314814814814815</v>
      </c>
      <c r="CA32">
        <v>726</v>
      </c>
    </row>
    <row r="33" spans="1:79" ht="17.25" customHeight="1" x14ac:dyDescent="0.3">
      <c r="A33" s="2">
        <v>44571</v>
      </c>
      <c r="B33" t="s">
        <v>88</v>
      </c>
      <c r="C33" t="s">
        <v>89</v>
      </c>
      <c r="D33" t="s">
        <v>27</v>
      </c>
      <c r="F33">
        <v>330</v>
      </c>
      <c r="G33">
        <v>98</v>
      </c>
      <c r="I33">
        <v>-6</v>
      </c>
      <c r="J33">
        <f t="shared" si="0"/>
        <v>422</v>
      </c>
      <c r="K33">
        <v>0</v>
      </c>
      <c r="L33">
        <f t="shared" si="1"/>
        <v>422</v>
      </c>
      <c r="M33">
        <v>40</v>
      </c>
      <c r="N33">
        <v>1</v>
      </c>
      <c r="O33">
        <f t="shared" si="2"/>
        <v>10.55</v>
      </c>
      <c r="Q33">
        <v>470</v>
      </c>
      <c r="R33">
        <v>0</v>
      </c>
      <c r="T33">
        <v>-12</v>
      </c>
      <c r="U33">
        <f t="shared" si="3"/>
        <v>458</v>
      </c>
      <c r="V33">
        <v>0</v>
      </c>
      <c r="W33">
        <f t="shared" si="4"/>
        <v>458</v>
      </c>
      <c r="X33">
        <v>18</v>
      </c>
      <c r="Y33">
        <v>2</v>
      </c>
      <c r="Z33">
        <f t="shared" si="5"/>
        <v>25.444444444444443</v>
      </c>
      <c r="AB33">
        <v>5323</v>
      </c>
      <c r="AC33">
        <v>0</v>
      </c>
      <c r="AE33">
        <v>-6</v>
      </c>
      <c r="AF33">
        <f t="shared" si="6"/>
        <v>5317</v>
      </c>
      <c r="AG33">
        <v>0</v>
      </c>
      <c r="AH33">
        <f t="shared" si="7"/>
        <v>5317</v>
      </c>
      <c r="AI33">
        <v>178</v>
      </c>
      <c r="AJ33">
        <f t="shared" si="8"/>
        <v>6</v>
      </c>
      <c r="AK33">
        <f t="shared" si="9"/>
        <v>29.870786516853933</v>
      </c>
      <c r="AM33">
        <v>5116</v>
      </c>
      <c r="AN33">
        <v>192</v>
      </c>
      <c r="AO33">
        <v>-12</v>
      </c>
      <c r="AP33">
        <f t="shared" si="10"/>
        <v>5296</v>
      </c>
      <c r="AQ33">
        <v>0</v>
      </c>
      <c r="AR33">
        <f t="shared" si="11"/>
        <v>5296</v>
      </c>
      <c r="AS33">
        <v>72</v>
      </c>
      <c r="AT33">
        <f t="shared" si="12"/>
        <v>6</v>
      </c>
      <c r="AU33">
        <f t="shared" si="13"/>
        <v>73.555555555555557</v>
      </c>
      <c r="AW33">
        <v>2457</v>
      </c>
      <c r="AX33">
        <v>0</v>
      </c>
      <c r="AY33">
        <v>-25</v>
      </c>
      <c r="AZ33">
        <f t="shared" si="14"/>
        <v>2432</v>
      </c>
      <c r="BA33">
        <v>0</v>
      </c>
      <c r="BB33">
        <f t="shared" si="15"/>
        <v>2432</v>
      </c>
      <c r="BC33">
        <v>88</v>
      </c>
      <c r="BD33">
        <f t="shared" si="16"/>
        <v>7</v>
      </c>
      <c r="BE33">
        <f t="shared" si="17"/>
        <v>27.636363636363637</v>
      </c>
      <c r="BG33">
        <v>1188</v>
      </c>
      <c r="BH33">
        <v>30</v>
      </c>
      <c r="BI33">
        <v>-6</v>
      </c>
      <c r="BJ33">
        <f t="shared" si="18"/>
        <v>1212</v>
      </c>
      <c r="BK33">
        <v>0</v>
      </c>
      <c r="BL33">
        <f t="shared" si="19"/>
        <v>1212</v>
      </c>
      <c r="BM33">
        <v>42</v>
      </c>
      <c r="BN33">
        <f t="shared" si="20"/>
        <v>5</v>
      </c>
      <c r="BO33">
        <f t="shared" si="21"/>
        <v>28.857142857142858</v>
      </c>
      <c r="BQ33">
        <v>2423</v>
      </c>
      <c r="BR33">
        <v>0</v>
      </c>
      <c r="BS33">
        <v>-67</v>
      </c>
      <c r="BT33">
        <f t="shared" si="22"/>
        <v>2356</v>
      </c>
      <c r="BU33">
        <v>0</v>
      </c>
      <c r="BV33">
        <f t="shared" si="23"/>
        <v>2356</v>
      </c>
      <c r="BW33">
        <v>50</v>
      </c>
      <c r="BX33">
        <f t="shared" si="24"/>
        <v>5</v>
      </c>
      <c r="BY33">
        <f t="shared" si="25"/>
        <v>47.12</v>
      </c>
      <c r="CA33">
        <v>37458</v>
      </c>
    </row>
    <row r="34" spans="1:79" ht="17.25" customHeight="1" x14ac:dyDescent="0.3">
      <c r="A34" s="2">
        <v>44571</v>
      </c>
      <c r="B34" t="s">
        <v>90</v>
      </c>
      <c r="C34" t="s">
        <v>91</v>
      </c>
      <c r="D34" t="s">
        <v>27</v>
      </c>
      <c r="F34">
        <v>64</v>
      </c>
      <c r="G34">
        <v>48</v>
      </c>
      <c r="I34">
        <v>-6</v>
      </c>
      <c r="J34">
        <f t="shared" si="0"/>
        <v>106</v>
      </c>
      <c r="K34">
        <v>0</v>
      </c>
      <c r="L34">
        <f t="shared" si="1"/>
        <v>106</v>
      </c>
      <c r="M34">
        <v>29</v>
      </c>
      <c r="N34">
        <v>1</v>
      </c>
      <c r="O34">
        <f t="shared" si="2"/>
        <v>3.6551724137931036</v>
      </c>
      <c r="Q34">
        <v>278</v>
      </c>
      <c r="R34">
        <v>0</v>
      </c>
      <c r="T34">
        <v>0</v>
      </c>
      <c r="U34">
        <f t="shared" si="3"/>
        <v>278</v>
      </c>
      <c r="V34">
        <v>288</v>
      </c>
      <c r="W34">
        <f t="shared" si="4"/>
        <v>566</v>
      </c>
      <c r="X34">
        <v>11</v>
      </c>
      <c r="Y34">
        <v>2</v>
      </c>
      <c r="Z34">
        <f t="shared" si="5"/>
        <v>51.454545454545453</v>
      </c>
      <c r="AB34">
        <v>4156</v>
      </c>
      <c r="AC34">
        <v>0</v>
      </c>
      <c r="AE34">
        <v>-7</v>
      </c>
      <c r="AF34">
        <f t="shared" si="6"/>
        <v>4149</v>
      </c>
      <c r="AG34">
        <v>0</v>
      </c>
      <c r="AH34">
        <f t="shared" si="7"/>
        <v>4149</v>
      </c>
      <c r="AI34">
        <v>146</v>
      </c>
      <c r="AJ34">
        <f t="shared" si="8"/>
        <v>6</v>
      </c>
      <c r="AK34">
        <f t="shared" si="9"/>
        <v>28.417808219178081</v>
      </c>
      <c r="AM34">
        <v>3827</v>
      </c>
      <c r="AN34">
        <v>221</v>
      </c>
      <c r="AO34">
        <v>-6</v>
      </c>
      <c r="AP34">
        <f t="shared" si="10"/>
        <v>4042</v>
      </c>
      <c r="AQ34">
        <v>0</v>
      </c>
      <c r="AR34">
        <f t="shared" si="11"/>
        <v>4042</v>
      </c>
      <c r="AS34">
        <v>47</v>
      </c>
      <c r="AT34">
        <f t="shared" si="12"/>
        <v>6</v>
      </c>
      <c r="AU34">
        <f t="shared" si="13"/>
        <v>86</v>
      </c>
      <c r="AW34">
        <v>2523</v>
      </c>
      <c r="AX34">
        <v>0</v>
      </c>
      <c r="AY34">
        <v>-24</v>
      </c>
      <c r="AZ34">
        <f t="shared" si="14"/>
        <v>2499</v>
      </c>
      <c r="BA34">
        <v>0</v>
      </c>
      <c r="BB34">
        <f t="shared" si="15"/>
        <v>2499</v>
      </c>
      <c r="BC34">
        <v>78</v>
      </c>
      <c r="BD34">
        <f t="shared" si="16"/>
        <v>7</v>
      </c>
      <c r="BE34">
        <f t="shared" si="17"/>
        <v>32.03846153846154</v>
      </c>
      <c r="BG34">
        <v>1398</v>
      </c>
      <c r="BH34">
        <v>30</v>
      </c>
      <c r="BI34">
        <v>0</v>
      </c>
      <c r="BJ34">
        <f t="shared" si="18"/>
        <v>1428</v>
      </c>
      <c r="BK34">
        <v>0</v>
      </c>
      <c r="BL34">
        <f t="shared" si="19"/>
        <v>1428</v>
      </c>
      <c r="BM34">
        <v>33</v>
      </c>
      <c r="BN34">
        <f t="shared" si="20"/>
        <v>5</v>
      </c>
      <c r="BO34">
        <f t="shared" si="21"/>
        <v>43.272727272727273</v>
      </c>
      <c r="BQ34">
        <v>1681</v>
      </c>
      <c r="BR34">
        <v>0</v>
      </c>
      <c r="BS34">
        <v>-6</v>
      </c>
      <c r="BT34">
        <f t="shared" si="22"/>
        <v>1675</v>
      </c>
      <c r="BU34">
        <v>0</v>
      </c>
      <c r="BV34">
        <f t="shared" si="23"/>
        <v>1675</v>
      </c>
      <c r="BW34">
        <v>32</v>
      </c>
      <c r="BX34">
        <f t="shared" si="24"/>
        <v>5</v>
      </c>
      <c r="BY34">
        <f t="shared" si="25"/>
        <v>52.34375</v>
      </c>
      <c r="CA34">
        <v>11419</v>
      </c>
    </row>
    <row r="35" spans="1:79" ht="17.25" customHeight="1" x14ac:dyDescent="0.3">
      <c r="A35" s="2">
        <v>44571</v>
      </c>
      <c r="B35" t="s">
        <v>92</v>
      </c>
      <c r="C35" t="s">
        <v>93</v>
      </c>
      <c r="D35" t="s">
        <v>27</v>
      </c>
      <c r="F35">
        <v>1068</v>
      </c>
      <c r="G35">
        <v>0</v>
      </c>
      <c r="I35">
        <v>-160</v>
      </c>
      <c r="J35">
        <f t="shared" si="0"/>
        <v>908</v>
      </c>
      <c r="K35">
        <v>0</v>
      </c>
      <c r="L35">
        <f t="shared" si="1"/>
        <v>908</v>
      </c>
      <c r="M35">
        <v>56</v>
      </c>
      <c r="N35">
        <v>1</v>
      </c>
      <c r="O35">
        <f t="shared" si="2"/>
        <v>16.214285714285715</v>
      </c>
      <c r="Q35">
        <v>1471</v>
      </c>
      <c r="R35">
        <v>0</v>
      </c>
      <c r="T35">
        <v>-16</v>
      </c>
      <c r="U35">
        <f t="shared" si="3"/>
        <v>1455</v>
      </c>
      <c r="V35">
        <v>0</v>
      </c>
      <c r="W35">
        <f t="shared" si="4"/>
        <v>1455</v>
      </c>
      <c r="X35">
        <v>36</v>
      </c>
      <c r="Y35">
        <v>2</v>
      </c>
      <c r="Z35">
        <f t="shared" si="5"/>
        <v>40.416666666666664</v>
      </c>
      <c r="AB35">
        <v>4662</v>
      </c>
      <c r="AC35">
        <v>0</v>
      </c>
      <c r="AE35">
        <v>-20</v>
      </c>
      <c r="AF35">
        <f t="shared" si="6"/>
        <v>4642</v>
      </c>
      <c r="AG35">
        <v>1500</v>
      </c>
      <c r="AH35">
        <f t="shared" si="7"/>
        <v>6142</v>
      </c>
      <c r="AI35">
        <v>98</v>
      </c>
      <c r="AJ35">
        <f t="shared" si="8"/>
        <v>6</v>
      </c>
      <c r="AK35">
        <f t="shared" si="9"/>
        <v>62.673469387755105</v>
      </c>
      <c r="AM35">
        <v>3106</v>
      </c>
      <c r="AN35">
        <v>0</v>
      </c>
      <c r="AO35">
        <v>-85</v>
      </c>
      <c r="AP35">
        <f t="shared" si="10"/>
        <v>3021</v>
      </c>
      <c r="AQ35">
        <v>0</v>
      </c>
      <c r="AR35">
        <f t="shared" si="11"/>
        <v>3021</v>
      </c>
      <c r="AS35">
        <v>31</v>
      </c>
      <c r="AT35">
        <f t="shared" si="12"/>
        <v>6</v>
      </c>
      <c r="AU35">
        <f t="shared" si="13"/>
        <v>97.451612903225808</v>
      </c>
      <c r="AW35">
        <v>2054</v>
      </c>
      <c r="AX35">
        <v>0</v>
      </c>
      <c r="AY35">
        <v>-30</v>
      </c>
      <c r="AZ35">
        <f t="shared" si="14"/>
        <v>2024</v>
      </c>
      <c r="BA35">
        <v>0</v>
      </c>
      <c r="BB35">
        <f t="shared" si="15"/>
        <v>2024</v>
      </c>
      <c r="BC35">
        <v>62</v>
      </c>
      <c r="BD35">
        <f t="shared" si="16"/>
        <v>7</v>
      </c>
      <c r="BE35">
        <f t="shared" si="17"/>
        <v>32.645161290322584</v>
      </c>
      <c r="BG35">
        <v>2937</v>
      </c>
      <c r="BH35">
        <v>0</v>
      </c>
      <c r="BI35">
        <v>-10</v>
      </c>
      <c r="BJ35">
        <f t="shared" si="18"/>
        <v>2927</v>
      </c>
      <c r="BK35">
        <v>900</v>
      </c>
      <c r="BL35">
        <f t="shared" si="19"/>
        <v>3827</v>
      </c>
      <c r="BM35">
        <v>31</v>
      </c>
      <c r="BN35">
        <f t="shared" si="20"/>
        <v>5</v>
      </c>
      <c r="BO35">
        <f t="shared" si="21"/>
        <v>123.45161290322581</v>
      </c>
      <c r="BQ35">
        <v>3120</v>
      </c>
      <c r="BR35">
        <v>0</v>
      </c>
      <c r="BS35">
        <v>0</v>
      </c>
      <c r="BT35">
        <f t="shared" si="22"/>
        <v>3120</v>
      </c>
      <c r="BU35">
        <v>0</v>
      </c>
      <c r="BV35">
        <f t="shared" si="23"/>
        <v>3120</v>
      </c>
      <c r="BW35">
        <v>35</v>
      </c>
      <c r="BX35">
        <f t="shared" si="24"/>
        <v>5</v>
      </c>
      <c r="BY35">
        <f t="shared" si="25"/>
        <v>89.142857142857139</v>
      </c>
      <c r="CA35">
        <v>11734</v>
      </c>
    </row>
    <row r="36" spans="1:79" ht="17.25" customHeight="1" x14ac:dyDescent="0.3">
      <c r="A36" s="2">
        <v>44571</v>
      </c>
      <c r="B36" t="s">
        <v>94</v>
      </c>
      <c r="C36" t="s">
        <v>95</v>
      </c>
      <c r="D36" t="s">
        <v>27</v>
      </c>
      <c r="F36">
        <v>6788</v>
      </c>
      <c r="G36">
        <v>500</v>
      </c>
      <c r="I36">
        <v>-147</v>
      </c>
      <c r="J36">
        <f t="shared" si="0"/>
        <v>7141</v>
      </c>
      <c r="K36">
        <v>0</v>
      </c>
      <c r="L36">
        <f t="shared" si="1"/>
        <v>7141</v>
      </c>
      <c r="M36">
        <v>2541</v>
      </c>
      <c r="N36">
        <v>1</v>
      </c>
      <c r="O36">
        <f t="shared" si="2"/>
        <v>2.8103109012199923</v>
      </c>
      <c r="Q36">
        <v>2691</v>
      </c>
      <c r="R36">
        <v>0</v>
      </c>
      <c r="T36">
        <v>-185</v>
      </c>
      <c r="U36">
        <f t="shared" si="3"/>
        <v>2506</v>
      </c>
      <c r="V36">
        <v>0</v>
      </c>
      <c r="W36">
        <f t="shared" si="4"/>
        <v>2506</v>
      </c>
      <c r="X36">
        <v>540</v>
      </c>
      <c r="Y36">
        <v>2</v>
      </c>
      <c r="Z36">
        <f t="shared" si="5"/>
        <v>4.6407407407407408</v>
      </c>
      <c r="AB36">
        <v>39700</v>
      </c>
      <c r="AC36">
        <v>0</v>
      </c>
      <c r="AE36">
        <v>-550</v>
      </c>
      <c r="AF36">
        <f t="shared" si="6"/>
        <v>39150</v>
      </c>
      <c r="AG36">
        <v>0</v>
      </c>
      <c r="AH36">
        <f t="shared" si="7"/>
        <v>39150</v>
      </c>
      <c r="AI36">
        <v>2664</v>
      </c>
      <c r="AJ36">
        <f t="shared" si="8"/>
        <v>6</v>
      </c>
      <c r="AK36">
        <f t="shared" si="9"/>
        <v>14.695945945945946</v>
      </c>
      <c r="AM36">
        <v>2253</v>
      </c>
      <c r="AN36">
        <v>17895</v>
      </c>
      <c r="AO36">
        <v>-85</v>
      </c>
      <c r="AP36">
        <f t="shared" si="10"/>
        <v>20063</v>
      </c>
      <c r="AQ36">
        <v>4000</v>
      </c>
      <c r="AR36">
        <f t="shared" si="11"/>
        <v>24063</v>
      </c>
      <c r="AS36">
        <v>1220</v>
      </c>
      <c r="AT36">
        <f t="shared" si="12"/>
        <v>6</v>
      </c>
      <c r="AU36">
        <f t="shared" si="13"/>
        <v>19.723770491803279</v>
      </c>
      <c r="AW36">
        <v>8675</v>
      </c>
      <c r="AX36">
        <v>0</v>
      </c>
      <c r="AY36">
        <v>-950</v>
      </c>
      <c r="AZ36">
        <f t="shared" si="14"/>
        <v>7725</v>
      </c>
      <c r="BA36">
        <v>10000</v>
      </c>
      <c r="BB36">
        <f t="shared" si="15"/>
        <v>17725</v>
      </c>
      <c r="BC36">
        <v>774</v>
      </c>
      <c r="BD36">
        <f t="shared" si="16"/>
        <v>7</v>
      </c>
      <c r="BE36">
        <f t="shared" si="17"/>
        <v>22.900516795865634</v>
      </c>
      <c r="BG36">
        <v>8759</v>
      </c>
      <c r="BH36">
        <v>0</v>
      </c>
      <c r="BI36">
        <v>-432</v>
      </c>
      <c r="BJ36">
        <f t="shared" si="18"/>
        <v>8327</v>
      </c>
      <c r="BK36">
        <v>0</v>
      </c>
      <c r="BL36">
        <f t="shared" si="19"/>
        <v>8327</v>
      </c>
      <c r="BM36">
        <v>504</v>
      </c>
      <c r="BN36">
        <f t="shared" si="20"/>
        <v>5</v>
      </c>
      <c r="BO36">
        <f t="shared" si="21"/>
        <v>16.521825396825395</v>
      </c>
      <c r="BQ36">
        <v>6625</v>
      </c>
      <c r="BR36">
        <v>0</v>
      </c>
      <c r="BS36">
        <v>-134</v>
      </c>
      <c r="BT36">
        <f t="shared" si="22"/>
        <v>6491</v>
      </c>
      <c r="BU36">
        <v>0</v>
      </c>
      <c r="BV36">
        <f t="shared" si="23"/>
        <v>6491</v>
      </c>
      <c r="BW36">
        <v>693</v>
      </c>
      <c r="BX36">
        <f t="shared" si="24"/>
        <v>5</v>
      </c>
      <c r="BY36">
        <f t="shared" si="25"/>
        <v>9.366522366522366</v>
      </c>
      <c r="CA36">
        <v>1800</v>
      </c>
    </row>
    <row r="37" spans="1:79" ht="17.25" customHeight="1" x14ac:dyDescent="0.3">
      <c r="A37" s="2">
        <v>44571</v>
      </c>
      <c r="B37" t="s">
        <v>96</v>
      </c>
      <c r="C37" t="s">
        <v>97</v>
      </c>
      <c r="D37" t="s">
        <v>27</v>
      </c>
      <c r="F37">
        <v>249</v>
      </c>
      <c r="G37">
        <v>0</v>
      </c>
      <c r="I37">
        <v>-80</v>
      </c>
      <c r="J37">
        <f t="shared" si="0"/>
        <v>169</v>
      </c>
      <c r="K37">
        <v>0</v>
      </c>
      <c r="L37">
        <f t="shared" si="1"/>
        <v>169</v>
      </c>
      <c r="M37">
        <v>130</v>
      </c>
      <c r="N37">
        <v>1</v>
      </c>
      <c r="O37">
        <f t="shared" si="2"/>
        <v>1.3</v>
      </c>
      <c r="Q37">
        <v>3</v>
      </c>
      <c r="R37">
        <v>0</v>
      </c>
      <c r="T37">
        <v>0</v>
      </c>
      <c r="U37">
        <f t="shared" si="3"/>
        <v>3</v>
      </c>
      <c r="V37">
        <v>500</v>
      </c>
      <c r="W37">
        <f t="shared" si="4"/>
        <v>503</v>
      </c>
      <c r="X37">
        <v>25</v>
      </c>
      <c r="Y37">
        <v>2</v>
      </c>
      <c r="Z37">
        <f t="shared" si="5"/>
        <v>20.12</v>
      </c>
      <c r="AB37">
        <v>1288</v>
      </c>
      <c r="AC37">
        <v>0</v>
      </c>
      <c r="AE37">
        <v>0</v>
      </c>
      <c r="AF37">
        <f t="shared" si="6"/>
        <v>1288</v>
      </c>
      <c r="AG37">
        <v>9500</v>
      </c>
      <c r="AH37">
        <f t="shared" si="7"/>
        <v>10788</v>
      </c>
      <c r="AI37">
        <v>1546</v>
      </c>
      <c r="AJ37">
        <f t="shared" si="8"/>
        <v>6</v>
      </c>
      <c r="AK37">
        <f t="shared" si="9"/>
        <v>6.9780077619663645</v>
      </c>
      <c r="AM37">
        <v>4</v>
      </c>
      <c r="AN37">
        <v>0</v>
      </c>
      <c r="AO37">
        <v>0</v>
      </c>
      <c r="AP37">
        <f t="shared" si="10"/>
        <v>4</v>
      </c>
      <c r="AQ37">
        <v>3500</v>
      </c>
      <c r="AR37">
        <f t="shared" si="11"/>
        <v>3504</v>
      </c>
      <c r="AS37">
        <v>711</v>
      </c>
      <c r="AT37">
        <f t="shared" si="12"/>
        <v>6</v>
      </c>
      <c r="AU37">
        <f t="shared" si="13"/>
        <v>4.928270042194093</v>
      </c>
      <c r="AW37">
        <v>346</v>
      </c>
      <c r="AX37">
        <v>0</v>
      </c>
      <c r="AY37">
        <v>-50</v>
      </c>
      <c r="AZ37">
        <f t="shared" si="14"/>
        <v>296</v>
      </c>
      <c r="BA37">
        <v>3000</v>
      </c>
      <c r="BB37">
        <f t="shared" si="15"/>
        <v>3296</v>
      </c>
      <c r="BC37">
        <v>802</v>
      </c>
      <c r="BD37">
        <f t="shared" si="16"/>
        <v>7</v>
      </c>
      <c r="BE37">
        <f t="shared" si="17"/>
        <v>4.109725685785536</v>
      </c>
      <c r="BG37">
        <v>0</v>
      </c>
      <c r="BH37">
        <v>0</v>
      </c>
      <c r="BI37">
        <v>0</v>
      </c>
      <c r="BJ37">
        <f t="shared" si="18"/>
        <v>0</v>
      </c>
      <c r="BK37">
        <v>1000</v>
      </c>
      <c r="BL37">
        <f t="shared" si="19"/>
        <v>1000</v>
      </c>
      <c r="BM37">
        <v>138</v>
      </c>
      <c r="BN37">
        <f t="shared" si="20"/>
        <v>5</v>
      </c>
      <c r="BO37">
        <f t="shared" si="21"/>
        <v>7.2463768115942031</v>
      </c>
      <c r="BQ37">
        <v>1117</v>
      </c>
      <c r="BR37">
        <v>0</v>
      </c>
      <c r="BS37">
        <v>-58</v>
      </c>
      <c r="BT37">
        <f t="shared" si="22"/>
        <v>1059</v>
      </c>
      <c r="BU37">
        <v>0</v>
      </c>
      <c r="BV37">
        <f t="shared" si="23"/>
        <v>1059</v>
      </c>
      <c r="BW37">
        <v>88</v>
      </c>
      <c r="BX37">
        <f t="shared" si="24"/>
        <v>5</v>
      </c>
      <c r="BY37">
        <f t="shared" si="25"/>
        <v>12.034090909090908</v>
      </c>
      <c r="CA37">
        <v>100</v>
      </c>
    </row>
    <row r="38" spans="1:79" ht="17.25" customHeight="1" x14ac:dyDescent="0.3">
      <c r="A38" s="2">
        <v>44571</v>
      </c>
      <c r="B38" t="s">
        <v>98</v>
      </c>
      <c r="C38" t="s">
        <v>99</v>
      </c>
      <c r="D38" t="s">
        <v>27</v>
      </c>
      <c r="F38">
        <v>1923</v>
      </c>
      <c r="G38">
        <v>500</v>
      </c>
      <c r="I38">
        <v>-73</v>
      </c>
      <c r="J38">
        <f t="shared" si="0"/>
        <v>2350</v>
      </c>
      <c r="K38">
        <v>0</v>
      </c>
      <c r="L38">
        <f t="shared" si="1"/>
        <v>2350</v>
      </c>
      <c r="M38">
        <v>3005</v>
      </c>
      <c r="N38">
        <v>1</v>
      </c>
      <c r="O38">
        <f t="shared" si="2"/>
        <v>0.78202995008319465</v>
      </c>
      <c r="Q38">
        <v>6590</v>
      </c>
      <c r="R38">
        <v>0</v>
      </c>
      <c r="T38">
        <v>-105</v>
      </c>
      <c r="U38">
        <f t="shared" si="3"/>
        <v>6485</v>
      </c>
      <c r="V38">
        <v>4000</v>
      </c>
      <c r="W38">
        <f t="shared" si="4"/>
        <v>10485</v>
      </c>
      <c r="X38">
        <v>373</v>
      </c>
      <c r="Y38">
        <v>2</v>
      </c>
      <c r="Z38">
        <f t="shared" si="5"/>
        <v>28.109919571045577</v>
      </c>
      <c r="AB38">
        <v>21322</v>
      </c>
      <c r="AC38">
        <v>0</v>
      </c>
      <c r="AE38">
        <v>-922</v>
      </c>
      <c r="AF38">
        <f t="shared" si="6"/>
        <v>20400</v>
      </c>
      <c r="AG38">
        <v>0</v>
      </c>
      <c r="AH38">
        <f t="shared" si="7"/>
        <v>20400</v>
      </c>
      <c r="AI38">
        <v>8773</v>
      </c>
      <c r="AJ38">
        <f t="shared" si="8"/>
        <v>6</v>
      </c>
      <c r="AK38">
        <f t="shared" si="9"/>
        <v>2.3253163114100079</v>
      </c>
      <c r="AM38">
        <v>9406</v>
      </c>
      <c r="AN38">
        <v>642</v>
      </c>
      <c r="AO38">
        <v>-399</v>
      </c>
      <c r="AP38">
        <f t="shared" si="10"/>
        <v>9649</v>
      </c>
      <c r="AQ38">
        <v>0</v>
      </c>
      <c r="AR38">
        <f t="shared" si="11"/>
        <v>9649</v>
      </c>
      <c r="AS38">
        <v>3950</v>
      </c>
      <c r="AT38">
        <f t="shared" si="12"/>
        <v>6</v>
      </c>
      <c r="AU38">
        <f t="shared" si="13"/>
        <v>2.4427848101265823</v>
      </c>
      <c r="AW38">
        <v>11459</v>
      </c>
      <c r="AX38">
        <v>0</v>
      </c>
      <c r="AY38">
        <v>-2383</v>
      </c>
      <c r="AZ38">
        <f t="shared" si="14"/>
        <v>9076</v>
      </c>
      <c r="BA38">
        <v>0</v>
      </c>
      <c r="BB38">
        <f t="shared" si="15"/>
        <v>9076</v>
      </c>
      <c r="BC38">
        <v>3240</v>
      </c>
      <c r="BD38">
        <f t="shared" si="16"/>
        <v>7</v>
      </c>
      <c r="BE38">
        <f t="shared" si="17"/>
        <v>2.8012345679012345</v>
      </c>
      <c r="BG38">
        <v>6747</v>
      </c>
      <c r="BH38">
        <v>0</v>
      </c>
      <c r="BI38">
        <v>-601</v>
      </c>
      <c r="BJ38">
        <f t="shared" si="18"/>
        <v>6146</v>
      </c>
      <c r="BK38">
        <v>0</v>
      </c>
      <c r="BL38">
        <f t="shared" si="19"/>
        <v>6146</v>
      </c>
      <c r="BM38">
        <v>1256</v>
      </c>
      <c r="BN38">
        <f t="shared" si="20"/>
        <v>5</v>
      </c>
      <c r="BO38">
        <f t="shared" si="21"/>
        <v>4.8933121019108281</v>
      </c>
      <c r="BQ38">
        <v>2588</v>
      </c>
      <c r="BR38">
        <v>0</v>
      </c>
      <c r="BS38">
        <v>-252</v>
      </c>
      <c r="BT38">
        <f t="shared" si="22"/>
        <v>2336</v>
      </c>
      <c r="BU38">
        <v>0</v>
      </c>
      <c r="BV38">
        <f t="shared" si="23"/>
        <v>2336</v>
      </c>
      <c r="BW38">
        <v>1133</v>
      </c>
      <c r="BX38">
        <f t="shared" si="24"/>
        <v>5</v>
      </c>
      <c r="BY38">
        <f t="shared" si="25"/>
        <v>2.0617828773168578</v>
      </c>
      <c r="CA38">
        <v>100</v>
      </c>
    </row>
    <row r="39" spans="1:79" ht="17.25" customHeight="1" x14ac:dyDescent="0.3">
      <c r="A39" s="2">
        <v>44571</v>
      </c>
      <c r="B39" t="s">
        <v>100</v>
      </c>
      <c r="C39" t="s">
        <v>101</v>
      </c>
      <c r="D39" t="s">
        <v>27</v>
      </c>
      <c r="F39">
        <v>370</v>
      </c>
      <c r="G39">
        <v>0</v>
      </c>
      <c r="I39">
        <v>-30</v>
      </c>
      <c r="J39">
        <f t="shared" si="0"/>
        <v>340</v>
      </c>
      <c r="K39">
        <v>0</v>
      </c>
      <c r="L39">
        <f t="shared" si="1"/>
        <v>340</v>
      </c>
      <c r="M39">
        <v>243</v>
      </c>
      <c r="N39">
        <v>1</v>
      </c>
      <c r="O39">
        <f t="shared" si="2"/>
        <v>1.3991769547325104</v>
      </c>
      <c r="Q39">
        <v>0</v>
      </c>
      <c r="R39">
        <v>0</v>
      </c>
      <c r="T39">
        <v>0</v>
      </c>
      <c r="U39">
        <f t="shared" si="3"/>
        <v>0</v>
      </c>
      <c r="V39">
        <v>1000</v>
      </c>
      <c r="W39">
        <f t="shared" si="4"/>
        <v>1000</v>
      </c>
      <c r="X39">
        <v>53</v>
      </c>
      <c r="Y39">
        <v>2</v>
      </c>
      <c r="Z39">
        <f t="shared" si="5"/>
        <v>18.867924528301888</v>
      </c>
      <c r="AB39">
        <v>303</v>
      </c>
      <c r="AC39">
        <v>0</v>
      </c>
      <c r="AE39">
        <v>0</v>
      </c>
      <c r="AF39">
        <f t="shared" si="6"/>
        <v>303</v>
      </c>
      <c r="AG39">
        <v>8600</v>
      </c>
      <c r="AH39">
        <f t="shared" si="7"/>
        <v>8903</v>
      </c>
      <c r="AI39">
        <v>305</v>
      </c>
      <c r="AJ39">
        <f t="shared" si="8"/>
        <v>6</v>
      </c>
      <c r="AK39">
        <f t="shared" si="9"/>
        <v>29.190163934426231</v>
      </c>
      <c r="AM39">
        <v>10</v>
      </c>
      <c r="AN39">
        <v>70</v>
      </c>
      <c r="AO39">
        <v>0</v>
      </c>
      <c r="AP39">
        <f t="shared" si="10"/>
        <v>80</v>
      </c>
      <c r="AQ39">
        <v>1600</v>
      </c>
      <c r="AR39">
        <f t="shared" si="11"/>
        <v>1680</v>
      </c>
      <c r="AS39">
        <v>71</v>
      </c>
      <c r="AT39">
        <f t="shared" si="12"/>
        <v>6</v>
      </c>
      <c r="AU39">
        <f t="shared" si="13"/>
        <v>23.661971830985916</v>
      </c>
      <c r="AW39">
        <v>229</v>
      </c>
      <c r="AX39">
        <v>0</v>
      </c>
      <c r="AY39">
        <v>-5</v>
      </c>
      <c r="AZ39">
        <f t="shared" si="14"/>
        <v>224</v>
      </c>
      <c r="BA39">
        <v>3500</v>
      </c>
      <c r="BB39">
        <f t="shared" si="15"/>
        <v>3724</v>
      </c>
      <c r="BC39">
        <v>141</v>
      </c>
      <c r="BD39">
        <f t="shared" si="16"/>
        <v>7</v>
      </c>
      <c r="BE39">
        <f t="shared" si="17"/>
        <v>26.411347517730498</v>
      </c>
      <c r="BG39">
        <v>1</v>
      </c>
      <c r="BH39">
        <v>0</v>
      </c>
      <c r="BI39">
        <v>0</v>
      </c>
      <c r="BJ39">
        <f t="shared" si="18"/>
        <v>1</v>
      </c>
      <c r="BK39">
        <v>800</v>
      </c>
      <c r="BL39">
        <f t="shared" si="19"/>
        <v>801</v>
      </c>
      <c r="BM39">
        <v>29</v>
      </c>
      <c r="BN39">
        <f t="shared" si="20"/>
        <v>5</v>
      </c>
      <c r="BO39">
        <f t="shared" si="21"/>
        <v>27.620689655172413</v>
      </c>
      <c r="BQ39">
        <v>0</v>
      </c>
      <c r="BR39">
        <v>0</v>
      </c>
      <c r="BS39">
        <v>0</v>
      </c>
      <c r="BT39">
        <f t="shared" si="22"/>
        <v>0</v>
      </c>
      <c r="BU39">
        <v>1000</v>
      </c>
      <c r="BV39">
        <f t="shared" si="23"/>
        <v>1000</v>
      </c>
      <c r="BW39">
        <v>45</v>
      </c>
      <c r="BX39">
        <f t="shared" si="24"/>
        <v>5</v>
      </c>
      <c r="BY39">
        <f t="shared" si="25"/>
        <v>22.222222222222221</v>
      </c>
      <c r="CA39">
        <v>3781</v>
      </c>
    </row>
    <row r="40" spans="1:79" ht="17.25" customHeight="1" x14ac:dyDescent="0.3">
      <c r="A40" s="2">
        <v>44571</v>
      </c>
      <c r="B40" t="s">
        <v>102</v>
      </c>
      <c r="C40" t="s">
        <v>103</v>
      </c>
      <c r="D40" t="s">
        <v>27</v>
      </c>
      <c r="F40">
        <v>1478</v>
      </c>
      <c r="G40">
        <v>0</v>
      </c>
      <c r="I40">
        <v>-68</v>
      </c>
      <c r="J40">
        <f t="shared" si="0"/>
        <v>1410</v>
      </c>
      <c r="K40">
        <v>0</v>
      </c>
      <c r="L40">
        <f t="shared" si="1"/>
        <v>1410</v>
      </c>
      <c r="M40">
        <v>93</v>
      </c>
      <c r="N40">
        <v>1</v>
      </c>
      <c r="O40">
        <f t="shared" si="2"/>
        <v>15.161290322580646</v>
      </c>
      <c r="Q40">
        <v>786</v>
      </c>
      <c r="R40">
        <v>0</v>
      </c>
      <c r="T40">
        <v>-1</v>
      </c>
      <c r="U40">
        <f t="shared" si="3"/>
        <v>785</v>
      </c>
      <c r="V40">
        <v>0</v>
      </c>
      <c r="W40">
        <f t="shared" si="4"/>
        <v>785</v>
      </c>
      <c r="X40">
        <v>28</v>
      </c>
      <c r="Y40">
        <v>2</v>
      </c>
      <c r="Z40">
        <f t="shared" si="5"/>
        <v>28.035714285714285</v>
      </c>
      <c r="AB40">
        <v>2933</v>
      </c>
      <c r="AC40">
        <v>0</v>
      </c>
      <c r="AE40">
        <v>0</v>
      </c>
      <c r="AF40">
        <f t="shared" si="6"/>
        <v>2933</v>
      </c>
      <c r="AG40">
        <v>0</v>
      </c>
      <c r="AH40">
        <f t="shared" si="7"/>
        <v>2933</v>
      </c>
      <c r="AI40">
        <v>49</v>
      </c>
      <c r="AJ40">
        <f t="shared" si="8"/>
        <v>6</v>
      </c>
      <c r="AK40">
        <f t="shared" si="9"/>
        <v>59.857142857142854</v>
      </c>
      <c r="AM40">
        <v>1558</v>
      </c>
      <c r="AN40">
        <v>0</v>
      </c>
      <c r="AO40">
        <v>-15</v>
      </c>
      <c r="AP40">
        <f t="shared" si="10"/>
        <v>1543</v>
      </c>
      <c r="AQ40">
        <v>0</v>
      </c>
      <c r="AR40">
        <f t="shared" si="11"/>
        <v>1543</v>
      </c>
      <c r="AS40">
        <v>41</v>
      </c>
      <c r="AT40">
        <f t="shared" si="12"/>
        <v>6</v>
      </c>
      <c r="AU40">
        <f t="shared" si="13"/>
        <v>37.634146341463413</v>
      </c>
      <c r="AW40">
        <v>2779</v>
      </c>
      <c r="AX40">
        <v>0</v>
      </c>
      <c r="AY40">
        <v>-10</v>
      </c>
      <c r="AZ40">
        <f t="shared" si="14"/>
        <v>2769</v>
      </c>
      <c r="BA40">
        <v>0</v>
      </c>
      <c r="BB40">
        <f t="shared" si="15"/>
        <v>2769</v>
      </c>
      <c r="BC40">
        <v>17</v>
      </c>
      <c r="BD40">
        <f t="shared" si="16"/>
        <v>7</v>
      </c>
      <c r="BE40">
        <f t="shared" si="17"/>
        <v>162.88235294117646</v>
      </c>
      <c r="BG40">
        <v>1218</v>
      </c>
      <c r="BH40">
        <v>0</v>
      </c>
      <c r="BI40">
        <v>0</v>
      </c>
      <c r="BJ40">
        <f t="shared" si="18"/>
        <v>1218</v>
      </c>
      <c r="BK40">
        <v>0</v>
      </c>
      <c r="BL40">
        <f t="shared" si="19"/>
        <v>1218</v>
      </c>
      <c r="BM40">
        <v>11</v>
      </c>
      <c r="BN40">
        <f t="shared" si="20"/>
        <v>5</v>
      </c>
      <c r="BO40">
        <f t="shared" si="21"/>
        <v>110.72727272727273</v>
      </c>
      <c r="BQ40">
        <v>841</v>
      </c>
      <c r="BR40">
        <v>0</v>
      </c>
      <c r="BS40">
        <v>0</v>
      </c>
      <c r="BT40">
        <f t="shared" si="22"/>
        <v>841</v>
      </c>
      <c r="BU40">
        <v>0</v>
      </c>
      <c r="BV40">
        <f t="shared" si="23"/>
        <v>841</v>
      </c>
      <c r="BW40">
        <v>27</v>
      </c>
      <c r="BX40">
        <f t="shared" si="24"/>
        <v>5</v>
      </c>
      <c r="BY40">
        <f t="shared" si="25"/>
        <v>31.148148148148149</v>
      </c>
      <c r="CA40">
        <v>600</v>
      </c>
    </row>
    <row r="41" spans="1:79" ht="17.25" customHeight="1" x14ac:dyDescent="0.3">
      <c r="A41" s="2">
        <v>44571</v>
      </c>
      <c r="B41" t="s">
        <v>104</v>
      </c>
      <c r="C41" t="s">
        <v>105</v>
      </c>
      <c r="D41" t="s">
        <v>27</v>
      </c>
      <c r="F41">
        <v>171</v>
      </c>
      <c r="G41">
        <v>0</v>
      </c>
      <c r="I41">
        <v>-54</v>
      </c>
      <c r="J41">
        <f t="shared" si="0"/>
        <v>117</v>
      </c>
      <c r="K41">
        <v>0</v>
      </c>
      <c r="L41">
        <f t="shared" si="1"/>
        <v>117</v>
      </c>
      <c r="M41">
        <v>83</v>
      </c>
      <c r="N41">
        <v>1</v>
      </c>
      <c r="O41">
        <f t="shared" si="2"/>
        <v>1.4096385542168675</v>
      </c>
      <c r="Q41">
        <v>2</v>
      </c>
      <c r="R41">
        <v>0</v>
      </c>
      <c r="T41">
        <v>0</v>
      </c>
      <c r="U41">
        <f t="shared" si="3"/>
        <v>2</v>
      </c>
      <c r="V41">
        <v>0</v>
      </c>
      <c r="W41">
        <f t="shared" si="4"/>
        <v>2</v>
      </c>
      <c r="X41">
        <v>24</v>
      </c>
      <c r="Y41">
        <v>2</v>
      </c>
      <c r="Z41">
        <f t="shared" si="5"/>
        <v>8.3333333333333329E-2</v>
      </c>
      <c r="AB41">
        <v>379</v>
      </c>
      <c r="AC41">
        <v>0</v>
      </c>
      <c r="AE41">
        <v>0</v>
      </c>
      <c r="AF41">
        <f t="shared" si="6"/>
        <v>379</v>
      </c>
      <c r="AG41">
        <v>0</v>
      </c>
      <c r="AH41">
        <f t="shared" si="7"/>
        <v>379</v>
      </c>
      <c r="AI41">
        <v>18</v>
      </c>
      <c r="AJ41">
        <f t="shared" si="8"/>
        <v>6</v>
      </c>
      <c r="AK41">
        <f t="shared" si="9"/>
        <v>21.055555555555557</v>
      </c>
      <c r="AM41">
        <v>478</v>
      </c>
      <c r="AN41">
        <v>0</v>
      </c>
      <c r="AO41">
        <v>-5</v>
      </c>
      <c r="AP41">
        <f t="shared" si="10"/>
        <v>473</v>
      </c>
      <c r="AQ41">
        <v>0</v>
      </c>
      <c r="AR41">
        <f t="shared" si="11"/>
        <v>473</v>
      </c>
      <c r="AS41">
        <v>11</v>
      </c>
      <c r="AT41">
        <f t="shared" si="12"/>
        <v>6</v>
      </c>
      <c r="AU41">
        <f t="shared" si="13"/>
        <v>43</v>
      </c>
      <c r="AW41">
        <v>164</v>
      </c>
      <c r="AX41">
        <v>0</v>
      </c>
      <c r="AY41">
        <v>0</v>
      </c>
      <c r="AZ41">
        <f t="shared" si="14"/>
        <v>164</v>
      </c>
      <c r="BA41">
        <v>0</v>
      </c>
      <c r="BB41">
        <f t="shared" si="15"/>
        <v>164</v>
      </c>
      <c r="BC41">
        <v>2</v>
      </c>
      <c r="BD41">
        <f t="shared" si="16"/>
        <v>7</v>
      </c>
      <c r="BE41">
        <f t="shared" si="17"/>
        <v>82</v>
      </c>
      <c r="BG41">
        <v>237</v>
      </c>
      <c r="BH41">
        <v>0</v>
      </c>
      <c r="BI41">
        <v>0</v>
      </c>
      <c r="BJ41">
        <f t="shared" si="18"/>
        <v>237</v>
      </c>
      <c r="BK41">
        <v>0</v>
      </c>
      <c r="BL41">
        <f t="shared" si="19"/>
        <v>237</v>
      </c>
      <c r="BM41">
        <v>12</v>
      </c>
      <c r="BN41">
        <f t="shared" si="20"/>
        <v>5</v>
      </c>
      <c r="BO41">
        <f t="shared" si="21"/>
        <v>19.75</v>
      </c>
      <c r="BQ41">
        <v>391</v>
      </c>
      <c r="BR41">
        <v>0</v>
      </c>
      <c r="BS41">
        <v>-22</v>
      </c>
      <c r="BT41">
        <f t="shared" si="22"/>
        <v>369</v>
      </c>
      <c r="BU41">
        <v>0</v>
      </c>
      <c r="BV41">
        <f t="shared" si="23"/>
        <v>369</v>
      </c>
      <c r="BW41">
        <v>24</v>
      </c>
      <c r="BX41">
        <f t="shared" si="24"/>
        <v>5</v>
      </c>
      <c r="BY41">
        <f t="shared" si="25"/>
        <v>15.375</v>
      </c>
      <c r="CA41">
        <v>0</v>
      </c>
    </row>
    <row r="42" spans="1:79" ht="17.25" customHeight="1" x14ac:dyDescent="0.3">
      <c r="A42" s="2">
        <v>44571</v>
      </c>
      <c r="B42" t="s">
        <v>106</v>
      </c>
      <c r="C42" t="s">
        <v>107</v>
      </c>
      <c r="D42" t="s">
        <v>27</v>
      </c>
      <c r="F42">
        <v>456</v>
      </c>
      <c r="G42">
        <v>0</v>
      </c>
      <c r="I42">
        <v>0</v>
      </c>
      <c r="J42">
        <f t="shared" si="0"/>
        <v>456</v>
      </c>
      <c r="K42">
        <v>0</v>
      </c>
      <c r="L42">
        <f t="shared" si="1"/>
        <v>456</v>
      </c>
      <c r="M42">
        <v>10</v>
      </c>
      <c r="N42">
        <v>1</v>
      </c>
      <c r="O42">
        <f t="shared" si="2"/>
        <v>45.6</v>
      </c>
      <c r="Q42">
        <v>9</v>
      </c>
      <c r="R42">
        <v>0</v>
      </c>
      <c r="T42">
        <v>0</v>
      </c>
      <c r="U42">
        <f t="shared" si="3"/>
        <v>9</v>
      </c>
      <c r="V42">
        <v>0</v>
      </c>
      <c r="W42">
        <f t="shared" si="4"/>
        <v>9</v>
      </c>
      <c r="X42">
        <v>2</v>
      </c>
      <c r="Y42">
        <v>2</v>
      </c>
      <c r="Z42">
        <f t="shared" si="5"/>
        <v>4.5</v>
      </c>
      <c r="AB42">
        <v>2431</v>
      </c>
      <c r="AC42">
        <v>0</v>
      </c>
      <c r="AE42">
        <v>0</v>
      </c>
      <c r="AF42">
        <f t="shared" si="6"/>
        <v>2431</v>
      </c>
      <c r="AG42">
        <v>0</v>
      </c>
      <c r="AH42">
        <f t="shared" si="7"/>
        <v>2431</v>
      </c>
      <c r="AI42">
        <v>15</v>
      </c>
      <c r="AJ42">
        <f t="shared" si="8"/>
        <v>6</v>
      </c>
      <c r="AK42">
        <f>IFERROR(AH42/AI42,0)</f>
        <v>162.06666666666666</v>
      </c>
      <c r="AM42">
        <v>222</v>
      </c>
      <c r="AN42">
        <v>0</v>
      </c>
      <c r="AO42">
        <v>0</v>
      </c>
      <c r="AP42">
        <f t="shared" si="10"/>
        <v>222</v>
      </c>
      <c r="AQ42">
        <v>0</v>
      </c>
      <c r="AR42">
        <f t="shared" si="11"/>
        <v>222</v>
      </c>
      <c r="AS42">
        <v>7</v>
      </c>
      <c r="AT42">
        <f t="shared" si="12"/>
        <v>6</v>
      </c>
      <c r="AU42">
        <f t="shared" si="13"/>
        <v>31.714285714285715</v>
      </c>
      <c r="AW42">
        <v>534</v>
      </c>
      <c r="AX42">
        <v>0</v>
      </c>
      <c r="AY42">
        <v>0</v>
      </c>
      <c r="AZ42">
        <f t="shared" si="14"/>
        <v>534</v>
      </c>
      <c r="BA42">
        <v>0</v>
      </c>
      <c r="BB42">
        <f t="shared" si="15"/>
        <v>534</v>
      </c>
      <c r="BC42">
        <v>8</v>
      </c>
      <c r="BD42">
        <f t="shared" si="16"/>
        <v>7</v>
      </c>
      <c r="BE42">
        <f t="shared" si="17"/>
        <v>66.75</v>
      </c>
      <c r="BG42">
        <v>120</v>
      </c>
      <c r="BH42">
        <v>0</v>
      </c>
      <c r="BI42">
        <v>0</v>
      </c>
      <c r="BJ42">
        <f t="shared" si="18"/>
        <v>120</v>
      </c>
      <c r="BK42">
        <v>0</v>
      </c>
      <c r="BL42">
        <f t="shared" si="19"/>
        <v>120</v>
      </c>
      <c r="BM42">
        <v>1</v>
      </c>
      <c r="BN42">
        <f t="shared" si="20"/>
        <v>5</v>
      </c>
      <c r="BO42">
        <f t="shared" si="21"/>
        <v>120</v>
      </c>
      <c r="BQ42">
        <v>676</v>
      </c>
      <c r="BR42">
        <v>0</v>
      </c>
      <c r="BS42">
        <v>0</v>
      </c>
      <c r="BT42">
        <f t="shared" si="22"/>
        <v>676</v>
      </c>
      <c r="BU42">
        <v>0</v>
      </c>
      <c r="BV42">
        <f t="shared" si="23"/>
        <v>676</v>
      </c>
      <c r="BW42">
        <v>6</v>
      </c>
      <c r="BX42">
        <f t="shared" si="24"/>
        <v>5</v>
      </c>
      <c r="BY42">
        <f t="shared" si="25"/>
        <v>112.66666666666667</v>
      </c>
      <c r="CA42">
        <v>0</v>
      </c>
    </row>
    <row r="43" spans="1:79" ht="17.25" customHeight="1" x14ac:dyDescent="0.3">
      <c r="A43" s="2">
        <v>44571</v>
      </c>
      <c r="B43" t="s">
        <v>108</v>
      </c>
      <c r="C43" t="s">
        <v>109</v>
      </c>
      <c r="D43" t="s">
        <v>27</v>
      </c>
      <c r="F43">
        <v>2339</v>
      </c>
      <c r="G43">
        <v>1342</v>
      </c>
      <c r="I43">
        <v>-69</v>
      </c>
      <c r="J43">
        <f t="shared" si="0"/>
        <v>3612</v>
      </c>
      <c r="K43">
        <v>0</v>
      </c>
      <c r="L43">
        <f t="shared" si="1"/>
        <v>3612</v>
      </c>
      <c r="M43">
        <v>374</v>
      </c>
      <c r="N43">
        <v>1</v>
      </c>
      <c r="O43">
        <f t="shared" si="2"/>
        <v>9.6577540106951876</v>
      </c>
      <c r="Q43">
        <v>1443</v>
      </c>
      <c r="R43">
        <v>555</v>
      </c>
      <c r="T43">
        <v>-383</v>
      </c>
      <c r="U43">
        <f t="shared" si="3"/>
        <v>1615</v>
      </c>
      <c r="V43">
        <v>0</v>
      </c>
      <c r="W43">
        <f t="shared" si="4"/>
        <v>1615</v>
      </c>
      <c r="X43">
        <v>64</v>
      </c>
      <c r="Y43">
        <v>2</v>
      </c>
      <c r="Z43">
        <f t="shared" si="5"/>
        <v>25.234375</v>
      </c>
      <c r="AB43">
        <v>17872</v>
      </c>
      <c r="AC43">
        <v>0</v>
      </c>
      <c r="AE43">
        <v>-577</v>
      </c>
      <c r="AF43">
        <f t="shared" si="6"/>
        <v>17295</v>
      </c>
      <c r="AG43">
        <v>4000</v>
      </c>
      <c r="AH43">
        <f t="shared" si="7"/>
        <v>21295</v>
      </c>
      <c r="AI43">
        <v>749</v>
      </c>
      <c r="AJ43">
        <f t="shared" si="8"/>
        <v>6</v>
      </c>
      <c r="AK43">
        <f t="shared" si="9"/>
        <v>28.43124165554072</v>
      </c>
      <c r="AM43">
        <v>5541</v>
      </c>
      <c r="AN43">
        <v>3339</v>
      </c>
      <c r="AO43">
        <v>-738</v>
      </c>
      <c r="AP43">
        <f t="shared" si="10"/>
        <v>8142</v>
      </c>
      <c r="AQ43">
        <v>0</v>
      </c>
      <c r="AR43">
        <f t="shared" si="11"/>
        <v>8142</v>
      </c>
      <c r="AS43">
        <v>167</v>
      </c>
      <c r="AT43">
        <f t="shared" si="12"/>
        <v>6</v>
      </c>
      <c r="AU43">
        <f t="shared" si="13"/>
        <v>48.754491017964071</v>
      </c>
      <c r="AW43">
        <v>1996</v>
      </c>
      <c r="AX43">
        <v>2570</v>
      </c>
      <c r="AY43">
        <v>-1071</v>
      </c>
      <c r="AZ43">
        <f t="shared" si="14"/>
        <v>3495</v>
      </c>
      <c r="BA43">
        <v>0</v>
      </c>
      <c r="BB43">
        <f t="shared" si="15"/>
        <v>3495</v>
      </c>
      <c r="BC43">
        <v>240</v>
      </c>
      <c r="BD43">
        <f t="shared" si="16"/>
        <v>7</v>
      </c>
      <c r="BE43">
        <f t="shared" si="17"/>
        <v>14.5625</v>
      </c>
      <c r="BG43">
        <v>2217</v>
      </c>
      <c r="BH43">
        <v>270</v>
      </c>
      <c r="BI43">
        <v>-210</v>
      </c>
      <c r="BJ43">
        <f t="shared" si="18"/>
        <v>2277</v>
      </c>
      <c r="BK43">
        <v>0</v>
      </c>
      <c r="BL43">
        <f t="shared" si="19"/>
        <v>2277</v>
      </c>
      <c r="BM43">
        <v>249</v>
      </c>
      <c r="BN43">
        <f t="shared" si="20"/>
        <v>5</v>
      </c>
      <c r="BO43">
        <f t="shared" si="21"/>
        <v>9.1445783132530121</v>
      </c>
      <c r="BQ43">
        <v>3894</v>
      </c>
      <c r="BR43">
        <v>1073</v>
      </c>
      <c r="BS43">
        <v>-64</v>
      </c>
      <c r="BT43">
        <f t="shared" si="22"/>
        <v>4903</v>
      </c>
      <c r="BU43">
        <v>0</v>
      </c>
      <c r="BV43">
        <f t="shared" si="23"/>
        <v>4903</v>
      </c>
      <c r="BW43">
        <v>207</v>
      </c>
      <c r="BX43">
        <f t="shared" si="24"/>
        <v>5</v>
      </c>
      <c r="BY43">
        <f t="shared" si="25"/>
        <v>23.685990338164252</v>
      </c>
      <c r="CA43">
        <v>9800</v>
      </c>
    </row>
    <row r="44" spans="1:79" ht="17.25" customHeight="1" x14ac:dyDescent="0.3">
      <c r="A44" s="2">
        <v>44571</v>
      </c>
      <c r="B44" t="s">
        <v>110</v>
      </c>
      <c r="C44" t="s">
        <v>111</v>
      </c>
      <c r="D44" t="s">
        <v>27</v>
      </c>
      <c r="F44">
        <v>2276</v>
      </c>
      <c r="G44">
        <v>9</v>
      </c>
      <c r="I44">
        <v>-20</v>
      </c>
      <c r="J44">
        <f t="shared" si="0"/>
        <v>2265</v>
      </c>
      <c r="K44">
        <v>0</v>
      </c>
      <c r="L44">
        <f t="shared" si="1"/>
        <v>2265</v>
      </c>
      <c r="M44">
        <v>205</v>
      </c>
      <c r="N44">
        <v>1</v>
      </c>
      <c r="O44">
        <f t="shared" si="2"/>
        <v>11.048780487804878</v>
      </c>
      <c r="Q44">
        <v>964</v>
      </c>
      <c r="R44">
        <v>1370</v>
      </c>
      <c r="T44">
        <v>-54</v>
      </c>
      <c r="U44">
        <f t="shared" si="3"/>
        <v>2280</v>
      </c>
      <c r="V44">
        <v>1000</v>
      </c>
      <c r="W44">
        <f t="shared" si="4"/>
        <v>3280</v>
      </c>
      <c r="X44">
        <v>99</v>
      </c>
      <c r="Y44">
        <v>2</v>
      </c>
      <c r="Z44">
        <f t="shared" si="5"/>
        <v>33.131313131313128</v>
      </c>
      <c r="AB44">
        <v>13527</v>
      </c>
      <c r="AC44">
        <v>0</v>
      </c>
      <c r="AE44">
        <v>-20</v>
      </c>
      <c r="AF44">
        <f t="shared" si="6"/>
        <v>13507</v>
      </c>
      <c r="AG44">
        <v>4000</v>
      </c>
      <c r="AH44">
        <f t="shared" si="7"/>
        <v>17507</v>
      </c>
      <c r="AI44">
        <v>552</v>
      </c>
      <c r="AJ44">
        <f t="shared" si="8"/>
        <v>6</v>
      </c>
      <c r="AK44">
        <f t="shared" si="9"/>
        <v>31.715579710144926</v>
      </c>
      <c r="AM44">
        <v>4644</v>
      </c>
      <c r="AN44">
        <v>3500</v>
      </c>
      <c r="AO44">
        <v>-355</v>
      </c>
      <c r="AP44">
        <f t="shared" si="10"/>
        <v>7789</v>
      </c>
      <c r="AQ44">
        <v>0</v>
      </c>
      <c r="AR44">
        <f t="shared" si="11"/>
        <v>7789</v>
      </c>
      <c r="AS44">
        <v>189</v>
      </c>
      <c r="AT44">
        <f t="shared" si="12"/>
        <v>6</v>
      </c>
      <c r="AU44">
        <f t="shared" si="13"/>
        <v>41.211640211640209</v>
      </c>
      <c r="AW44">
        <v>4510</v>
      </c>
      <c r="AX44">
        <v>1830</v>
      </c>
      <c r="AY44">
        <v>-689</v>
      </c>
      <c r="AZ44">
        <f t="shared" si="14"/>
        <v>5651</v>
      </c>
      <c r="BA44">
        <v>0</v>
      </c>
      <c r="BB44">
        <f t="shared" si="15"/>
        <v>5651</v>
      </c>
      <c r="BC44">
        <v>200</v>
      </c>
      <c r="BD44">
        <f t="shared" si="16"/>
        <v>7</v>
      </c>
      <c r="BE44">
        <f t="shared" si="17"/>
        <v>28.254999999999999</v>
      </c>
      <c r="BG44">
        <v>2343</v>
      </c>
      <c r="BH44">
        <v>1645</v>
      </c>
      <c r="BI44">
        <v>-11</v>
      </c>
      <c r="BJ44">
        <f t="shared" si="18"/>
        <v>3977</v>
      </c>
      <c r="BK44">
        <v>0</v>
      </c>
      <c r="BL44">
        <f t="shared" si="19"/>
        <v>3977</v>
      </c>
      <c r="BM44">
        <v>107</v>
      </c>
      <c r="BN44">
        <f t="shared" si="20"/>
        <v>5</v>
      </c>
      <c r="BO44">
        <f t="shared" si="21"/>
        <v>37.168224299065422</v>
      </c>
      <c r="BQ44">
        <v>3811</v>
      </c>
      <c r="BR44">
        <v>2025</v>
      </c>
      <c r="BS44">
        <v>-18</v>
      </c>
      <c r="BT44">
        <f t="shared" si="22"/>
        <v>5818</v>
      </c>
      <c r="BU44">
        <v>0</v>
      </c>
      <c r="BV44">
        <f t="shared" si="23"/>
        <v>5818</v>
      </c>
      <c r="BW44">
        <v>90</v>
      </c>
      <c r="BX44">
        <f t="shared" si="24"/>
        <v>5</v>
      </c>
      <c r="BY44">
        <f t="shared" si="25"/>
        <v>64.644444444444446</v>
      </c>
      <c r="CA44">
        <v>40509</v>
      </c>
    </row>
    <row r="45" spans="1:79" ht="17.25" customHeight="1" x14ac:dyDescent="0.3">
      <c r="A45" s="2">
        <v>44571</v>
      </c>
      <c r="B45" t="s">
        <v>112</v>
      </c>
      <c r="C45" t="s">
        <v>113</v>
      </c>
      <c r="D45" t="s">
        <v>27</v>
      </c>
      <c r="F45">
        <v>263</v>
      </c>
      <c r="G45">
        <v>484</v>
      </c>
      <c r="I45">
        <v>-11</v>
      </c>
      <c r="J45">
        <f t="shared" si="0"/>
        <v>736</v>
      </c>
      <c r="K45">
        <v>0</v>
      </c>
      <c r="L45">
        <f t="shared" si="1"/>
        <v>736</v>
      </c>
      <c r="M45">
        <v>73</v>
      </c>
      <c r="N45">
        <v>1</v>
      </c>
      <c r="O45">
        <f t="shared" si="2"/>
        <v>10.082191780821917</v>
      </c>
      <c r="Q45">
        <v>329</v>
      </c>
      <c r="R45">
        <v>760</v>
      </c>
      <c r="T45">
        <v>0</v>
      </c>
      <c r="U45">
        <f t="shared" si="3"/>
        <v>1089</v>
      </c>
      <c r="V45">
        <v>0</v>
      </c>
      <c r="W45">
        <f t="shared" si="4"/>
        <v>1089</v>
      </c>
      <c r="X45">
        <v>72</v>
      </c>
      <c r="Y45">
        <v>2</v>
      </c>
      <c r="Z45">
        <f t="shared" si="5"/>
        <v>15.125</v>
      </c>
      <c r="AB45">
        <v>1024</v>
      </c>
      <c r="AC45">
        <v>0</v>
      </c>
      <c r="AE45">
        <v>-100</v>
      </c>
      <c r="AF45">
        <f t="shared" si="6"/>
        <v>924</v>
      </c>
      <c r="AG45">
        <v>0</v>
      </c>
      <c r="AH45">
        <f t="shared" si="7"/>
        <v>924</v>
      </c>
      <c r="AI45">
        <v>31</v>
      </c>
      <c r="AJ45">
        <f t="shared" si="8"/>
        <v>6</v>
      </c>
      <c r="AK45">
        <f t="shared" si="9"/>
        <v>29.806451612903224</v>
      </c>
      <c r="AM45">
        <v>1165</v>
      </c>
      <c r="AN45">
        <v>150</v>
      </c>
      <c r="AO45">
        <v>-11</v>
      </c>
      <c r="AP45">
        <f t="shared" si="10"/>
        <v>1304</v>
      </c>
      <c r="AQ45">
        <v>0</v>
      </c>
      <c r="AR45">
        <f t="shared" si="11"/>
        <v>1304</v>
      </c>
      <c r="AS45">
        <v>21</v>
      </c>
      <c r="AT45">
        <f t="shared" si="12"/>
        <v>6</v>
      </c>
      <c r="AU45">
        <f t="shared" si="13"/>
        <v>62.095238095238095</v>
      </c>
      <c r="AW45">
        <v>10</v>
      </c>
      <c r="AX45">
        <v>120</v>
      </c>
      <c r="AY45">
        <v>0</v>
      </c>
      <c r="AZ45">
        <f t="shared" si="14"/>
        <v>130</v>
      </c>
      <c r="BA45">
        <v>0</v>
      </c>
      <c r="BB45">
        <f t="shared" si="15"/>
        <v>130</v>
      </c>
      <c r="BC45">
        <v>27</v>
      </c>
      <c r="BD45">
        <f t="shared" si="16"/>
        <v>7</v>
      </c>
      <c r="BE45">
        <f t="shared" si="17"/>
        <v>4.8148148148148149</v>
      </c>
      <c r="BG45">
        <v>51</v>
      </c>
      <c r="BH45">
        <v>1700</v>
      </c>
      <c r="BI45">
        <v>0</v>
      </c>
      <c r="BJ45">
        <f t="shared" si="18"/>
        <v>1751</v>
      </c>
      <c r="BK45">
        <v>0</v>
      </c>
      <c r="BL45">
        <f t="shared" si="19"/>
        <v>1751</v>
      </c>
      <c r="BM45">
        <v>11</v>
      </c>
      <c r="BN45">
        <f t="shared" si="20"/>
        <v>5</v>
      </c>
      <c r="BO45">
        <f t="shared" si="21"/>
        <v>159.18181818181819</v>
      </c>
      <c r="BQ45">
        <v>624</v>
      </c>
      <c r="BR45">
        <v>139</v>
      </c>
      <c r="BS45">
        <v>-23</v>
      </c>
      <c r="BT45">
        <f t="shared" si="22"/>
        <v>740</v>
      </c>
      <c r="BU45">
        <v>0</v>
      </c>
      <c r="BV45">
        <f t="shared" si="23"/>
        <v>740</v>
      </c>
      <c r="BW45">
        <v>19</v>
      </c>
      <c r="BX45">
        <f t="shared" si="24"/>
        <v>5</v>
      </c>
      <c r="BY45">
        <f t="shared" si="25"/>
        <v>38.94736842105263</v>
      </c>
      <c r="CA45">
        <v>6200</v>
      </c>
    </row>
    <row r="46" spans="1:79" ht="17.25" customHeight="1" x14ac:dyDescent="0.3">
      <c r="A46" s="2">
        <v>44571</v>
      </c>
      <c r="B46" t="s">
        <v>114</v>
      </c>
      <c r="C46" t="s">
        <v>115</v>
      </c>
      <c r="D46" t="s">
        <v>27</v>
      </c>
      <c r="F46">
        <v>700</v>
      </c>
      <c r="G46">
        <v>167</v>
      </c>
      <c r="I46">
        <v>-55</v>
      </c>
      <c r="J46">
        <f t="shared" si="0"/>
        <v>812</v>
      </c>
      <c r="K46">
        <v>0</v>
      </c>
      <c r="L46">
        <f t="shared" si="1"/>
        <v>812</v>
      </c>
      <c r="M46">
        <v>284</v>
      </c>
      <c r="N46">
        <v>1</v>
      </c>
      <c r="O46">
        <f t="shared" si="2"/>
        <v>2.859154929577465</v>
      </c>
      <c r="Q46">
        <v>493</v>
      </c>
      <c r="R46">
        <v>0</v>
      </c>
      <c r="T46">
        <v>-133</v>
      </c>
      <c r="U46">
        <f t="shared" si="3"/>
        <v>360</v>
      </c>
      <c r="V46">
        <v>1000</v>
      </c>
      <c r="W46">
        <f t="shared" si="4"/>
        <v>1360</v>
      </c>
      <c r="X46">
        <v>46</v>
      </c>
      <c r="Y46">
        <v>2</v>
      </c>
      <c r="Z46">
        <f t="shared" si="5"/>
        <v>29.565217391304348</v>
      </c>
      <c r="AB46">
        <v>10768</v>
      </c>
      <c r="AC46">
        <v>0</v>
      </c>
      <c r="AE46">
        <v>-121</v>
      </c>
      <c r="AF46">
        <f t="shared" si="6"/>
        <v>10647</v>
      </c>
      <c r="AG46">
        <v>12500</v>
      </c>
      <c r="AH46">
        <f t="shared" si="7"/>
        <v>23147</v>
      </c>
      <c r="AI46">
        <v>1521</v>
      </c>
      <c r="AJ46">
        <f t="shared" si="8"/>
        <v>6</v>
      </c>
      <c r="AK46">
        <f t="shared" si="9"/>
        <v>15.218277449046679</v>
      </c>
      <c r="AM46">
        <v>2256</v>
      </c>
      <c r="AN46">
        <v>1381</v>
      </c>
      <c r="AO46">
        <v>-122</v>
      </c>
      <c r="AP46">
        <f t="shared" si="10"/>
        <v>3515</v>
      </c>
      <c r="AQ46">
        <f>5700+400</f>
        <v>6100</v>
      </c>
      <c r="AR46">
        <f t="shared" si="11"/>
        <v>9615</v>
      </c>
      <c r="AS46">
        <v>310</v>
      </c>
      <c r="AT46">
        <f t="shared" si="12"/>
        <v>6</v>
      </c>
      <c r="AU46">
        <f t="shared" si="13"/>
        <v>31.016129032258064</v>
      </c>
      <c r="AW46">
        <v>2078</v>
      </c>
      <c r="AX46">
        <v>0</v>
      </c>
      <c r="AY46">
        <v>-61</v>
      </c>
      <c r="AZ46">
        <f t="shared" si="14"/>
        <v>2017</v>
      </c>
      <c r="BA46">
        <v>6433</v>
      </c>
      <c r="BB46">
        <f t="shared" si="15"/>
        <v>8450</v>
      </c>
      <c r="BC46">
        <v>322</v>
      </c>
      <c r="BD46">
        <f t="shared" si="16"/>
        <v>7</v>
      </c>
      <c r="BE46">
        <f t="shared" si="17"/>
        <v>26.242236024844722</v>
      </c>
      <c r="BG46">
        <v>2039</v>
      </c>
      <c r="BH46">
        <v>10</v>
      </c>
      <c r="BI46">
        <v>0</v>
      </c>
      <c r="BJ46">
        <f t="shared" si="18"/>
        <v>2049</v>
      </c>
      <c r="BK46">
        <v>2400</v>
      </c>
      <c r="BL46">
        <f t="shared" si="19"/>
        <v>4449</v>
      </c>
      <c r="BM46">
        <v>104</v>
      </c>
      <c r="BN46">
        <f t="shared" si="20"/>
        <v>5</v>
      </c>
      <c r="BO46">
        <f t="shared" si="21"/>
        <v>42.778846153846153</v>
      </c>
      <c r="BQ46">
        <v>2031</v>
      </c>
      <c r="BR46">
        <v>0</v>
      </c>
      <c r="BS46">
        <v>-87</v>
      </c>
      <c r="BT46">
        <f t="shared" si="22"/>
        <v>1944</v>
      </c>
      <c r="BU46">
        <v>1200</v>
      </c>
      <c r="BV46">
        <f t="shared" si="23"/>
        <v>3144</v>
      </c>
      <c r="BW46">
        <v>188</v>
      </c>
      <c r="BX46">
        <f t="shared" si="24"/>
        <v>5</v>
      </c>
      <c r="BY46">
        <f t="shared" si="25"/>
        <v>16.723404255319149</v>
      </c>
      <c r="CA46">
        <v>8974</v>
      </c>
    </row>
    <row r="47" spans="1:79" ht="17.25" customHeight="1" x14ac:dyDescent="0.3">
      <c r="A47" s="2">
        <v>44571</v>
      </c>
      <c r="B47" t="s">
        <v>116</v>
      </c>
      <c r="C47" t="s">
        <v>117</v>
      </c>
      <c r="D47" t="s">
        <v>27</v>
      </c>
      <c r="F47">
        <v>226</v>
      </c>
      <c r="G47">
        <v>0</v>
      </c>
      <c r="I47">
        <v>0</v>
      </c>
      <c r="J47">
        <f t="shared" si="0"/>
        <v>226</v>
      </c>
      <c r="K47">
        <v>0</v>
      </c>
      <c r="L47">
        <f t="shared" si="1"/>
        <v>226</v>
      </c>
      <c r="M47">
        <v>13</v>
      </c>
      <c r="N47">
        <v>1</v>
      </c>
      <c r="O47">
        <f t="shared" si="2"/>
        <v>17.384615384615383</v>
      </c>
      <c r="Q47">
        <v>0</v>
      </c>
      <c r="R47">
        <v>0</v>
      </c>
      <c r="T47">
        <v>0</v>
      </c>
      <c r="U47">
        <f t="shared" si="3"/>
        <v>0</v>
      </c>
      <c r="V47">
        <v>0</v>
      </c>
      <c r="W47">
        <f t="shared" si="4"/>
        <v>0</v>
      </c>
      <c r="X47">
        <v>3</v>
      </c>
      <c r="Y47">
        <v>2</v>
      </c>
      <c r="Z47">
        <f t="shared" si="5"/>
        <v>0</v>
      </c>
      <c r="AB47">
        <v>694</v>
      </c>
      <c r="AC47">
        <v>0</v>
      </c>
      <c r="AE47">
        <v>0</v>
      </c>
      <c r="AF47">
        <f t="shared" si="6"/>
        <v>694</v>
      </c>
      <c r="AG47">
        <v>0</v>
      </c>
      <c r="AH47">
        <f t="shared" si="7"/>
        <v>694</v>
      </c>
      <c r="AI47">
        <v>17</v>
      </c>
      <c r="AJ47">
        <f t="shared" si="8"/>
        <v>6</v>
      </c>
      <c r="AK47">
        <f t="shared" si="9"/>
        <v>40.823529411764703</v>
      </c>
      <c r="AM47">
        <v>2</v>
      </c>
      <c r="AN47">
        <v>0</v>
      </c>
      <c r="AO47">
        <v>0</v>
      </c>
      <c r="AP47">
        <f t="shared" si="10"/>
        <v>2</v>
      </c>
      <c r="AQ47">
        <v>560</v>
      </c>
      <c r="AR47">
        <f t="shared" si="11"/>
        <v>562</v>
      </c>
      <c r="AS47">
        <v>27</v>
      </c>
      <c r="AT47">
        <f t="shared" si="12"/>
        <v>6</v>
      </c>
      <c r="AU47">
        <f t="shared" si="13"/>
        <v>20.814814814814813</v>
      </c>
      <c r="AW47">
        <v>0</v>
      </c>
      <c r="AX47">
        <v>0</v>
      </c>
      <c r="AY47">
        <v>0</v>
      </c>
      <c r="AZ47">
        <f t="shared" si="14"/>
        <v>0</v>
      </c>
      <c r="BA47">
        <v>160</v>
      </c>
      <c r="BB47">
        <f t="shared" si="15"/>
        <v>160</v>
      </c>
      <c r="BC47">
        <v>21</v>
      </c>
      <c r="BD47">
        <f t="shared" si="16"/>
        <v>7</v>
      </c>
      <c r="BE47">
        <f t="shared" si="17"/>
        <v>7.6190476190476186</v>
      </c>
      <c r="BG47">
        <v>0</v>
      </c>
      <c r="BH47">
        <v>0</v>
      </c>
      <c r="BI47">
        <v>0</v>
      </c>
      <c r="BJ47">
        <f t="shared" si="18"/>
        <v>0</v>
      </c>
      <c r="BK47">
        <v>0</v>
      </c>
      <c r="BL47">
        <f t="shared" si="19"/>
        <v>0</v>
      </c>
      <c r="BM47">
        <v>6</v>
      </c>
      <c r="BN47">
        <f t="shared" si="20"/>
        <v>5</v>
      </c>
      <c r="BO47">
        <f t="shared" si="21"/>
        <v>0</v>
      </c>
      <c r="BQ47">
        <v>166</v>
      </c>
      <c r="BR47">
        <v>0</v>
      </c>
      <c r="BS47">
        <v>0</v>
      </c>
      <c r="BT47">
        <f t="shared" si="22"/>
        <v>166</v>
      </c>
      <c r="BU47">
        <v>0</v>
      </c>
      <c r="BV47">
        <f t="shared" si="23"/>
        <v>166</v>
      </c>
      <c r="BW47">
        <v>10</v>
      </c>
      <c r="BX47">
        <f t="shared" si="24"/>
        <v>5</v>
      </c>
      <c r="BY47">
        <f t="shared" si="25"/>
        <v>16.600000000000001</v>
      </c>
      <c r="CA47">
        <v>0</v>
      </c>
    </row>
    <row r="48" spans="1:79" ht="17.25" customHeight="1" x14ac:dyDescent="0.3">
      <c r="A48" s="2">
        <v>44571</v>
      </c>
      <c r="B48" t="s">
        <v>118</v>
      </c>
      <c r="C48" t="s">
        <v>119</v>
      </c>
      <c r="D48" t="s">
        <v>27</v>
      </c>
      <c r="F48">
        <v>524</v>
      </c>
      <c r="G48">
        <v>150</v>
      </c>
      <c r="I48">
        <v>-10</v>
      </c>
      <c r="J48">
        <f t="shared" si="0"/>
        <v>664</v>
      </c>
      <c r="K48">
        <v>0</v>
      </c>
      <c r="L48">
        <f t="shared" si="1"/>
        <v>664</v>
      </c>
      <c r="M48">
        <v>56</v>
      </c>
      <c r="N48">
        <v>1</v>
      </c>
      <c r="O48">
        <f t="shared" si="2"/>
        <v>11.857142857142858</v>
      </c>
      <c r="Q48">
        <v>602</v>
      </c>
      <c r="R48">
        <v>0</v>
      </c>
      <c r="T48">
        <v>0</v>
      </c>
      <c r="U48">
        <f t="shared" si="3"/>
        <v>602</v>
      </c>
      <c r="V48">
        <v>0</v>
      </c>
      <c r="W48">
        <f t="shared" si="4"/>
        <v>602</v>
      </c>
      <c r="X48">
        <v>8</v>
      </c>
      <c r="Y48">
        <v>2</v>
      </c>
      <c r="Z48">
        <f t="shared" si="5"/>
        <v>75.25</v>
      </c>
      <c r="AB48">
        <v>3495</v>
      </c>
      <c r="AC48">
        <v>0</v>
      </c>
      <c r="AE48">
        <v>-3</v>
      </c>
      <c r="AF48">
        <f t="shared" si="6"/>
        <v>3492</v>
      </c>
      <c r="AG48">
        <v>0</v>
      </c>
      <c r="AH48">
        <f t="shared" si="7"/>
        <v>3492</v>
      </c>
      <c r="AI48">
        <v>66</v>
      </c>
      <c r="AJ48">
        <f t="shared" si="8"/>
        <v>6</v>
      </c>
      <c r="AK48">
        <f t="shared" si="9"/>
        <v>52.909090909090907</v>
      </c>
      <c r="AM48">
        <v>2476</v>
      </c>
      <c r="AN48">
        <v>0</v>
      </c>
      <c r="AO48">
        <v>-10</v>
      </c>
      <c r="AP48">
        <f t="shared" si="10"/>
        <v>2466</v>
      </c>
      <c r="AQ48">
        <v>0</v>
      </c>
      <c r="AR48">
        <f t="shared" si="11"/>
        <v>2466</v>
      </c>
      <c r="AS48">
        <v>51</v>
      </c>
      <c r="AT48">
        <f t="shared" si="12"/>
        <v>6</v>
      </c>
      <c r="AU48">
        <f t="shared" si="13"/>
        <v>48.352941176470587</v>
      </c>
      <c r="AW48">
        <v>1487</v>
      </c>
      <c r="AX48">
        <v>0</v>
      </c>
      <c r="AY48">
        <v>-10</v>
      </c>
      <c r="AZ48">
        <f t="shared" si="14"/>
        <v>1477</v>
      </c>
      <c r="BA48">
        <v>0</v>
      </c>
      <c r="BB48">
        <f t="shared" si="15"/>
        <v>1477</v>
      </c>
      <c r="BC48">
        <v>39</v>
      </c>
      <c r="BD48">
        <f t="shared" si="16"/>
        <v>7</v>
      </c>
      <c r="BE48">
        <f t="shared" si="17"/>
        <v>37.871794871794869</v>
      </c>
      <c r="BG48">
        <v>774</v>
      </c>
      <c r="BH48">
        <v>0</v>
      </c>
      <c r="BI48">
        <v>0</v>
      </c>
      <c r="BJ48">
        <f t="shared" si="18"/>
        <v>774</v>
      </c>
      <c r="BK48">
        <v>1200</v>
      </c>
      <c r="BL48">
        <f t="shared" si="19"/>
        <v>1974</v>
      </c>
      <c r="BM48">
        <v>28</v>
      </c>
      <c r="BN48">
        <f t="shared" si="20"/>
        <v>5</v>
      </c>
      <c r="BO48">
        <f t="shared" si="21"/>
        <v>70.5</v>
      </c>
      <c r="BQ48">
        <v>1625</v>
      </c>
      <c r="BR48">
        <v>0</v>
      </c>
      <c r="BS48">
        <v>0</v>
      </c>
      <c r="BT48">
        <f t="shared" si="22"/>
        <v>1625</v>
      </c>
      <c r="BU48">
        <v>0</v>
      </c>
      <c r="BV48">
        <f t="shared" si="23"/>
        <v>1625</v>
      </c>
      <c r="BW48">
        <v>26</v>
      </c>
      <c r="BX48">
        <f t="shared" si="24"/>
        <v>5</v>
      </c>
      <c r="BY48">
        <f t="shared" si="25"/>
        <v>62.5</v>
      </c>
      <c r="CA48">
        <v>0</v>
      </c>
    </row>
    <row r="49" spans="1:79" ht="17.25" customHeight="1" x14ac:dyDescent="0.3">
      <c r="A49" s="2">
        <v>44571</v>
      </c>
      <c r="B49" t="s">
        <v>120</v>
      </c>
      <c r="C49" t="s">
        <v>121</v>
      </c>
      <c r="D49" t="s">
        <v>27</v>
      </c>
      <c r="F49">
        <v>459</v>
      </c>
      <c r="G49">
        <v>0</v>
      </c>
      <c r="I49">
        <v>-79</v>
      </c>
      <c r="J49">
        <f t="shared" si="0"/>
        <v>380</v>
      </c>
      <c r="K49">
        <v>0</v>
      </c>
      <c r="L49">
        <f t="shared" si="1"/>
        <v>380</v>
      </c>
      <c r="M49">
        <v>42</v>
      </c>
      <c r="N49">
        <v>1</v>
      </c>
      <c r="O49">
        <f t="shared" si="2"/>
        <v>9.0476190476190474</v>
      </c>
      <c r="Q49">
        <v>485</v>
      </c>
      <c r="R49">
        <v>0</v>
      </c>
      <c r="T49">
        <v>0</v>
      </c>
      <c r="U49">
        <f t="shared" si="3"/>
        <v>485</v>
      </c>
      <c r="V49">
        <v>0</v>
      </c>
      <c r="W49">
        <f t="shared" si="4"/>
        <v>485</v>
      </c>
      <c r="X49">
        <v>9</v>
      </c>
      <c r="Y49">
        <v>2</v>
      </c>
      <c r="Z49">
        <f t="shared" si="5"/>
        <v>53.888888888888886</v>
      </c>
      <c r="AB49">
        <v>4086</v>
      </c>
      <c r="AC49">
        <v>0</v>
      </c>
      <c r="AE49">
        <v>-180</v>
      </c>
      <c r="AF49">
        <f t="shared" si="6"/>
        <v>3906</v>
      </c>
      <c r="AG49">
        <v>0</v>
      </c>
      <c r="AH49">
        <f t="shared" si="7"/>
        <v>3906</v>
      </c>
      <c r="AI49">
        <v>112</v>
      </c>
      <c r="AJ49">
        <f t="shared" si="8"/>
        <v>6</v>
      </c>
      <c r="AK49">
        <f t="shared" si="9"/>
        <v>34.875</v>
      </c>
      <c r="AM49">
        <v>2205</v>
      </c>
      <c r="AN49">
        <v>0</v>
      </c>
      <c r="AO49">
        <v>0</v>
      </c>
      <c r="AP49">
        <f t="shared" si="10"/>
        <v>2205</v>
      </c>
      <c r="AQ49">
        <v>0</v>
      </c>
      <c r="AR49">
        <f t="shared" si="11"/>
        <v>2205</v>
      </c>
      <c r="AS49">
        <v>40</v>
      </c>
      <c r="AT49">
        <f t="shared" si="12"/>
        <v>6</v>
      </c>
      <c r="AU49">
        <f t="shared" si="13"/>
        <v>55.125</v>
      </c>
      <c r="AW49">
        <v>2114</v>
      </c>
      <c r="AX49">
        <v>0</v>
      </c>
      <c r="AY49">
        <v>-124</v>
      </c>
      <c r="AZ49">
        <f t="shared" si="14"/>
        <v>1990</v>
      </c>
      <c r="BA49">
        <v>0</v>
      </c>
      <c r="BB49">
        <f t="shared" si="15"/>
        <v>1990</v>
      </c>
      <c r="BC49">
        <v>71</v>
      </c>
      <c r="BD49">
        <f t="shared" si="16"/>
        <v>7</v>
      </c>
      <c r="BE49">
        <f t="shared" si="17"/>
        <v>28.028169014084508</v>
      </c>
      <c r="BG49">
        <v>1173</v>
      </c>
      <c r="BH49">
        <v>0</v>
      </c>
      <c r="BI49">
        <v>0</v>
      </c>
      <c r="BJ49">
        <f t="shared" si="18"/>
        <v>1173</v>
      </c>
      <c r="BK49">
        <v>2000</v>
      </c>
      <c r="BL49">
        <f t="shared" si="19"/>
        <v>3173</v>
      </c>
      <c r="BM49">
        <v>30</v>
      </c>
      <c r="BN49">
        <f t="shared" si="20"/>
        <v>5</v>
      </c>
      <c r="BO49">
        <f t="shared" si="21"/>
        <v>105.76666666666667</v>
      </c>
      <c r="BQ49">
        <v>2595</v>
      </c>
      <c r="BR49">
        <v>0</v>
      </c>
      <c r="BS49">
        <v>-34</v>
      </c>
      <c r="BT49">
        <f t="shared" si="22"/>
        <v>2561</v>
      </c>
      <c r="BU49">
        <v>0</v>
      </c>
      <c r="BV49">
        <f t="shared" si="23"/>
        <v>2561</v>
      </c>
      <c r="BW49">
        <v>34</v>
      </c>
      <c r="BX49">
        <f t="shared" si="24"/>
        <v>5</v>
      </c>
      <c r="BY49">
        <f t="shared" si="25"/>
        <v>75.32352941176471</v>
      </c>
      <c r="CA49">
        <v>5000</v>
      </c>
    </row>
    <row r="50" spans="1:79" ht="17.25" customHeight="1" x14ac:dyDescent="0.3">
      <c r="A50" s="2">
        <v>44571</v>
      </c>
      <c r="B50" t="s">
        <v>122</v>
      </c>
      <c r="C50" t="s">
        <v>123</v>
      </c>
      <c r="D50" t="s">
        <v>27</v>
      </c>
      <c r="F50">
        <v>7</v>
      </c>
      <c r="G50">
        <v>0</v>
      </c>
      <c r="I50">
        <v>0</v>
      </c>
      <c r="J50">
        <f t="shared" si="0"/>
        <v>7</v>
      </c>
      <c r="K50">
        <v>0</v>
      </c>
      <c r="L50">
        <f t="shared" si="1"/>
        <v>7</v>
      </c>
      <c r="M50">
        <v>0</v>
      </c>
      <c r="N50">
        <v>1</v>
      </c>
      <c r="O50">
        <f t="shared" si="2"/>
        <v>0</v>
      </c>
      <c r="Q50">
        <v>0</v>
      </c>
      <c r="R50">
        <v>0</v>
      </c>
      <c r="T50">
        <v>0</v>
      </c>
      <c r="U50">
        <f t="shared" si="3"/>
        <v>0</v>
      </c>
      <c r="V50">
        <v>0</v>
      </c>
      <c r="W50">
        <f t="shared" si="4"/>
        <v>0</v>
      </c>
      <c r="X50">
        <v>0</v>
      </c>
      <c r="Y50">
        <v>2</v>
      </c>
      <c r="Z50">
        <f t="shared" si="5"/>
        <v>0</v>
      </c>
      <c r="AB50">
        <v>0</v>
      </c>
      <c r="AC50">
        <v>0</v>
      </c>
      <c r="AE50">
        <v>0</v>
      </c>
      <c r="AF50">
        <f t="shared" si="6"/>
        <v>0</v>
      </c>
      <c r="AG50">
        <v>0</v>
      </c>
      <c r="AH50">
        <f t="shared" si="7"/>
        <v>0</v>
      </c>
      <c r="AI50">
        <v>0</v>
      </c>
      <c r="AJ50">
        <f t="shared" si="8"/>
        <v>6</v>
      </c>
      <c r="AK50">
        <f t="shared" si="9"/>
        <v>0</v>
      </c>
      <c r="AM50">
        <v>0</v>
      </c>
      <c r="AN50">
        <v>0</v>
      </c>
      <c r="AO50">
        <v>0</v>
      </c>
      <c r="AP50">
        <f t="shared" si="10"/>
        <v>0</v>
      </c>
      <c r="AQ50">
        <v>0</v>
      </c>
      <c r="AR50">
        <f t="shared" si="11"/>
        <v>0</v>
      </c>
      <c r="AS50">
        <v>0</v>
      </c>
      <c r="AT50">
        <f t="shared" si="12"/>
        <v>6</v>
      </c>
      <c r="AU50">
        <f t="shared" si="13"/>
        <v>0</v>
      </c>
      <c r="AW50">
        <v>0</v>
      </c>
      <c r="AX50">
        <v>0</v>
      </c>
      <c r="AY50">
        <v>0</v>
      </c>
      <c r="AZ50">
        <f t="shared" si="14"/>
        <v>0</v>
      </c>
      <c r="BA50">
        <v>0</v>
      </c>
      <c r="BB50">
        <f t="shared" si="15"/>
        <v>0</v>
      </c>
      <c r="BC50">
        <v>0</v>
      </c>
      <c r="BD50">
        <f t="shared" si="16"/>
        <v>7</v>
      </c>
      <c r="BE50">
        <f t="shared" si="17"/>
        <v>0</v>
      </c>
      <c r="BG50">
        <v>0</v>
      </c>
      <c r="BH50">
        <v>0</v>
      </c>
      <c r="BI50">
        <v>0</v>
      </c>
      <c r="BJ50">
        <f t="shared" si="18"/>
        <v>0</v>
      </c>
      <c r="BK50">
        <v>0</v>
      </c>
      <c r="BL50">
        <f t="shared" si="19"/>
        <v>0</v>
      </c>
      <c r="BM50">
        <v>0</v>
      </c>
      <c r="BN50">
        <f t="shared" si="20"/>
        <v>5</v>
      </c>
      <c r="BO50">
        <f t="shared" si="21"/>
        <v>0</v>
      </c>
      <c r="BQ50">
        <v>0</v>
      </c>
      <c r="BR50">
        <v>0</v>
      </c>
      <c r="BS50">
        <v>0</v>
      </c>
      <c r="BT50">
        <f t="shared" si="22"/>
        <v>0</v>
      </c>
      <c r="BU50">
        <v>0</v>
      </c>
      <c r="BV50">
        <f t="shared" si="23"/>
        <v>0</v>
      </c>
      <c r="BW50">
        <v>0</v>
      </c>
      <c r="BX50">
        <f t="shared" si="24"/>
        <v>5</v>
      </c>
      <c r="BY50">
        <f t="shared" si="25"/>
        <v>0</v>
      </c>
      <c r="CA50">
        <v>0</v>
      </c>
    </row>
    <row r="51" spans="1:79" ht="17.25" customHeight="1" x14ac:dyDescent="0.3">
      <c r="A51" s="2">
        <v>44571</v>
      </c>
      <c r="B51" t="s">
        <v>124</v>
      </c>
      <c r="C51" t="s">
        <v>125</v>
      </c>
      <c r="D51" t="s">
        <v>27</v>
      </c>
      <c r="F51">
        <v>1785</v>
      </c>
      <c r="G51">
        <v>881</v>
      </c>
      <c r="I51">
        <v>0</v>
      </c>
      <c r="J51">
        <f t="shared" si="0"/>
        <v>2666</v>
      </c>
      <c r="K51">
        <v>0</v>
      </c>
      <c r="L51">
        <f t="shared" si="1"/>
        <v>2666</v>
      </c>
      <c r="M51">
        <v>127</v>
      </c>
      <c r="N51">
        <v>1</v>
      </c>
      <c r="O51">
        <f t="shared" si="2"/>
        <v>20.992125984251967</v>
      </c>
      <c r="Q51">
        <v>470</v>
      </c>
      <c r="R51">
        <v>1320</v>
      </c>
      <c r="T51">
        <v>0</v>
      </c>
      <c r="U51">
        <f t="shared" si="3"/>
        <v>1790</v>
      </c>
      <c r="V51">
        <v>0</v>
      </c>
      <c r="W51">
        <f t="shared" si="4"/>
        <v>1790</v>
      </c>
      <c r="X51">
        <v>22</v>
      </c>
      <c r="Y51">
        <v>2</v>
      </c>
      <c r="Z51">
        <f t="shared" si="5"/>
        <v>81.36363636363636</v>
      </c>
      <c r="AB51">
        <v>2644</v>
      </c>
      <c r="AC51">
        <v>0</v>
      </c>
      <c r="AE51">
        <v>-200</v>
      </c>
      <c r="AF51">
        <f t="shared" si="6"/>
        <v>2444</v>
      </c>
      <c r="AG51">
        <v>0</v>
      </c>
      <c r="AH51">
        <f t="shared" si="7"/>
        <v>2444</v>
      </c>
      <c r="AI51">
        <v>64</v>
      </c>
      <c r="AJ51">
        <f t="shared" si="8"/>
        <v>6</v>
      </c>
      <c r="AK51">
        <f t="shared" si="9"/>
        <v>38.1875</v>
      </c>
      <c r="AM51">
        <v>2078</v>
      </c>
      <c r="AN51">
        <v>340</v>
      </c>
      <c r="AO51">
        <v>-30</v>
      </c>
      <c r="AP51">
        <f t="shared" si="10"/>
        <v>2388</v>
      </c>
      <c r="AQ51">
        <v>0</v>
      </c>
      <c r="AR51">
        <f t="shared" si="11"/>
        <v>2388</v>
      </c>
      <c r="AS51">
        <v>24</v>
      </c>
      <c r="AT51">
        <f t="shared" si="12"/>
        <v>6</v>
      </c>
      <c r="AU51">
        <f t="shared" si="13"/>
        <v>99.5</v>
      </c>
      <c r="AW51">
        <v>411</v>
      </c>
      <c r="AX51">
        <v>528</v>
      </c>
      <c r="AY51">
        <v>-9</v>
      </c>
      <c r="AZ51">
        <f t="shared" si="14"/>
        <v>930</v>
      </c>
      <c r="BA51">
        <v>0</v>
      </c>
      <c r="BB51">
        <f t="shared" si="15"/>
        <v>930</v>
      </c>
      <c r="BC51">
        <v>24</v>
      </c>
      <c r="BD51">
        <f t="shared" si="16"/>
        <v>7</v>
      </c>
      <c r="BE51">
        <f t="shared" si="17"/>
        <v>38.75</v>
      </c>
      <c r="BG51">
        <v>32</v>
      </c>
      <c r="BH51">
        <v>550</v>
      </c>
      <c r="BI51">
        <v>0</v>
      </c>
      <c r="BJ51">
        <f t="shared" si="18"/>
        <v>582</v>
      </c>
      <c r="BK51">
        <v>400</v>
      </c>
      <c r="BL51">
        <f t="shared" si="19"/>
        <v>982</v>
      </c>
      <c r="BM51">
        <v>11</v>
      </c>
      <c r="BN51">
        <f t="shared" si="20"/>
        <v>5</v>
      </c>
      <c r="BO51">
        <f t="shared" si="21"/>
        <v>89.272727272727266</v>
      </c>
      <c r="BQ51">
        <v>1973</v>
      </c>
      <c r="BR51">
        <v>650</v>
      </c>
      <c r="BS51">
        <v>0</v>
      </c>
      <c r="BT51">
        <f t="shared" si="22"/>
        <v>2623</v>
      </c>
      <c r="BU51">
        <v>0</v>
      </c>
      <c r="BV51">
        <f t="shared" si="23"/>
        <v>2623</v>
      </c>
      <c r="BW51">
        <v>43</v>
      </c>
      <c r="BX51">
        <f t="shared" si="24"/>
        <v>5</v>
      </c>
      <c r="BY51">
        <f t="shared" si="25"/>
        <v>61</v>
      </c>
      <c r="CA51">
        <v>400</v>
      </c>
    </row>
    <row r="52" spans="1:79" ht="17.25" customHeight="1" x14ac:dyDescent="0.3">
      <c r="A52" s="2">
        <v>44571</v>
      </c>
      <c r="B52" t="s">
        <v>126</v>
      </c>
      <c r="C52" t="s">
        <v>127</v>
      </c>
      <c r="D52" t="s">
        <v>27</v>
      </c>
      <c r="F52">
        <v>49</v>
      </c>
      <c r="G52">
        <v>0</v>
      </c>
      <c r="I52">
        <v>0</v>
      </c>
      <c r="J52">
        <f t="shared" si="0"/>
        <v>49</v>
      </c>
      <c r="K52">
        <v>0</v>
      </c>
      <c r="L52">
        <f t="shared" si="1"/>
        <v>49</v>
      </c>
      <c r="M52">
        <v>3</v>
      </c>
      <c r="N52">
        <v>1</v>
      </c>
      <c r="O52">
        <f t="shared" si="2"/>
        <v>16.333333333333332</v>
      </c>
      <c r="Q52">
        <v>24</v>
      </c>
      <c r="R52">
        <v>0</v>
      </c>
      <c r="T52">
        <v>0</v>
      </c>
      <c r="U52">
        <f t="shared" si="3"/>
        <v>24</v>
      </c>
      <c r="V52">
        <v>0</v>
      </c>
      <c r="W52">
        <f t="shared" si="4"/>
        <v>24</v>
      </c>
      <c r="X52">
        <v>1</v>
      </c>
      <c r="Y52">
        <v>2</v>
      </c>
      <c r="Z52">
        <f t="shared" si="5"/>
        <v>24</v>
      </c>
      <c r="AB52">
        <v>404</v>
      </c>
      <c r="AC52">
        <v>0</v>
      </c>
      <c r="AE52">
        <v>-7</v>
      </c>
      <c r="AF52">
        <f t="shared" si="6"/>
        <v>397</v>
      </c>
      <c r="AG52">
        <v>0</v>
      </c>
      <c r="AH52">
        <f t="shared" si="7"/>
        <v>397</v>
      </c>
      <c r="AI52">
        <v>17</v>
      </c>
      <c r="AJ52">
        <f t="shared" si="8"/>
        <v>6</v>
      </c>
      <c r="AK52">
        <f t="shared" si="9"/>
        <v>23.352941176470587</v>
      </c>
      <c r="AM52">
        <v>281</v>
      </c>
      <c r="AN52">
        <v>90</v>
      </c>
      <c r="AO52">
        <v>-50</v>
      </c>
      <c r="AP52">
        <f t="shared" si="10"/>
        <v>321</v>
      </c>
      <c r="AQ52">
        <v>0</v>
      </c>
      <c r="AR52">
        <f t="shared" si="11"/>
        <v>321</v>
      </c>
      <c r="AS52">
        <v>10</v>
      </c>
      <c r="AT52">
        <f t="shared" si="12"/>
        <v>6</v>
      </c>
      <c r="AU52">
        <f t="shared" si="13"/>
        <v>32.1</v>
      </c>
      <c r="AW52">
        <v>235</v>
      </c>
      <c r="AX52">
        <v>0</v>
      </c>
      <c r="AY52">
        <v>0</v>
      </c>
      <c r="AZ52">
        <f t="shared" si="14"/>
        <v>235</v>
      </c>
      <c r="BA52">
        <v>0</v>
      </c>
      <c r="BB52">
        <f t="shared" si="15"/>
        <v>235</v>
      </c>
      <c r="BC52">
        <v>4</v>
      </c>
      <c r="BD52">
        <f t="shared" si="16"/>
        <v>7</v>
      </c>
      <c r="BE52">
        <f t="shared" si="17"/>
        <v>58.75</v>
      </c>
      <c r="BG52">
        <v>60</v>
      </c>
      <c r="BH52">
        <v>120</v>
      </c>
      <c r="BI52">
        <v>0</v>
      </c>
      <c r="BJ52">
        <f t="shared" si="18"/>
        <v>180</v>
      </c>
      <c r="BK52">
        <v>0</v>
      </c>
      <c r="BL52">
        <f t="shared" si="19"/>
        <v>180</v>
      </c>
      <c r="BM52">
        <v>8</v>
      </c>
      <c r="BN52">
        <f t="shared" si="20"/>
        <v>5</v>
      </c>
      <c r="BO52">
        <f t="shared" si="21"/>
        <v>22.5</v>
      </c>
      <c r="BQ52">
        <v>103</v>
      </c>
      <c r="BR52">
        <v>102</v>
      </c>
      <c r="BS52">
        <v>-7</v>
      </c>
      <c r="BT52">
        <f t="shared" si="22"/>
        <v>198</v>
      </c>
      <c r="BU52">
        <v>0</v>
      </c>
      <c r="BV52">
        <f t="shared" si="23"/>
        <v>198</v>
      </c>
      <c r="BW52">
        <v>9</v>
      </c>
      <c r="BX52">
        <f t="shared" si="24"/>
        <v>5</v>
      </c>
      <c r="BY52">
        <f t="shared" si="25"/>
        <v>22</v>
      </c>
      <c r="CA52">
        <v>-1153</v>
      </c>
    </row>
    <row r="53" spans="1:79" ht="17.25" customHeight="1" x14ac:dyDescent="0.3">
      <c r="A53" s="2">
        <v>44571</v>
      </c>
      <c r="B53" t="s">
        <v>128</v>
      </c>
      <c r="C53" t="s">
        <v>129</v>
      </c>
      <c r="D53" t="s">
        <v>27</v>
      </c>
      <c r="F53">
        <v>226</v>
      </c>
      <c r="G53">
        <v>0</v>
      </c>
      <c r="I53">
        <v>-20</v>
      </c>
      <c r="J53">
        <f t="shared" si="0"/>
        <v>206</v>
      </c>
      <c r="K53">
        <v>0</v>
      </c>
      <c r="L53">
        <f t="shared" si="1"/>
        <v>206</v>
      </c>
      <c r="M53">
        <v>27</v>
      </c>
      <c r="N53">
        <v>1</v>
      </c>
      <c r="O53">
        <f t="shared" si="2"/>
        <v>7.6296296296296298</v>
      </c>
      <c r="Q53">
        <v>728</v>
      </c>
      <c r="R53">
        <v>0</v>
      </c>
      <c r="T53">
        <v>0</v>
      </c>
      <c r="U53">
        <f t="shared" si="3"/>
        <v>728</v>
      </c>
      <c r="V53">
        <v>0</v>
      </c>
      <c r="W53">
        <f t="shared" si="4"/>
        <v>728</v>
      </c>
      <c r="X53">
        <v>13</v>
      </c>
      <c r="Y53">
        <v>2</v>
      </c>
      <c r="Z53">
        <f t="shared" si="5"/>
        <v>56</v>
      </c>
      <c r="AB53">
        <v>3995</v>
      </c>
      <c r="AC53">
        <v>0</v>
      </c>
      <c r="AE53">
        <v>0</v>
      </c>
      <c r="AF53">
        <f t="shared" si="6"/>
        <v>3995</v>
      </c>
      <c r="AG53">
        <v>0</v>
      </c>
      <c r="AH53">
        <f t="shared" si="7"/>
        <v>3995</v>
      </c>
      <c r="AI53">
        <v>87</v>
      </c>
      <c r="AJ53">
        <f t="shared" si="8"/>
        <v>6</v>
      </c>
      <c r="AK53">
        <f t="shared" si="9"/>
        <v>45.919540229885058</v>
      </c>
      <c r="AM53">
        <v>2750</v>
      </c>
      <c r="AN53">
        <v>0</v>
      </c>
      <c r="AO53">
        <v>0</v>
      </c>
      <c r="AP53">
        <f t="shared" si="10"/>
        <v>2750</v>
      </c>
      <c r="AQ53">
        <v>0</v>
      </c>
      <c r="AR53">
        <f t="shared" si="11"/>
        <v>2750</v>
      </c>
      <c r="AS53">
        <v>37</v>
      </c>
      <c r="AT53">
        <f t="shared" si="12"/>
        <v>6</v>
      </c>
      <c r="AU53">
        <f t="shared" si="13"/>
        <v>74.324324324324323</v>
      </c>
      <c r="AW53">
        <v>576</v>
      </c>
      <c r="AX53">
        <v>0</v>
      </c>
      <c r="AY53">
        <v>-12</v>
      </c>
      <c r="AZ53">
        <f t="shared" si="14"/>
        <v>564</v>
      </c>
      <c r="BA53">
        <v>0</v>
      </c>
      <c r="BB53">
        <f t="shared" si="15"/>
        <v>564</v>
      </c>
      <c r="BC53">
        <v>19</v>
      </c>
      <c r="BD53">
        <f t="shared" si="16"/>
        <v>7</v>
      </c>
      <c r="BE53">
        <f t="shared" si="17"/>
        <v>29.684210526315791</v>
      </c>
      <c r="BG53">
        <v>667</v>
      </c>
      <c r="BH53">
        <v>0</v>
      </c>
      <c r="BI53">
        <v>0</v>
      </c>
      <c r="BJ53">
        <f t="shared" si="18"/>
        <v>667</v>
      </c>
      <c r="BK53">
        <v>0</v>
      </c>
      <c r="BL53">
        <f t="shared" si="19"/>
        <v>667</v>
      </c>
      <c r="BM53">
        <v>20</v>
      </c>
      <c r="BN53">
        <f t="shared" si="20"/>
        <v>5</v>
      </c>
      <c r="BO53">
        <f t="shared" si="21"/>
        <v>33.35</v>
      </c>
      <c r="BQ53">
        <v>2937</v>
      </c>
      <c r="BR53">
        <v>0</v>
      </c>
      <c r="BS53">
        <v>-4</v>
      </c>
      <c r="BT53">
        <f t="shared" si="22"/>
        <v>2933</v>
      </c>
      <c r="BU53">
        <v>0</v>
      </c>
      <c r="BV53">
        <f t="shared" si="23"/>
        <v>2933</v>
      </c>
      <c r="BW53">
        <v>52</v>
      </c>
      <c r="BX53">
        <f t="shared" si="24"/>
        <v>5</v>
      </c>
      <c r="BY53">
        <f t="shared" si="25"/>
        <v>56.403846153846153</v>
      </c>
      <c r="CA53">
        <v>4200</v>
      </c>
    </row>
    <row r="54" spans="1:79" ht="17.25" customHeight="1" x14ac:dyDescent="0.3">
      <c r="A54" s="2">
        <v>44571</v>
      </c>
      <c r="B54" t="s">
        <v>130</v>
      </c>
      <c r="C54" t="s">
        <v>131</v>
      </c>
      <c r="D54" t="s">
        <v>27</v>
      </c>
      <c r="F54">
        <v>839</v>
      </c>
      <c r="G54">
        <v>602</v>
      </c>
      <c r="I54">
        <v>-16</v>
      </c>
      <c r="J54">
        <f t="shared" si="0"/>
        <v>1425</v>
      </c>
      <c r="K54">
        <v>0</v>
      </c>
      <c r="L54">
        <f t="shared" si="1"/>
        <v>1425</v>
      </c>
      <c r="M54">
        <v>121</v>
      </c>
      <c r="N54">
        <v>1</v>
      </c>
      <c r="O54">
        <f t="shared" si="2"/>
        <v>11.776859504132231</v>
      </c>
      <c r="Q54">
        <v>501</v>
      </c>
      <c r="R54">
        <v>2755</v>
      </c>
      <c r="T54">
        <v>-16</v>
      </c>
      <c r="U54">
        <f t="shared" si="3"/>
        <v>3240</v>
      </c>
      <c r="V54">
        <v>0</v>
      </c>
      <c r="W54">
        <f t="shared" si="4"/>
        <v>3240</v>
      </c>
      <c r="X54">
        <v>121</v>
      </c>
      <c r="Y54">
        <v>2</v>
      </c>
      <c r="Z54">
        <f t="shared" si="5"/>
        <v>26.776859504132233</v>
      </c>
      <c r="AB54">
        <v>7566</v>
      </c>
      <c r="AC54">
        <v>3500</v>
      </c>
      <c r="AE54">
        <v>-50</v>
      </c>
      <c r="AF54">
        <f t="shared" si="6"/>
        <v>11016</v>
      </c>
      <c r="AG54">
        <v>2000</v>
      </c>
      <c r="AH54">
        <f t="shared" si="7"/>
        <v>13016</v>
      </c>
      <c r="AI54">
        <v>611</v>
      </c>
      <c r="AJ54">
        <f t="shared" si="8"/>
        <v>6</v>
      </c>
      <c r="AK54">
        <f t="shared" si="9"/>
        <v>21.302782324058921</v>
      </c>
      <c r="AM54">
        <v>8524</v>
      </c>
      <c r="AN54">
        <v>3268</v>
      </c>
      <c r="AO54">
        <v>-387</v>
      </c>
      <c r="AP54">
        <f t="shared" si="10"/>
        <v>11405</v>
      </c>
      <c r="AQ54">
        <v>0</v>
      </c>
      <c r="AR54">
        <f t="shared" si="11"/>
        <v>11405</v>
      </c>
      <c r="AS54">
        <v>332</v>
      </c>
      <c r="AT54">
        <f t="shared" si="12"/>
        <v>6</v>
      </c>
      <c r="AU54">
        <f t="shared" si="13"/>
        <v>34.352409638554214</v>
      </c>
      <c r="AW54">
        <v>5952</v>
      </c>
      <c r="AX54">
        <v>9734</v>
      </c>
      <c r="AY54">
        <v>-84</v>
      </c>
      <c r="AZ54">
        <f t="shared" si="14"/>
        <v>15602</v>
      </c>
      <c r="BA54">
        <v>0</v>
      </c>
      <c r="BB54">
        <f t="shared" si="15"/>
        <v>15602</v>
      </c>
      <c r="BC54">
        <v>347</v>
      </c>
      <c r="BD54">
        <f t="shared" si="16"/>
        <v>7</v>
      </c>
      <c r="BE54">
        <f t="shared" si="17"/>
        <v>44.962536023054753</v>
      </c>
      <c r="BG54">
        <v>69</v>
      </c>
      <c r="BH54">
        <v>7418</v>
      </c>
      <c r="BI54">
        <v>0</v>
      </c>
      <c r="BJ54">
        <f t="shared" si="18"/>
        <v>7487</v>
      </c>
      <c r="BK54">
        <v>0</v>
      </c>
      <c r="BL54">
        <f t="shared" si="19"/>
        <v>7487</v>
      </c>
      <c r="BM54">
        <v>231</v>
      </c>
      <c r="BN54">
        <f t="shared" si="20"/>
        <v>5</v>
      </c>
      <c r="BO54">
        <f t="shared" si="21"/>
        <v>32.411255411255411</v>
      </c>
      <c r="BQ54">
        <v>197</v>
      </c>
      <c r="BR54">
        <v>6850</v>
      </c>
      <c r="BS54">
        <v>-10</v>
      </c>
      <c r="BT54">
        <f t="shared" si="22"/>
        <v>7037</v>
      </c>
      <c r="BU54">
        <v>0</v>
      </c>
      <c r="BV54">
        <f t="shared" si="23"/>
        <v>7037</v>
      </c>
      <c r="BW54">
        <v>325</v>
      </c>
      <c r="BX54">
        <f t="shared" si="24"/>
        <v>5</v>
      </c>
      <c r="BY54">
        <f t="shared" si="25"/>
        <v>21.652307692307691</v>
      </c>
      <c r="CA54">
        <v>26844</v>
      </c>
    </row>
    <row r="55" spans="1:79" ht="17.25" customHeight="1" x14ac:dyDescent="0.3">
      <c r="A55" s="2">
        <v>44571</v>
      </c>
      <c r="B55" t="s">
        <v>132</v>
      </c>
      <c r="C55" t="s">
        <v>133</v>
      </c>
      <c r="D55" t="s">
        <v>27</v>
      </c>
      <c r="F55">
        <v>955</v>
      </c>
      <c r="G55">
        <v>200</v>
      </c>
      <c r="I55">
        <v>-16</v>
      </c>
      <c r="J55">
        <f t="shared" si="0"/>
        <v>1139</v>
      </c>
      <c r="K55">
        <v>0</v>
      </c>
      <c r="L55">
        <f t="shared" si="1"/>
        <v>1139</v>
      </c>
      <c r="M55">
        <v>129</v>
      </c>
      <c r="N55">
        <v>1</v>
      </c>
      <c r="O55">
        <f t="shared" si="2"/>
        <v>8.829457364341085</v>
      </c>
      <c r="Q55">
        <v>1141</v>
      </c>
      <c r="R55">
        <v>0</v>
      </c>
      <c r="T55">
        <v>-24</v>
      </c>
      <c r="U55">
        <f t="shared" si="3"/>
        <v>1117</v>
      </c>
      <c r="V55">
        <v>0</v>
      </c>
      <c r="W55">
        <f t="shared" si="4"/>
        <v>1117</v>
      </c>
      <c r="X55">
        <v>50</v>
      </c>
      <c r="Y55">
        <v>2</v>
      </c>
      <c r="Z55">
        <f t="shared" si="5"/>
        <v>22.34</v>
      </c>
      <c r="AB55">
        <v>2197</v>
      </c>
      <c r="AC55">
        <v>0</v>
      </c>
      <c r="AE55">
        <v>-3</v>
      </c>
      <c r="AF55">
        <f t="shared" si="6"/>
        <v>2194</v>
      </c>
      <c r="AG55">
        <v>0</v>
      </c>
      <c r="AH55">
        <f t="shared" si="7"/>
        <v>2194</v>
      </c>
      <c r="AI55">
        <v>63</v>
      </c>
      <c r="AJ55">
        <f t="shared" si="8"/>
        <v>6</v>
      </c>
      <c r="AK55">
        <f t="shared" si="9"/>
        <v>34.825396825396822</v>
      </c>
      <c r="AM55">
        <v>1511</v>
      </c>
      <c r="AN55">
        <v>0</v>
      </c>
      <c r="AO55">
        <v>0</v>
      </c>
      <c r="AP55">
        <f t="shared" si="10"/>
        <v>1511</v>
      </c>
      <c r="AQ55">
        <v>0</v>
      </c>
      <c r="AR55">
        <f t="shared" si="11"/>
        <v>1511</v>
      </c>
      <c r="AS55">
        <v>23</v>
      </c>
      <c r="AT55">
        <f t="shared" si="12"/>
        <v>6</v>
      </c>
      <c r="AU55">
        <f t="shared" si="13"/>
        <v>65.695652173913047</v>
      </c>
      <c r="AW55">
        <v>422</v>
      </c>
      <c r="AX55">
        <v>50</v>
      </c>
      <c r="AY55">
        <v>-16</v>
      </c>
      <c r="AZ55">
        <f t="shared" si="14"/>
        <v>456</v>
      </c>
      <c r="BA55">
        <v>0</v>
      </c>
      <c r="BB55">
        <f t="shared" si="15"/>
        <v>456</v>
      </c>
      <c r="BC55">
        <v>22</v>
      </c>
      <c r="BD55">
        <f t="shared" si="16"/>
        <v>7</v>
      </c>
      <c r="BE55">
        <f t="shared" si="17"/>
        <v>20.727272727272727</v>
      </c>
      <c r="BG55">
        <v>301</v>
      </c>
      <c r="BH55">
        <v>90</v>
      </c>
      <c r="BI55">
        <v>0</v>
      </c>
      <c r="BJ55">
        <f t="shared" si="18"/>
        <v>391</v>
      </c>
      <c r="BK55">
        <v>0</v>
      </c>
      <c r="BL55">
        <f t="shared" si="19"/>
        <v>391</v>
      </c>
      <c r="BM55">
        <v>18</v>
      </c>
      <c r="BN55">
        <f t="shared" si="20"/>
        <v>5</v>
      </c>
      <c r="BO55">
        <f t="shared" si="21"/>
        <v>21.722222222222221</v>
      </c>
      <c r="BQ55">
        <v>1627</v>
      </c>
      <c r="BR55">
        <v>970</v>
      </c>
      <c r="BS55">
        <v>-16</v>
      </c>
      <c r="BT55">
        <f t="shared" si="22"/>
        <v>2581</v>
      </c>
      <c r="BU55">
        <v>0</v>
      </c>
      <c r="BV55">
        <f t="shared" si="23"/>
        <v>2581</v>
      </c>
      <c r="BW55">
        <v>48</v>
      </c>
      <c r="BX55">
        <f t="shared" si="24"/>
        <v>5</v>
      </c>
      <c r="BY55">
        <f t="shared" si="25"/>
        <v>53.770833333333336</v>
      </c>
      <c r="CA55">
        <v>17526</v>
      </c>
    </row>
    <row r="56" spans="1:79" ht="17.25" customHeight="1" x14ac:dyDescent="0.3">
      <c r="A56" s="2">
        <v>44571</v>
      </c>
      <c r="B56" t="s">
        <v>134</v>
      </c>
      <c r="C56" t="s">
        <v>135</v>
      </c>
      <c r="D56" t="s">
        <v>27</v>
      </c>
      <c r="F56">
        <v>421</v>
      </c>
      <c r="G56">
        <v>0</v>
      </c>
      <c r="I56">
        <v>-30</v>
      </c>
      <c r="J56">
        <f t="shared" si="0"/>
        <v>391</v>
      </c>
      <c r="K56">
        <v>0</v>
      </c>
      <c r="L56">
        <f t="shared" si="1"/>
        <v>391</v>
      </c>
      <c r="M56">
        <v>10</v>
      </c>
      <c r="N56">
        <v>1</v>
      </c>
      <c r="O56">
        <f t="shared" si="2"/>
        <v>39.1</v>
      </c>
      <c r="Q56">
        <v>220</v>
      </c>
      <c r="R56">
        <v>0</v>
      </c>
      <c r="T56">
        <v>-10</v>
      </c>
      <c r="U56">
        <f t="shared" si="3"/>
        <v>210</v>
      </c>
      <c r="V56">
        <v>0</v>
      </c>
      <c r="W56">
        <f t="shared" si="4"/>
        <v>210</v>
      </c>
      <c r="X56">
        <v>16</v>
      </c>
      <c r="Y56">
        <v>2</v>
      </c>
      <c r="Z56">
        <f t="shared" si="5"/>
        <v>13.125</v>
      </c>
      <c r="AB56">
        <v>2647</v>
      </c>
      <c r="AC56">
        <v>0</v>
      </c>
      <c r="AE56">
        <v>0</v>
      </c>
      <c r="AF56">
        <f t="shared" si="6"/>
        <v>2647</v>
      </c>
      <c r="AG56">
        <v>0</v>
      </c>
      <c r="AH56">
        <f t="shared" si="7"/>
        <v>2647</v>
      </c>
      <c r="AI56">
        <v>17</v>
      </c>
      <c r="AJ56">
        <f t="shared" si="8"/>
        <v>6</v>
      </c>
      <c r="AK56">
        <f t="shared" si="9"/>
        <v>155.70588235294119</v>
      </c>
      <c r="AM56">
        <v>913</v>
      </c>
      <c r="AN56">
        <v>0</v>
      </c>
      <c r="AO56">
        <v>0</v>
      </c>
      <c r="AP56">
        <f t="shared" si="10"/>
        <v>913</v>
      </c>
      <c r="AQ56">
        <v>0</v>
      </c>
      <c r="AR56">
        <f t="shared" si="11"/>
        <v>913</v>
      </c>
      <c r="AS56">
        <v>7</v>
      </c>
      <c r="AT56">
        <f t="shared" si="12"/>
        <v>6</v>
      </c>
      <c r="AU56">
        <f t="shared" si="13"/>
        <v>130.42857142857142</v>
      </c>
      <c r="AW56">
        <v>318</v>
      </c>
      <c r="AX56">
        <v>0</v>
      </c>
      <c r="AY56">
        <v>0</v>
      </c>
      <c r="AZ56">
        <f t="shared" si="14"/>
        <v>318</v>
      </c>
      <c r="BA56">
        <v>0</v>
      </c>
      <c r="BB56">
        <f t="shared" si="15"/>
        <v>318</v>
      </c>
      <c r="BC56">
        <v>6</v>
      </c>
      <c r="BD56">
        <f t="shared" si="16"/>
        <v>7</v>
      </c>
      <c r="BE56">
        <f t="shared" si="17"/>
        <v>53</v>
      </c>
      <c r="BG56">
        <v>241</v>
      </c>
      <c r="BH56">
        <v>0</v>
      </c>
      <c r="BI56">
        <v>0</v>
      </c>
      <c r="BJ56">
        <f t="shared" si="18"/>
        <v>241</v>
      </c>
      <c r="BK56">
        <v>0</v>
      </c>
      <c r="BL56">
        <f t="shared" si="19"/>
        <v>241</v>
      </c>
      <c r="BM56">
        <v>5</v>
      </c>
      <c r="BN56">
        <f t="shared" si="20"/>
        <v>5</v>
      </c>
      <c r="BO56">
        <f t="shared" si="21"/>
        <v>48.2</v>
      </c>
      <c r="BQ56">
        <v>74</v>
      </c>
      <c r="BR56">
        <v>0</v>
      </c>
      <c r="BS56">
        <v>0</v>
      </c>
      <c r="BT56">
        <f t="shared" si="22"/>
        <v>74</v>
      </c>
      <c r="BU56">
        <v>0</v>
      </c>
      <c r="BV56">
        <f t="shared" si="23"/>
        <v>74</v>
      </c>
      <c r="BW56">
        <v>21</v>
      </c>
      <c r="BX56">
        <f t="shared" si="24"/>
        <v>5</v>
      </c>
      <c r="BY56">
        <f t="shared" si="25"/>
        <v>3.5238095238095237</v>
      </c>
      <c r="CA56">
        <v>25206</v>
      </c>
    </row>
    <row r="57" spans="1:79" ht="17.25" customHeight="1" x14ac:dyDescent="0.3">
      <c r="A57" s="2">
        <v>44571</v>
      </c>
      <c r="B57" t="s">
        <v>136</v>
      </c>
      <c r="C57" t="s">
        <v>137</v>
      </c>
      <c r="D57" t="s">
        <v>27</v>
      </c>
      <c r="F57">
        <v>2221</v>
      </c>
      <c r="G57">
        <v>0</v>
      </c>
      <c r="I57">
        <v>-22</v>
      </c>
      <c r="J57">
        <f t="shared" si="0"/>
        <v>2199</v>
      </c>
      <c r="K57">
        <v>0</v>
      </c>
      <c r="L57">
        <f t="shared" si="1"/>
        <v>2199</v>
      </c>
      <c r="M57">
        <v>245</v>
      </c>
      <c r="N57">
        <v>1</v>
      </c>
      <c r="O57">
        <f t="shared" si="2"/>
        <v>8.9755102040816332</v>
      </c>
      <c r="Q57">
        <v>798</v>
      </c>
      <c r="R57">
        <v>0</v>
      </c>
      <c r="T57">
        <v>-66</v>
      </c>
      <c r="U57">
        <f t="shared" si="3"/>
        <v>732</v>
      </c>
      <c r="V57">
        <v>0</v>
      </c>
      <c r="W57">
        <f t="shared" si="4"/>
        <v>732</v>
      </c>
      <c r="X57">
        <v>51</v>
      </c>
      <c r="Y57">
        <v>2</v>
      </c>
      <c r="Z57">
        <f t="shared" si="5"/>
        <v>14.352941176470589</v>
      </c>
      <c r="AB57">
        <v>11071</v>
      </c>
      <c r="AC57">
        <v>4002</v>
      </c>
      <c r="AE57">
        <v>-86</v>
      </c>
      <c r="AF57">
        <f t="shared" si="6"/>
        <v>14987</v>
      </c>
      <c r="AG57">
        <v>0</v>
      </c>
      <c r="AH57">
        <f t="shared" si="7"/>
        <v>14987</v>
      </c>
      <c r="AI57">
        <v>482</v>
      </c>
      <c r="AJ57">
        <f t="shared" si="8"/>
        <v>6</v>
      </c>
      <c r="AK57">
        <f t="shared" si="9"/>
        <v>31.093360995850624</v>
      </c>
      <c r="AM57">
        <v>3408</v>
      </c>
      <c r="AN57">
        <v>0</v>
      </c>
      <c r="AO57">
        <v>-50</v>
      </c>
      <c r="AP57">
        <f t="shared" si="10"/>
        <v>3358</v>
      </c>
      <c r="AQ57">
        <v>0</v>
      </c>
      <c r="AR57">
        <f t="shared" si="11"/>
        <v>3358</v>
      </c>
      <c r="AS57">
        <v>65</v>
      </c>
      <c r="AT57">
        <f t="shared" si="12"/>
        <v>6</v>
      </c>
      <c r="AU57">
        <f t="shared" si="13"/>
        <v>51.661538461538463</v>
      </c>
      <c r="AW57">
        <v>887</v>
      </c>
      <c r="AX57">
        <v>0</v>
      </c>
      <c r="AY57">
        <v>-119</v>
      </c>
      <c r="AZ57">
        <f t="shared" si="14"/>
        <v>768</v>
      </c>
      <c r="BA57">
        <v>0</v>
      </c>
      <c r="BB57">
        <f t="shared" si="15"/>
        <v>768</v>
      </c>
      <c r="BC57">
        <v>85</v>
      </c>
      <c r="BD57">
        <f t="shared" si="16"/>
        <v>7</v>
      </c>
      <c r="BE57">
        <f t="shared" si="17"/>
        <v>9.0352941176470587</v>
      </c>
      <c r="BG57">
        <v>1274</v>
      </c>
      <c r="BH57">
        <v>40</v>
      </c>
      <c r="BI57">
        <v>-11</v>
      </c>
      <c r="BJ57">
        <f t="shared" si="18"/>
        <v>1303</v>
      </c>
      <c r="BK57">
        <v>768</v>
      </c>
      <c r="BL57">
        <f t="shared" si="19"/>
        <v>2071</v>
      </c>
      <c r="BM57">
        <v>110</v>
      </c>
      <c r="BN57">
        <f t="shared" si="20"/>
        <v>5</v>
      </c>
      <c r="BO57">
        <f t="shared" si="21"/>
        <v>18.827272727272728</v>
      </c>
      <c r="BQ57">
        <v>1963</v>
      </c>
      <c r="BR57">
        <v>0</v>
      </c>
      <c r="BS57">
        <v>-44</v>
      </c>
      <c r="BT57">
        <f t="shared" si="22"/>
        <v>1919</v>
      </c>
      <c r="BU57">
        <v>0</v>
      </c>
      <c r="BV57">
        <f t="shared" si="23"/>
        <v>1919</v>
      </c>
      <c r="BW57">
        <v>85</v>
      </c>
      <c r="BX57">
        <f t="shared" si="24"/>
        <v>5</v>
      </c>
      <c r="BY57">
        <f t="shared" si="25"/>
        <v>22.576470588235296</v>
      </c>
      <c r="CA57">
        <v>7523</v>
      </c>
    </row>
    <row r="58" spans="1:79" ht="17.25" customHeight="1" x14ac:dyDescent="0.3">
      <c r="A58" s="2">
        <v>44571</v>
      </c>
      <c r="B58" t="s">
        <v>138</v>
      </c>
      <c r="C58" t="s">
        <v>139</v>
      </c>
      <c r="D58" t="s">
        <v>27</v>
      </c>
      <c r="F58">
        <v>343</v>
      </c>
      <c r="G58">
        <v>0</v>
      </c>
      <c r="I58">
        <v>0</v>
      </c>
      <c r="J58">
        <f t="shared" si="0"/>
        <v>343</v>
      </c>
      <c r="K58">
        <v>0</v>
      </c>
      <c r="L58">
        <f t="shared" si="1"/>
        <v>343</v>
      </c>
      <c r="M58">
        <v>2</v>
      </c>
      <c r="N58">
        <v>1</v>
      </c>
      <c r="O58">
        <f t="shared" si="2"/>
        <v>171.5</v>
      </c>
      <c r="Q58">
        <v>175</v>
      </c>
      <c r="R58">
        <v>0</v>
      </c>
      <c r="T58">
        <v>0</v>
      </c>
      <c r="U58">
        <f t="shared" si="3"/>
        <v>175</v>
      </c>
      <c r="V58">
        <v>0</v>
      </c>
      <c r="W58">
        <f t="shared" si="4"/>
        <v>175</v>
      </c>
      <c r="X58">
        <v>1</v>
      </c>
      <c r="Y58">
        <v>2</v>
      </c>
      <c r="Z58">
        <f t="shared" si="5"/>
        <v>175</v>
      </c>
      <c r="AB58">
        <v>571</v>
      </c>
      <c r="AC58">
        <v>0</v>
      </c>
      <c r="AE58">
        <v>-8</v>
      </c>
      <c r="AF58">
        <f t="shared" si="6"/>
        <v>563</v>
      </c>
      <c r="AG58">
        <v>0</v>
      </c>
      <c r="AH58">
        <f t="shared" si="7"/>
        <v>563</v>
      </c>
      <c r="AI58">
        <v>15</v>
      </c>
      <c r="AJ58">
        <f t="shared" si="8"/>
        <v>6</v>
      </c>
      <c r="AK58">
        <f t="shared" si="9"/>
        <v>37.533333333333331</v>
      </c>
      <c r="AM58">
        <v>937</v>
      </c>
      <c r="AN58">
        <v>340</v>
      </c>
      <c r="AO58">
        <v>0</v>
      </c>
      <c r="AP58">
        <f t="shared" si="10"/>
        <v>1277</v>
      </c>
      <c r="AQ58">
        <v>0</v>
      </c>
      <c r="AR58">
        <f t="shared" si="11"/>
        <v>1277</v>
      </c>
      <c r="AS58">
        <v>16</v>
      </c>
      <c r="AT58">
        <f t="shared" si="12"/>
        <v>6</v>
      </c>
      <c r="AU58">
        <f t="shared" si="13"/>
        <v>79.8125</v>
      </c>
      <c r="AW58">
        <v>17</v>
      </c>
      <c r="AX58">
        <v>0</v>
      </c>
      <c r="AY58">
        <v>0</v>
      </c>
      <c r="AZ58">
        <f t="shared" si="14"/>
        <v>17</v>
      </c>
      <c r="BA58">
        <v>0</v>
      </c>
      <c r="BB58">
        <f t="shared" si="15"/>
        <v>17</v>
      </c>
      <c r="BC58">
        <v>3</v>
      </c>
      <c r="BD58">
        <f t="shared" si="16"/>
        <v>7</v>
      </c>
      <c r="BE58">
        <f t="shared" si="17"/>
        <v>5.666666666666667</v>
      </c>
      <c r="BG58">
        <v>132</v>
      </c>
      <c r="BH58">
        <v>20</v>
      </c>
      <c r="BI58">
        <v>0</v>
      </c>
      <c r="BJ58">
        <f t="shared" si="18"/>
        <v>152</v>
      </c>
      <c r="BK58">
        <v>0</v>
      </c>
      <c r="BL58">
        <f t="shared" si="19"/>
        <v>152</v>
      </c>
      <c r="BM58">
        <v>5</v>
      </c>
      <c r="BN58">
        <f t="shared" si="20"/>
        <v>5</v>
      </c>
      <c r="BO58">
        <f t="shared" si="21"/>
        <v>30.4</v>
      </c>
      <c r="BQ58">
        <v>563</v>
      </c>
      <c r="BR58">
        <v>0</v>
      </c>
      <c r="BS58">
        <v>0</v>
      </c>
      <c r="BT58">
        <f t="shared" si="22"/>
        <v>563</v>
      </c>
      <c r="BU58">
        <v>0</v>
      </c>
      <c r="BV58">
        <f t="shared" si="23"/>
        <v>563</v>
      </c>
      <c r="BW58">
        <v>21</v>
      </c>
      <c r="BX58">
        <f t="shared" si="24"/>
        <v>5</v>
      </c>
      <c r="BY58">
        <f t="shared" si="25"/>
        <v>26.80952380952381</v>
      </c>
      <c r="CA58">
        <v>1440</v>
      </c>
    </row>
    <row r="59" spans="1:79" ht="17.25" customHeight="1" x14ac:dyDescent="0.3">
      <c r="A59" s="2">
        <v>44571</v>
      </c>
      <c r="B59" t="s">
        <v>140</v>
      </c>
      <c r="C59" t="s">
        <v>141</v>
      </c>
      <c r="D59" t="s">
        <v>27</v>
      </c>
      <c r="F59">
        <v>468</v>
      </c>
      <c r="G59">
        <v>0</v>
      </c>
      <c r="I59">
        <v>0</v>
      </c>
      <c r="J59">
        <f t="shared" si="0"/>
        <v>468</v>
      </c>
      <c r="K59">
        <v>0</v>
      </c>
      <c r="L59">
        <f t="shared" si="1"/>
        <v>468</v>
      </c>
      <c r="M59">
        <v>27</v>
      </c>
      <c r="N59">
        <v>1</v>
      </c>
      <c r="O59">
        <f t="shared" si="2"/>
        <v>17.333333333333332</v>
      </c>
      <c r="Q59">
        <v>4</v>
      </c>
      <c r="R59">
        <v>0</v>
      </c>
      <c r="T59">
        <v>0</v>
      </c>
      <c r="U59">
        <f t="shared" si="3"/>
        <v>4</v>
      </c>
      <c r="V59">
        <v>1679</v>
      </c>
      <c r="W59">
        <f t="shared" si="4"/>
        <v>1683</v>
      </c>
      <c r="X59">
        <v>11</v>
      </c>
      <c r="Y59">
        <v>2</v>
      </c>
      <c r="Z59">
        <f t="shared" si="5"/>
        <v>153</v>
      </c>
      <c r="AB59">
        <v>861</v>
      </c>
      <c r="AC59">
        <v>0</v>
      </c>
      <c r="AE59">
        <v>0</v>
      </c>
      <c r="AF59">
        <f t="shared" si="6"/>
        <v>861</v>
      </c>
      <c r="AG59">
        <v>0</v>
      </c>
      <c r="AH59">
        <f t="shared" si="7"/>
        <v>861</v>
      </c>
      <c r="AI59">
        <v>16</v>
      </c>
      <c r="AJ59">
        <f t="shared" si="8"/>
        <v>6</v>
      </c>
      <c r="AK59">
        <f t="shared" si="9"/>
        <v>53.8125</v>
      </c>
      <c r="AM59">
        <v>690</v>
      </c>
      <c r="AN59">
        <v>50</v>
      </c>
      <c r="AO59">
        <v>-72</v>
      </c>
      <c r="AP59">
        <f t="shared" si="10"/>
        <v>668</v>
      </c>
      <c r="AQ59">
        <v>0</v>
      </c>
      <c r="AR59">
        <f t="shared" si="11"/>
        <v>668</v>
      </c>
      <c r="AS59">
        <v>7</v>
      </c>
      <c r="AT59">
        <f t="shared" si="12"/>
        <v>6</v>
      </c>
      <c r="AU59">
        <f t="shared" si="13"/>
        <v>95.428571428571431</v>
      </c>
      <c r="AW59">
        <v>180</v>
      </c>
      <c r="AX59">
        <v>45</v>
      </c>
      <c r="AY59">
        <v>-3</v>
      </c>
      <c r="AZ59">
        <f t="shared" si="14"/>
        <v>222</v>
      </c>
      <c r="BA59">
        <v>0</v>
      </c>
      <c r="BB59">
        <f t="shared" si="15"/>
        <v>222</v>
      </c>
      <c r="BC59">
        <v>2</v>
      </c>
      <c r="BD59">
        <f t="shared" si="16"/>
        <v>7</v>
      </c>
      <c r="BE59">
        <f t="shared" si="17"/>
        <v>111</v>
      </c>
      <c r="BG59">
        <v>14</v>
      </c>
      <c r="BH59">
        <v>312</v>
      </c>
      <c r="BI59">
        <v>-200</v>
      </c>
      <c r="BJ59">
        <f t="shared" si="18"/>
        <v>126</v>
      </c>
      <c r="BK59">
        <v>0</v>
      </c>
      <c r="BL59">
        <f t="shared" si="19"/>
        <v>126</v>
      </c>
      <c r="BM59">
        <v>6</v>
      </c>
      <c r="BN59">
        <f t="shared" si="20"/>
        <v>5</v>
      </c>
      <c r="BO59">
        <f t="shared" si="21"/>
        <v>21</v>
      </c>
      <c r="BQ59">
        <v>882</v>
      </c>
      <c r="BR59">
        <v>500</v>
      </c>
      <c r="BS59">
        <v>0</v>
      </c>
      <c r="BT59">
        <f t="shared" si="22"/>
        <v>1382</v>
      </c>
      <c r="BU59">
        <v>0</v>
      </c>
      <c r="BV59">
        <f t="shared" si="23"/>
        <v>1382</v>
      </c>
      <c r="BW59">
        <v>11</v>
      </c>
      <c r="BX59">
        <f t="shared" si="24"/>
        <v>5</v>
      </c>
      <c r="BY59">
        <f t="shared" si="25"/>
        <v>125.63636363636364</v>
      </c>
      <c r="CA59">
        <v>6264</v>
      </c>
    </row>
    <row r="60" spans="1:79" ht="17.25" customHeight="1" x14ac:dyDescent="0.3">
      <c r="A60" s="2">
        <v>44571</v>
      </c>
      <c r="B60" t="s">
        <v>142</v>
      </c>
      <c r="C60" t="s">
        <v>143</v>
      </c>
      <c r="D60" t="s">
        <v>27</v>
      </c>
      <c r="F60">
        <v>0</v>
      </c>
      <c r="G60">
        <v>0</v>
      </c>
      <c r="I60">
        <v>0</v>
      </c>
      <c r="J60">
        <f t="shared" si="0"/>
        <v>0</v>
      </c>
      <c r="K60">
        <v>0</v>
      </c>
      <c r="L60">
        <f t="shared" si="1"/>
        <v>0</v>
      </c>
      <c r="M60">
        <v>0</v>
      </c>
      <c r="N60">
        <v>1</v>
      </c>
      <c r="O60">
        <f t="shared" si="2"/>
        <v>0</v>
      </c>
      <c r="Q60">
        <v>46</v>
      </c>
      <c r="R60">
        <v>0</v>
      </c>
      <c r="T60">
        <v>0</v>
      </c>
      <c r="U60">
        <f t="shared" si="3"/>
        <v>46</v>
      </c>
      <c r="V60">
        <v>0</v>
      </c>
      <c r="W60">
        <f t="shared" si="4"/>
        <v>46</v>
      </c>
      <c r="X60">
        <v>1</v>
      </c>
      <c r="Y60">
        <v>2</v>
      </c>
      <c r="Z60">
        <f t="shared" si="5"/>
        <v>46</v>
      </c>
      <c r="AB60">
        <v>0</v>
      </c>
      <c r="AC60">
        <v>0</v>
      </c>
      <c r="AE60">
        <v>0</v>
      </c>
      <c r="AF60">
        <f t="shared" si="6"/>
        <v>0</v>
      </c>
      <c r="AG60">
        <v>0</v>
      </c>
      <c r="AH60">
        <f t="shared" si="7"/>
        <v>0</v>
      </c>
      <c r="AI60">
        <v>0</v>
      </c>
      <c r="AJ60">
        <f t="shared" si="8"/>
        <v>6</v>
      </c>
      <c r="AK60">
        <f t="shared" si="9"/>
        <v>0</v>
      </c>
      <c r="AM60">
        <v>3</v>
      </c>
      <c r="AN60">
        <v>0</v>
      </c>
      <c r="AO60">
        <v>0</v>
      </c>
      <c r="AP60">
        <f t="shared" si="10"/>
        <v>3</v>
      </c>
      <c r="AQ60">
        <v>0</v>
      </c>
      <c r="AR60">
        <f t="shared" si="11"/>
        <v>3</v>
      </c>
      <c r="AS60">
        <v>0</v>
      </c>
      <c r="AT60">
        <f t="shared" si="12"/>
        <v>6</v>
      </c>
      <c r="AU60">
        <f t="shared" si="13"/>
        <v>0</v>
      </c>
      <c r="AW60">
        <v>0</v>
      </c>
      <c r="AX60">
        <v>0</v>
      </c>
      <c r="AY60">
        <v>0</v>
      </c>
      <c r="AZ60">
        <f t="shared" si="14"/>
        <v>0</v>
      </c>
      <c r="BA60">
        <v>0</v>
      </c>
      <c r="BB60">
        <f t="shared" si="15"/>
        <v>0</v>
      </c>
      <c r="BC60">
        <v>0</v>
      </c>
      <c r="BD60">
        <f t="shared" si="16"/>
        <v>7</v>
      </c>
      <c r="BE60">
        <f t="shared" si="17"/>
        <v>0</v>
      </c>
      <c r="BG60">
        <v>0</v>
      </c>
      <c r="BH60">
        <v>0</v>
      </c>
      <c r="BI60">
        <v>0</v>
      </c>
      <c r="BJ60">
        <f t="shared" si="18"/>
        <v>0</v>
      </c>
      <c r="BK60">
        <v>0</v>
      </c>
      <c r="BL60">
        <f t="shared" si="19"/>
        <v>0</v>
      </c>
      <c r="BM60">
        <v>0</v>
      </c>
      <c r="BN60">
        <f t="shared" si="20"/>
        <v>5</v>
      </c>
      <c r="BO60">
        <f t="shared" si="21"/>
        <v>0</v>
      </c>
      <c r="BQ60">
        <v>0</v>
      </c>
      <c r="BR60">
        <v>0</v>
      </c>
      <c r="BS60">
        <v>0</v>
      </c>
      <c r="BT60">
        <f t="shared" si="22"/>
        <v>0</v>
      </c>
      <c r="BU60">
        <v>0</v>
      </c>
      <c r="BV60">
        <f t="shared" si="23"/>
        <v>0</v>
      </c>
      <c r="BW60">
        <v>0</v>
      </c>
      <c r="BX60">
        <f t="shared" si="24"/>
        <v>5</v>
      </c>
      <c r="BY60">
        <f t="shared" si="25"/>
        <v>0</v>
      </c>
      <c r="CA60">
        <v>0</v>
      </c>
    </row>
    <row r="61" spans="1:79" ht="17.25" customHeight="1" x14ac:dyDescent="0.3">
      <c r="A61" s="2">
        <v>44571</v>
      </c>
      <c r="B61" t="s">
        <v>144</v>
      </c>
      <c r="C61" t="s">
        <v>145</v>
      </c>
      <c r="D61" t="s">
        <v>27</v>
      </c>
      <c r="F61">
        <v>265</v>
      </c>
      <c r="G61">
        <v>0</v>
      </c>
      <c r="I61">
        <v>0</v>
      </c>
      <c r="J61">
        <f t="shared" si="0"/>
        <v>265</v>
      </c>
      <c r="K61">
        <v>0</v>
      </c>
      <c r="L61">
        <f t="shared" si="1"/>
        <v>265</v>
      </c>
      <c r="M61">
        <v>13</v>
      </c>
      <c r="N61">
        <v>1</v>
      </c>
      <c r="O61">
        <f t="shared" si="2"/>
        <v>20.384615384615383</v>
      </c>
      <c r="Q61">
        <v>188</v>
      </c>
      <c r="R61">
        <v>0</v>
      </c>
      <c r="T61">
        <v>0</v>
      </c>
      <c r="U61">
        <f t="shared" si="3"/>
        <v>188</v>
      </c>
      <c r="V61">
        <v>0</v>
      </c>
      <c r="W61">
        <f t="shared" si="4"/>
        <v>188</v>
      </c>
      <c r="X61">
        <v>3</v>
      </c>
      <c r="Y61">
        <v>2</v>
      </c>
      <c r="Z61">
        <f t="shared" si="5"/>
        <v>62.666666666666664</v>
      </c>
      <c r="AB61">
        <v>1088</v>
      </c>
      <c r="AC61">
        <v>0</v>
      </c>
      <c r="AE61">
        <v>0</v>
      </c>
      <c r="AF61">
        <f t="shared" si="6"/>
        <v>1088</v>
      </c>
      <c r="AG61">
        <v>0</v>
      </c>
      <c r="AH61">
        <f t="shared" si="7"/>
        <v>1088</v>
      </c>
      <c r="AI61">
        <v>1</v>
      </c>
      <c r="AJ61">
        <f t="shared" si="8"/>
        <v>6</v>
      </c>
      <c r="AK61">
        <f t="shared" si="9"/>
        <v>1088</v>
      </c>
      <c r="AM61">
        <v>473</v>
      </c>
      <c r="AN61">
        <v>0</v>
      </c>
      <c r="AO61">
        <v>0</v>
      </c>
      <c r="AP61">
        <f t="shared" si="10"/>
        <v>473</v>
      </c>
      <c r="AQ61">
        <v>0</v>
      </c>
      <c r="AR61">
        <f t="shared" si="11"/>
        <v>473</v>
      </c>
      <c r="AS61">
        <v>1</v>
      </c>
      <c r="AT61">
        <f t="shared" si="12"/>
        <v>6</v>
      </c>
      <c r="AU61">
        <f t="shared" si="13"/>
        <v>473</v>
      </c>
      <c r="AW61">
        <v>144</v>
      </c>
      <c r="AX61">
        <v>4</v>
      </c>
      <c r="AY61">
        <v>0</v>
      </c>
      <c r="AZ61">
        <f t="shared" si="14"/>
        <v>148</v>
      </c>
      <c r="BA61">
        <v>0</v>
      </c>
      <c r="BB61">
        <f t="shared" si="15"/>
        <v>148</v>
      </c>
      <c r="BC61">
        <v>0</v>
      </c>
      <c r="BD61">
        <f t="shared" si="16"/>
        <v>7</v>
      </c>
      <c r="BE61">
        <f t="shared" si="17"/>
        <v>0</v>
      </c>
      <c r="BG61">
        <v>108</v>
      </c>
      <c r="BH61">
        <v>0</v>
      </c>
      <c r="BI61">
        <v>0</v>
      </c>
      <c r="BJ61">
        <f t="shared" si="18"/>
        <v>108</v>
      </c>
      <c r="BK61">
        <v>0</v>
      </c>
      <c r="BL61">
        <f t="shared" si="19"/>
        <v>108</v>
      </c>
      <c r="BM61">
        <v>1</v>
      </c>
      <c r="BN61">
        <f t="shared" si="20"/>
        <v>5</v>
      </c>
      <c r="BO61">
        <f t="shared" si="21"/>
        <v>108</v>
      </c>
      <c r="BQ61">
        <v>196</v>
      </c>
      <c r="BR61">
        <v>0</v>
      </c>
      <c r="BS61">
        <v>0</v>
      </c>
      <c r="BT61">
        <f t="shared" si="22"/>
        <v>196</v>
      </c>
      <c r="BU61">
        <v>0</v>
      </c>
      <c r="BV61">
        <f t="shared" si="23"/>
        <v>196</v>
      </c>
      <c r="BW61">
        <v>1</v>
      </c>
      <c r="BX61">
        <f t="shared" si="24"/>
        <v>5</v>
      </c>
      <c r="BY61">
        <f t="shared" si="25"/>
        <v>196</v>
      </c>
      <c r="CA61">
        <v>408</v>
      </c>
    </row>
    <row r="62" spans="1:79" ht="17.25" customHeight="1" x14ac:dyDescent="0.3">
      <c r="A62" s="2">
        <v>44571</v>
      </c>
      <c r="B62" t="s">
        <v>146</v>
      </c>
      <c r="C62" t="s">
        <v>147</v>
      </c>
      <c r="D62" t="s">
        <v>27</v>
      </c>
      <c r="F62">
        <v>552</v>
      </c>
      <c r="G62">
        <v>842</v>
      </c>
      <c r="I62">
        <v>0</v>
      </c>
      <c r="J62">
        <f t="shared" si="0"/>
        <v>1394</v>
      </c>
      <c r="K62">
        <v>0</v>
      </c>
      <c r="L62">
        <f t="shared" si="1"/>
        <v>1394</v>
      </c>
      <c r="M62">
        <v>43</v>
      </c>
      <c r="N62">
        <v>1</v>
      </c>
      <c r="O62">
        <f t="shared" si="2"/>
        <v>32.418604651162788</v>
      </c>
      <c r="Q62">
        <v>10</v>
      </c>
      <c r="R62">
        <v>790</v>
      </c>
      <c r="T62">
        <v>0</v>
      </c>
      <c r="U62">
        <f t="shared" si="3"/>
        <v>800</v>
      </c>
      <c r="V62">
        <v>0</v>
      </c>
      <c r="W62">
        <f t="shared" si="4"/>
        <v>800</v>
      </c>
      <c r="X62">
        <v>22</v>
      </c>
      <c r="Y62">
        <v>2</v>
      </c>
      <c r="Z62">
        <f t="shared" si="5"/>
        <v>36.363636363636367</v>
      </c>
      <c r="AB62">
        <v>7913</v>
      </c>
      <c r="AC62">
        <v>0</v>
      </c>
      <c r="AE62">
        <v>0</v>
      </c>
      <c r="AF62">
        <f t="shared" si="6"/>
        <v>7913</v>
      </c>
      <c r="AG62">
        <v>0</v>
      </c>
      <c r="AH62">
        <f t="shared" si="7"/>
        <v>7913</v>
      </c>
      <c r="AI62">
        <v>47</v>
      </c>
      <c r="AJ62">
        <f t="shared" si="8"/>
        <v>6</v>
      </c>
      <c r="AK62">
        <f t="shared" si="9"/>
        <v>168.36170212765958</v>
      </c>
      <c r="AM62">
        <v>4140</v>
      </c>
      <c r="AN62">
        <v>2068</v>
      </c>
      <c r="AO62">
        <v>-800</v>
      </c>
      <c r="AP62">
        <f t="shared" si="10"/>
        <v>5408</v>
      </c>
      <c r="AQ62">
        <v>0</v>
      </c>
      <c r="AR62">
        <f t="shared" si="11"/>
        <v>5408</v>
      </c>
      <c r="AS62">
        <v>119</v>
      </c>
      <c r="AT62">
        <f t="shared" si="12"/>
        <v>6</v>
      </c>
      <c r="AU62">
        <f t="shared" si="13"/>
        <v>45.445378151260506</v>
      </c>
      <c r="AW62">
        <v>107</v>
      </c>
      <c r="AX62">
        <v>260</v>
      </c>
      <c r="AY62">
        <v>-100</v>
      </c>
      <c r="AZ62">
        <f t="shared" si="14"/>
        <v>267</v>
      </c>
      <c r="BA62">
        <v>0</v>
      </c>
      <c r="BB62">
        <f t="shared" si="15"/>
        <v>267</v>
      </c>
      <c r="BC62">
        <v>18</v>
      </c>
      <c r="BD62">
        <f t="shared" si="16"/>
        <v>7</v>
      </c>
      <c r="BE62">
        <f t="shared" si="17"/>
        <v>14.833333333333334</v>
      </c>
      <c r="BG62">
        <v>1218</v>
      </c>
      <c r="BH62">
        <v>660</v>
      </c>
      <c r="BI62">
        <v>0</v>
      </c>
      <c r="BJ62">
        <f t="shared" si="18"/>
        <v>1878</v>
      </c>
      <c r="BK62">
        <v>0</v>
      </c>
      <c r="BL62">
        <f t="shared" si="19"/>
        <v>1878</v>
      </c>
      <c r="BM62">
        <v>19</v>
      </c>
      <c r="BN62">
        <f t="shared" si="20"/>
        <v>5</v>
      </c>
      <c r="BO62">
        <f t="shared" si="21"/>
        <v>98.84210526315789</v>
      </c>
      <c r="BQ62">
        <v>1207</v>
      </c>
      <c r="BR62">
        <v>1840</v>
      </c>
      <c r="BS62">
        <v>0</v>
      </c>
      <c r="BT62">
        <f t="shared" si="22"/>
        <v>3047</v>
      </c>
      <c r="BU62">
        <v>0</v>
      </c>
      <c r="BV62">
        <f t="shared" si="23"/>
        <v>3047</v>
      </c>
      <c r="BW62">
        <v>39</v>
      </c>
      <c r="BX62">
        <f t="shared" si="24"/>
        <v>5</v>
      </c>
      <c r="BY62">
        <f t="shared" si="25"/>
        <v>78.128205128205124</v>
      </c>
      <c r="CA62">
        <v>3840</v>
      </c>
    </row>
    <row r="63" spans="1:79" ht="17.25" customHeight="1" x14ac:dyDescent="0.3">
      <c r="A63" s="2">
        <v>44571</v>
      </c>
      <c r="B63" t="s">
        <v>148</v>
      </c>
      <c r="C63" t="s">
        <v>149</v>
      </c>
      <c r="D63" t="s">
        <v>27</v>
      </c>
      <c r="F63">
        <v>39</v>
      </c>
      <c r="G63">
        <v>0</v>
      </c>
      <c r="I63">
        <v>0</v>
      </c>
      <c r="J63">
        <f t="shared" si="0"/>
        <v>39</v>
      </c>
      <c r="K63">
        <v>0</v>
      </c>
      <c r="L63">
        <f t="shared" si="1"/>
        <v>39</v>
      </c>
      <c r="M63">
        <v>7</v>
      </c>
      <c r="N63">
        <v>1</v>
      </c>
      <c r="O63">
        <f t="shared" si="2"/>
        <v>5.5714285714285712</v>
      </c>
      <c r="Q63">
        <v>132</v>
      </c>
      <c r="R63">
        <v>0</v>
      </c>
      <c r="T63">
        <v>0</v>
      </c>
      <c r="U63">
        <f t="shared" si="3"/>
        <v>132</v>
      </c>
      <c r="V63">
        <v>0</v>
      </c>
      <c r="W63">
        <f t="shared" si="4"/>
        <v>132</v>
      </c>
      <c r="X63">
        <v>2</v>
      </c>
      <c r="Y63">
        <v>2</v>
      </c>
      <c r="Z63">
        <f t="shared" si="5"/>
        <v>66</v>
      </c>
      <c r="AB63">
        <v>251</v>
      </c>
      <c r="AC63">
        <v>0</v>
      </c>
      <c r="AE63">
        <v>0</v>
      </c>
      <c r="AF63">
        <f t="shared" si="6"/>
        <v>251</v>
      </c>
      <c r="AG63">
        <v>0</v>
      </c>
      <c r="AH63">
        <f t="shared" si="7"/>
        <v>251</v>
      </c>
      <c r="AI63">
        <v>16</v>
      </c>
      <c r="AJ63">
        <f t="shared" si="8"/>
        <v>6</v>
      </c>
      <c r="AK63">
        <f t="shared" si="9"/>
        <v>15.6875</v>
      </c>
      <c r="AM63">
        <v>1240</v>
      </c>
      <c r="AN63">
        <v>0</v>
      </c>
      <c r="AO63">
        <v>0</v>
      </c>
      <c r="AP63">
        <f t="shared" si="10"/>
        <v>1240</v>
      </c>
      <c r="AQ63">
        <v>0</v>
      </c>
      <c r="AR63">
        <f t="shared" si="11"/>
        <v>1240</v>
      </c>
      <c r="AS63">
        <v>13</v>
      </c>
      <c r="AT63">
        <f t="shared" si="12"/>
        <v>6</v>
      </c>
      <c r="AU63">
        <f t="shared" si="13"/>
        <v>95.384615384615387</v>
      </c>
      <c r="AW63">
        <v>108</v>
      </c>
      <c r="AX63">
        <v>0</v>
      </c>
      <c r="AY63">
        <v>0</v>
      </c>
      <c r="AZ63">
        <f t="shared" si="14"/>
        <v>108</v>
      </c>
      <c r="BA63">
        <v>0</v>
      </c>
      <c r="BB63">
        <f t="shared" si="15"/>
        <v>108</v>
      </c>
      <c r="BC63">
        <v>10</v>
      </c>
      <c r="BD63">
        <f t="shared" si="16"/>
        <v>7</v>
      </c>
      <c r="BE63">
        <f t="shared" si="17"/>
        <v>10.8</v>
      </c>
      <c r="BG63">
        <v>331</v>
      </c>
      <c r="BH63">
        <v>0</v>
      </c>
      <c r="BI63">
        <v>0</v>
      </c>
      <c r="BJ63">
        <f t="shared" si="18"/>
        <v>331</v>
      </c>
      <c r="BK63">
        <v>0</v>
      </c>
      <c r="BL63">
        <f t="shared" si="19"/>
        <v>331</v>
      </c>
      <c r="BM63">
        <v>6</v>
      </c>
      <c r="BN63">
        <f t="shared" si="20"/>
        <v>5</v>
      </c>
      <c r="BO63">
        <f t="shared" si="21"/>
        <v>55.166666666666664</v>
      </c>
      <c r="BQ63">
        <v>852</v>
      </c>
      <c r="BR63">
        <v>0</v>
      </c>
      <c r="BS63">
        <v>0</v>
      </c>
      <c r="BT63">
        <f t="shared" si="22"/>
        <v>852</v>
      </c>
      <c r="BU63">
        <v>0</v>
      </c>
      <c r="BV63">
        <f t="shared" si="23"/>
        <v>852</v>
      </c>
      <c r="BW63">
        <v>5</v>
      </c>
      <c r="BX63">
        <f t="shared" si="24"/>
        <v>5</v>
      </c>
      <c r="BY63">
        <f t="shared" si="25"/>
        <v>170.4</v>
      </c>
      <c r="CA63">
        <v>0</v>
      </c>
    </row>
    <row r="64" spans="1:79" ht="17.25" customHeight="1" x14ac:dyDescent="0.3">
      <c r="A64" s="2">
        <v>44571</v>
      </c>
      <c r="B64" t="s">
        <v>150</v>
      </c>
      <c r="C64" t="s">
        <v>151</v>
      </c>
      <c r="D64" t="s">
        <v>27</v>
      </c>
      <c r="F64">
        <v>67</v>
      </c>
      <c r="G64">
        <v>0</v>
      </c>
      <c r="I64">
        <v>-27</v>
      </c>
      <c r="J64">
        <f t="shared" si="0"/>
        <v>40</v>
      </c>
      <c r="K64">
        <v>0</v>
      </c>
      <c r="L64">
        <f t="shared" si="1"/>
        <v>40</v>
      </c>
      <c r="M64">
        <v>43</v>
      </c>
      <c r="N64">
        <v>1</v>
      </c>
      <c r="O64">
        <f t="shared" si="2"/>
        <v>0.93023255813953487</v>
      </c>
      <c r="Q64">
        <v>80</v>
      </c>
      <c r="R64">
        <v>0</v>
      </c>
      <c r="T64">
        <v>-5</v>
      </c>
      <c r="U64">
        <f t="shared" si="3"/>
        <v>75</v>
      </c>
      <c r="V64">
        <v>0</v>
      </c>
      <c r="W64">
        <f t="shared" si="4"/>
        <v>75</v>
      </c>
      <c r="X64">
        <v>8</v>
      </c>
      <c r="Y64">
        <v>2</v>
      </c>
      <c r="Z64">
        <f t="shared" si="5"/>
        <v>9.375</v>
      </c>
      <c r="AB64">
        <v>800</v>
      </c>
      <c r="AC64">
        <v>0</v>
      </c>
      <c r="AE64">
        <v>-12</v>
      </c>
      <c r="AF64">
        <f t="shared" si="6"/>
        <v>788</v>
      </c>
      <c r="AG64">
        <v>3600</v>
      </c>
      <c r="AH64">
        <f t="shared" si="7"/>
        <v>4388</v>
      </c>
      <c r="AI64">
        <v>238</v>
      </c>
      <c r="AJ64">
        <f t="shared" si="8"/>
        <v>6</v>
      </c>
      <c r="AK64">
        <f t="shared" si="9"/>
        <v>18.436974789915965</v>
      </c>
      <c r="AM64">
        <v>806</v>
      </c>
      <c r="AN64">
        <v>240</v>
      </c>
      <c r="AO64">
        <v>-30</v>
      </c>
      <c r="AP64">
        <f t="shared" si="10"/>
        <v>1016</v>
      </c>
      <c r="AQ64">
        <v>1920</v>
      </c>
      <c r="AR64">
        <f t="shared" si="11"/>
        <v>2936</v>
      </c>
      <c r="AS64">
        <v>77</v>
      </c>
      <c r="AT64">
        <f t="shared" si="12"/>
        <v>6</v>
      </c>
      <c r="AU64">
        <f t="shared" si="13"/>
        <v>38.129870129870127</v>
      </c>
      <c r="AW64">
        <v>257</v>
      </c>
      <c r="AX64">
        <v>0</v>
      </c>
      <c r="AY64">
        <v>-8</v>
      </c>
      <c r="AZ64">
        <f t="shared" si="14"/>
        <v>249</v>
      </c>
      <c r="BA64">
        <v>2160</v>
      </c>
      <c r="BB64">
        <f t="shared" si="15"/>
        <v>2409</v>
      </c>
      <c r="BC64">
        <v>87</v>
      </c>
      <c r="BD64">
        <f t="shared" si="16"/>
        <v>7</v>
      </c>
      <c r="BE64">
        <f t="shared" si="17"/>
        <v>27.689655172413794</v>
      </c>
      <c r="BG64">
        <v>218</v>
      </c>
      <c r="BH64">
        <v>0</v>
      </c>
      <c r="BI64">
        <v>-15</v>
      </c>
      <c r="BJ64">
        <f t="shared" si="18"/>
        <v>203</v>
      </c>
      <c r="BK64">
        <v>960</v>
      </c>
      <c r="BL64">
        <f t="shared" si="19"/>
        <v>1163</v>
      </c>
      <c r="BM64">
        <v>26</v>
      </c>
      <c r="BN64">
        <f t="shared" si="20"/>
        <v>5</v>
      </c>
      <c r="BO64">
        <f t="shared" si="21"/>
        <v>44.730769230769234</v>
      </c>
      <c r="BQ64">
        <v>34</v>
      </c>
      <c r="BR64">
        <v>0</v>
      </c>
      <c r="BS64">
        <v>-18</v>
      </c>
      <c r="BT64">
        <f t="shared" si="22"/>
        <v>16</v>
      </c>
      <c r="BU64">
        <v>1296</v>
      </c>
      <c r="BV64">
        <f t="shared" si="23"/>
        <v>1312</v>
      </c>
      <c r="BW64">
        <v>23</v>
      </c>
      <c r="BX64">
        <f t="shared" si="24"/>
        <v>5</v>
      </c>
      <c r="BY64">
        <f t="shared" si="25"/>
        <v>57.043478260869563</v>
      </c>
      <c r="CA64">
        <v>20104</v>
      </c>
    </row>
    <row r="65" spans="1:79" ht="17.25" customHeight="1" x14ac:dyDescent="0.3">
      <c r="A65" s="2">
        <v>44571</v>
      </c>
      <c r="B65" t="s">
        <v>152</v>
      </c>
      <c r="C65" t="s">
        <v>153</v>
      </c>
      <c r="D65" t="s">
        <v>27</v>
      </c>
      <c r="F65">
        <v>286</v>
      </c>
      <c r="G65">
        <v>64</v>
      </c>
      <c r="I65">
        <v>-31</v>
      </c>
      <c r="J65">
        <f t="shared" ref="J65:J81" si="26">SUM(F65:I65)</f>
        <v>319</v>
      </c>
      <c r="K65">
        <v>0</v>
      </c>
      <c r="L65">
        <f t="shared" si="1"/>
        <v>319</v>
      </c>
      <c r="M65">
        <v>27</v>
      </c>
      <c r="N65">
        <v>1</v>
      </c>
      <c r="O65">
        <f t="shared" si="2"/>
        <v>11.814814814814815</v>
      </c>
      <c r="Q65">
        <v>151</v>
      </c>
      <c r="R65">
        <v>0</v>
      </c>
      <c r="T65">
        <v>0</v>
      </c>
      <c r="U65">
        <f t="shared" si="3"/>
        <v>151</v>
      </c>
      <c r="V65">
        <v>0</v>
      </c>
      <c r="W65">
        <f t="shared" si="4"/>
        <v>151</v>
      </c>
      <c r="X65">
        <v>5</v>
      </c>
      <c r="Y65">
        <v>2</v>
      </c>
      <c r="Z65">
        <f t="shared" si="5"/>
        <v>30.2</v>
      </c>
      <c r="AB65">
        <v>3989</v>
      </c>
      <c r="AC65">
        <v>2400</v>
      </c>
      <c r="AE65">
        <v>-37</v>
      </c>
      <c r="AF65">
        <f t="shared" si="6"/>
        <v>6352</v>
      </c>
      <c r="AG65">
        <v>480</v>
      </c>
      <c r="AH65">
        <f t="shared" si="7"/>
        <v>6832</v>
      </c>
      <c r="AI65">
        <v>204</v>
      </c>
      <c r="AJ65">
        <f t="shared" si="8"/>
        <v>6</v>
      </c>
      <c r="AK65">
        <f t="shared" si="9"/>
        <v>33.490196078431374</v>
      </c>
      <c r="AM65">
        <v>3557</v>
      </c>
      <c r="AN65">
        <v>280</v>
      </c>
      <c r="AO65">
        <v>-30</v>
      </c>
      <c r="AP65">
        <f t="shared" si="10"/>
        <v>3807</v>
      </c>
      <c r="AQ65">
        <v>0</v>
      </c>
      <c r="AR65">
        <f t="shared" si="11"/>
        <v>3807</v>
      </c>
      <c r="AS65">
        <v>68</v>
      </c>
      <c r="AT65">
        <f t="shared" si="12"/>
        <v>6</v>
      </c>
      <c r="AU65">
        <f t="shared" si="13"/>
        <v>55.985294117647058</v>
      </c>
      <c r="AW65">
        <v>1599</v>
      </c>
      <c r="AX65">
        <v>0</v>
      </c>
      <c r="AY65">
        <v>-8</v>
      </c>
      <c r="AZ65">
        <f t="shared" si="14"/>
        <v>1591</v>
      </c>
      <c r="BA65">
        <v>0</v>
      </c>
      <c r="BB65">
        <f t="shared" si="15"/>
        <v>1591</v>
      </c>
      <c r="BC65">
        <v>76</v>
      </c>
      <c r="BD65">
        <f t="shared" si="16"/>
        <v>7</v>
      </c>
      <c r="BE65">
        <f t="shared" si="17"/>
        <v>20.934210526315791</v>
      </c>
      <c r="BG65">
        <v>481</v>
      </c>
      <c r="BH65">
        <v>0</v>
      </c>
      <c r="BI65">
        <v>-15</v>
      </c>
      <c r="BJ65">
        <f t="shared" si="18"/>
        <v>466</v>
      </c>
      <c r="BK65">
        <v>0</v>
      </c>
      <c r="BL65">
        <f t="shared" si="19"/>
        <v>466</v>
      </c>
      <c r="BM65">
        <v>21</v>
      </c>
      <c r="BN65">
        <f t="shared" si="20"/>
        <v>5</v>
      </c>
      <c r="BO65">
        <f t="shared" si="21"/>
        <v>22.19047619047619</v>
      </c>
      <c r="BQ65">
        <v>995</v>
      </c>
      <c r="BR65">
        <v>0</v>
      </c>
      <c r="BS65">
        <v>-20</v>
      </c>
      <c r="BT65">
        <f t="shared" si="22"/>
        <v>975</v>
      </c>
      <c r="BU65">
        <v>0</v>
      </c>
      <c r="BV65">
        <f t="shared" si="23"/>
        <v>975</v>
      </c>
      <c r="BW65">
        <v>15</v>
      </c>
      <c r="BX65">
        <f t="shared" si="24"/>
        <v>5</v>
      </c>
      <c r="BY65">
        <f t="shared" si="25"/>
        <v>65</v>
      </c>
      <c r="CA65">
        <v>252</v>
      </c>
    </row>
    <row r="66" spans="1:79" ht="17.25" customHeight="1" x14ac:dyDescent="0.3">
      <c r="A66" s="2">
        <v>44571</v>
      </c>
      <c r="B66" t="s">
        <v>154</v>
      </c>
      <c r="C66" t="s">
        <v>155</v>
      </c>
      <c r="D66" t="s">
        <v>27</v>
      </c>
      <c r="F66">
        <v>740</v>
      </c>
      <c r="G66">
        <v>0</v>
      </c>
      <c r="I66">
        <v>-17</v>
      </c>
      <c r="J66">
        <f t="shared" si="26"/>
        <v>723</v>
      </c>
      <c r="K66">
        <v>0</v>
      </c>
      <c r="L66">
        <f t="shared" ref="L66:L81" si="27">SUM(J66:K66)</f>
        <v>723</v>
      </c>
      <c r="M66">
        <v>26</v>
      </c>
      <c r="N66">
        <v>1</v>
      </c>
      <c r="O66">
        <f t="shared" ref="O66:O81" si="28">IFERROR(L66/M66,0)</f>
        <v>27.807692307692307</v>
      </c>
      <c r="Q66">
        <v>202</v>
      </c>
      <c r="R66">
        <v>0</v>
      </c>
      <c r="T66">
        <v>0</v>
      </c>
      <c r="U66">
        <f t="shared" ref="U66:U81" si="29">SUM(Q66:T66)</f>
        <v>202</v>
      </c>
      <c r="V66">
        <v>0</v>
      </c>
      <c r="W66">
        <f t="shared" ref="W66:W81" si="30">SUM(U66:V66)</f>
        <v>202</v>
      </c>
      <c r="X66">
        <v>1</v>
      </c>
      <c r="Y66">
        <v>2</v>
      </c>
      <c r="Z66">
        <f t="shared" ref="Z66:Z81" si="31">IFERROR(W66/X66,0)</f>
        <v>202</v>
      </c>
      <c r="AB66">
        <v>1867</v>
      </c>
      <c r="AC66">
        <v>0</v>
      </c>
      <c r="AE66">
        <v>-51</v>
      </c>
      <c r="AF66">
        <f t="shared" ref="AF66:AF81" si="32">SUM(AB66:AE66)</f>
        <v>1816</v>
      </c>
      <c r="AG66">
        <v>0</v>
      </c>
      <c r="AH66">
        <f t="shared" ref="AH66:AH81" si="33">SUM(AF66:AG66)</f>
        <v>1816</v>
      </c>
      <c r="AI66">
        <v>66</v>
      </c>
      <c r="AJ66">
        <f t="shared" ref="AJ66:AJ81" si="34">4+2</f>
        <v>6</v>
      </c>
      <c r="AK66">
        <f t="shared" ref="AK66:AK81" si="35">IFERROR(AH66/AI66,0)</f>
        <v>27.515151515151516</v>
      </c>
      <c r="AM66">
        <v>1350</v>
      </c>
      <c r="AN66">
        <v>0</v>
      </c>
      <c r="AO66">
        <v>0</v>
      </c>
      <c r="AP66">
        <f t="shared" ref="AP66:AP81" si="36">SUM(AM66:AO66)</f>
        <v>1350</v>
      </c>
      <c r="AQ66">
        <v>0</v>
      </c>
      <c r="AR66">
        <f t="shared" ref="AR66:AR81" si="37">SUM(AP66:AQ66)</f>
        <v>1350</v>
      </c>
      <c r="AS66">
        <v>25</v>
      </c>
      <c r="AT66">
        <f t="shared" ref="AT66:AT81" si="38">4+2</f>
        <v>6</v>
      </c>
      <c r="AU66">
        <f t="shared" ref="AU66:AU79" si="39">IFERROR(AR66/AS66,0)</f>
        <v>54</v>
      </c>
      <c r="AW66">
        <v>1148</v>
      </c>
      <c r="AX66">
        <v>0</v>
      </c>
      <c r="AY66">
        <v>0</v>
      </c>
      <c r="AZ66">
        <f t="shared" ref="AZ66:AZ81" si="40">SUM(AW66:AY66)</f>
        <v>1148</v>
      </c>
      <c r="BA66">
        <v>0</v>
      </c>
      <c r="BB66">
        <f t="shared" ref="BB66:BB81" si="41">SUM(AZ66:BA66)</f>
        <v>1148</v>
      </c>
      <c r="BC66">
        <v>40</v>
      </c>
      <c r="BD66">
        <f t="shared" ref="BD66:BD81" si="42">5+2</f>
        <v>7</v>
      </c>
      <c r="BE66">
        <f t="shared" ref="BE66:BE81" si="43">IFERROR(BB66/BC66,0)</f>
        <v>28.7</v>
      </c>
      <c r="BG66">
        <v>719</v>
      </c>
      <c r="BH66">
        <v>0</v>
      </c>
      <c r="BI66">
        <v>0</v>
      </c>
      <c r="BJ66">
        <f t="shared" ref="BJ66:BJ81" si="44">SUM(BG66:BI66)</f>
        <v>719</v>
      </c>
      <c r="BK66">
        <v>0</v>
      </c>
      <c r="BL66">
        <f t="shared" ref="BL66:BL81" si="45">SUM(BJ66:BK66)</f>
        <v>719</v>
      </c>
      <c r="BM66">
        <v>7</v>
      </c>
      <c r="BN66">
        <f t="shared" ref="BN66:BN81" si="46">3+2</f>
        <v>5</v>
      </c>
      <c r="BO66">
        <f t="shared" ref="BO66:BO81" si="47">IFERROR(BL66/BM66,0)</f>
        <v>102.71428571428571</v>
      </c>
      <c r="BQ66">
        <v>2601</v>
      </c>
      <c r="BR66">
        <v>0</v>
      </c>
      <c r="BS66">
        <v>-17</v>
      </c>
      <c r="BT66">
        <f t="shared" ref="BT66:BT81" si="48">SUM(BQ66:BS66)</f>
        <v>2584</v>
      </c>
      <c r="BU66">
        <v>0</v>
      </c>
      <c r="BV66">
        <f t="shared" ref="BV66:BV81" si="49">SUM(BT66:BU66)</f>
        <v>2584</v>
      </c>
      <c r="BW66">
        <v>20</v>
      </c>
      <c r="BX66">
        <f t="shared" ref="BX66:BX81" si="50">3+2</f>
        <v>5</v>
      </c>
      <c r="BY66">
        <f t="shared" ref="BY66:BY81" si="51">IFERROR(BV66/BW66,0)</f>
        <v>129.19999999999999</v>
      </c>
      <c r="CA66">
        <v>800</v>
      </c>
    </row>
    <row r="67" spans="1:79" ht="17.25" customHeight="1" x14ac:dyDescent="0.3">
      <c r="A67" s="2">
        <v>44571</v>
      </c>
      <c r="B67" t="s">
        <v>156</v>
      </c>
      <c r="C67" t="s">
        <v>157</v>
      </c>
      <c r="D67" t="s">
        <v>27</v>
      </c>
      <c r="F67">
        <v>117</v>
      </c>
      <c r="G67">
        <v>0</v>
      </c>
      <c r="I67">
        <v>0</v>
      </c>
      <c r="J67">
        <f t="shared" si="26"/>
        <v>117</v>
      </c>
      <c r="K67">
        <v>0</v>
      </c>
      <c r="L67">
        <f t="shared" si="27"/>
        <v>117</v>
      </c>
      <c r="M67">
        <v>2</v>
      </c>
      <c r="N67">
        <v>1</v>
      </c>
      <c r="O67">
        <f t="shared" si="28"/>
        <v>58.5</v>
      </c>
      <c r="Q67">
        <v>42</v>
      </c>
      <c r="R67">
        <v>200</v>
      </c>
      <c r="T67">
        <v>0</v>
      </c>
      <c r="U67">
        <f t="shared" si="29"/>
        <v>242</v>
      </c>
      <c r="V67">
        <v>0</v>
      </c>
      <c r="W67">
        <f t="shared" si="30"/>
        <v>242</v>
      </c>
      <c r="X67">
        <v>0</v>
      </c>
      <c r="Y67">
        <v>2</v>
      </c>
      <c r="Z67">
        <f t="shared" si="31"/>
        <v>0</v>
      </c>
      <c r="AB67">
        <v>1322</v>
      </c>
      <c r="AC67">
        <v>0</v>
      </c>
      <c r="AE67">
        <v>-33</v>
      </c>
      <c r="AF67">
        <f t="shared" si="32"/>
        <v>1289</v>
      </c>
      <c r="AG67">
        <v>0</v>
      </c>
      <c r="AH67">
        <f t="shared" si="33"/>
        <v>1289</v>
      </c>
      <c r="AI67">
        <v>7</v>
      </c>
      <c r="AJ67">
        <f t="shared" si="34"/>
        <v>6</v>
      </c>
      <c r="AK67">
        <f t="shared" si="35"/>
        <v>184.14285714285714</v>
      </c>
      <c r="AM67">
        <v>596</v>
      </c>
      <c r="AN67">
        <v>1234</v>
      </c>
      <c r="AO67">
        <v>0</v>
      </c>
      <c r="AP67">
        <f t="shared" si="36"/>
        <v>1830</v>
      </c>
      <c r="AQ67">
        <v>0</v>
      </c>
      <c r="AR67">
        <f t="shared" si="37"/>
        <v>1830</v>
      </c>
      <c r="AS67">
        <v>1</v>
      </c>
      <c r="AT67">
        <f t="shared" si="38"/>
        <v>6</v>
      </c>
      <c r="AU67">
        <f t="shared" si="39"/>
        <v>1830</v>
      </c>
      <c r="AW67">
        <v>66</v>
      </c>
      <c r="AX67">
        <v>100</v>
      </c>
      <c r="AY67">
        <v>0</v>
      </c>
      <c r="AZ67">
        <f t="shared" si="40"/>
        <v>166</v>
      </c>
      <c r="BA67">
        <v>0</v>
      </c>
      <c r="BB67">
        <f t="shared" si="41"/>
        <v>166</v>
      </c>
      <c r="BC67">
        <v>3</v>
      </c>
      <c r="BD67">
        <f t="shared" si="42"/>
        <v>7</v>
      </c>
      <c r="BE67">
        <f t="shared" si="43"/>
        <v>55.333333333333336</v>
      </c>
      <c r="BG67">
        <v>17</v>
      </c>
      <c r="BH67">
        <v>20</v>
      </c>
      <c r="BI67">
        <v>0</v>
      </c>
      <c r="BJ67">
        <f t="shared" si="44"/>
        <v>37</v>
      </c>
      <c r="BK67">
        <v>0</v>
      </c>
      <c r="BL67">
        <f t="shared" si="45"/>
        <v>37</v>
      </c>
      <c r="BM67">
        <v>0</v>
      </c>
      <c r="BN67">
        <f t="shared" si="46"/>
        <v>5</v>
      </c>
      <c r="BO67">
        <f t="shared" si="47"/>
        <v>0</v>
      </c>
      <c r="BQ67">
        <v>22</v>
      </c>
      <c r="BR67">
        <v>190</v>
      </c>
      <c r="BS67">
        <v>0</v>
      </c>
      <c r="BT67">
        <f t="shared" si="48"/>
        <v>212</v>
      </c>
      <c r="BU67">
        <v>0</v>
      </c>
      <c r="BV67">
        <f t="shared" si="49"/>
        <v>212</v>
      </c>
      <c r="BW67">
        <v>1</v>
      </c>
      <c r="BX67">
        <f t="shared" si="50"/>
        <v>5</v>
      </c>
      <c r="BY67">
        <f t="shared" si="51"/>
        <v>212</v>
      </c>
      <c r="CA67">
        <v>1400</v>
      </c>
    </row>
    <row r="68" spans="1:79" ht="17.25" customHeight="1" x14ac:dyDescent="0.3">
      <c r="A68" s="2">
        <v>44571</v>
      </c>
      <c r="B68" t="s">
        <v>158</v>
      </c>
      <c r="C68" t="s">
        <v>159</v>
      </c>
      <c r="D68" t="s">
        <v>27</v>
      </c>
      <c r="F68">
        <v>0</v>
      </c>
      <c r="G68">
        <v>0</v>
      </c>
      <c r="I68">
        <v>0</v>
      </c>
      <c r="J68">
        <f t="shared" si="26"/>
        <v>0</v>
      </c>
      <c r="K68">
        <v>0</v>
      </c>
      <c r="L68">
        <f t="shared" si="27"/>
        <v>0</v>
      </c>
      <c r="M68">
        <v>4</v>
      </c>
      <c r="N68">
        <v>1</v>
      </c>
      <c r="O68">
        <f t="shared" si="28"/>
        <v>0</v>
      </c>
      <c r="Q68">
        <v>2</v>
      </c>
      <c r="R68">
        <v>0</v>
      </c>
      <c r="T68">
        <v>0</v>
      </c>
      <c r="U68">
        <f t="shared" si="29"/>
        <v>2</v>
      </c>
      <c r="V68">
        <v>0</v>
      </c>
      <c r="W68">
        <f t="shared" si="30"/>
        <v>2</v>
      </c>
      <c r="X68">
        <v>1</v>
      </c>
      <c r="Y68">
        <v>2</v>
      </c>
      <c r="Z68">
        <f t="shared" si="31"/>
        <v>2</v>
      </c>
      <c r="AB68">
        <v>5</v>
      </c>
      <c r="AC68">
        <v>0</v>
      </c>
      <c r="AE68">
        <v>0</v>
      </c>
      <c r="AF68">
        <f t="shared" si="32"/>
        <v>5</v>
      </c>
      <c r="AG68">
        <v>0</v>
      </c>
      <c r="AH68">
        <f t="shared" si="33"/>
        <v>5</v>
      </c>
      <c r="AI68">
        <v>3</v>
      </c>
      <c r="AJ68">
        <f>4+2</f>
        <v>6</v>
      </c>
      <c r="AK68">
        <f t="shared" si="35"/>
        <v>1.6666666666666667</v>
      </c>
      <c r="AM68">
        <v>2</v>
      </c>
      <c r="AN68">
        <v>0</v>
      </c>
      <c r="AO68">
        <v>0</v>
      </c>
      <c r="AP68">
        <f t="shared" si="36"/>
        <v>2</v>
      </c>
      <c r="AQ68">
        <v>0</v>
      </c>
      <c r="AR68">
        <f t="shared" si="37"/>
        <v>2</v>
      </c>
      <c r="AS68">
        <v>3</v>
      </c>
      <c r="AT68">
        <f t="shared" si="38"/>
        <v>6</v>
      </c>
      <c r="AU68">
        <f t="shared" si="39"/>
        <v>0.66666666666666663</v>
      </c>
      <c r="AW68">
        <v>0</v>
      </c>
      <c r="AX68">
        <v>0</v>
      </c>
      <c r="AY68">
        <v>0</v>
      </c>
      <c r="AZ68">
        <f t="shared" si="40"/>
        <v>0</v>
      </c>
      <c r="BA68">
        <v>0</v>
      </c>
      <c r="BB68">
        <f t="shared" si="41"/>
        <v>0</v>
      </c>
      <c r="BC68">
        <v>7</v>
      </c>
      <c r="BD68">
        <f t="shared" si="42"/>
        <v>7</v>
      </c>
      <c r="BE68">
        <f t="shared" si="43"/>
        <v>0</v>
      </c>
      <c r="BG68">
        <v>0</v>
      </c>
      <c r="BH68">
        <v>0</v>
      </c>
      <c r="BI68">
        <v>0</v>
      </c>
      <c r="BJ68">
        <f t="shared" si="44"/>
        <v>0</v>
      </c>
      <c r="BK68">
        <v>0</v>
      </c>
      <c r="BL68">
        <f t="shared" si="45"/>
        <v>0</v>
      </c>
      <c r="BM68">
        <v>3</v>
      </c>
      <c r="BN68">
        <f t="shared" si="46"/>
        <v>5</v>
      </c>
      <c r="BO68">
        <f t="shared" si="47"/>
        <v>0</v>
      </c>
      <c r="BQ68">
        <v>6</v>
      </c>
      <c r="BR68">
        <v>0</v>
      </c>
      <c r="BS68">
        <v>0</v>
      </c>
      <c r="BT68">
        <f t="shared" si="48"/>
        <v>6</v>
      </c>
      <c r="BU68">
        <v>0</v>
      </c>
      <c r="BV68">
        <f t="shared" si="49"/>
        <v>6</v>
      </c>
      <c r="BW68">
        <v>8</v>
      </c>
      <c r="BX68">
        <f t="shared" si="50"/>
        <v>5</v>
      </c>
      <c r="BY68">
        <f t="shared" si="51"/>
        <v>0.75</v>
      </c>
      <c r="CA68">
        <v>0</v>
      </c>
    </row>
    <row r="69" spans="1:79" ht="17.25" customHeight="1" x14ac:dyDescent="0.3">
      <c r="A69" s="2">
        <v>44571</v>
      </c>
      <c r="B69" t="s">
        <v>160</v>
      </c>
      <c r="C69" t="s">
        <v>161</v>
      </c>
      <c r="D69" t="s">
        <v>27</v>
      </c>
      <c r="F69">
        <v>179</v>
      </c>
      <c r="G69">
        <v>0</v>
      </c>
      <c r="I69">
        <v>0</v>
      </c>
      <c r="J69">
        <f t="shared" si="26"/>
        <v>179</v>
      </c>
      <c r="K69">
        <v>0</v>
      </c>
      <c r="L69">
        <f t="shared" si="27"/>
        <v>179</v>
      </c>
      <c r="M69">
        <v>4</v>
      </c>
      <c r="N69">
        <v>1</v>
      </c>
      <c r="O69">
        <f t="shared" si="28"/>
        <v>44.75</v>
      </c>
      <c r="Q69">
        <v>90</v>
      </c>
      <c r="R69">
        <v>0</v>
      </c>
      <c r="T69">
        <v>0</v>
      </c>
      <c r="U69">
        <f t="shared" si="29"/>
        <v>90</v>
      </c>
      <c r="V69">
        <v>0</v>
      </c>
      <c r="W69">
        <f t="shared" si="30"/>
        <v>90</v>
      </c>
      <c r="X69">
        <v>1</v>
      </c>
      <c r="Y69">
        <v>2</v>
      </c>
      <c r="Z69">
        <f t="shared" si="31"/>
        <v>90</v>
      </c>
      <c r="AB69">
        <v>659</v>
      </c>
      <c r="AC69">
        <v>0</v>
      </c>
      <c r="AE69">
        <v>0</v>
      </c>
      <c r="AF69">
        <f t="shared" si="32"/>
        <v>659</v>
      </c>
      <c r="AG69">
        <f>234+2340</f>
        <v>2574</v>
      </c>
      <c r="AH69">
        <f t="shared" si="33"/>
        <v>3233</v>
      </c>
      <c r="AI69">
        <v>24</v>
      </c>
      <c r="AJ69">
        <f t="shared" si="34"/>
        <v>6</v>
      </c>
      <c r="AK69">
        <f t="shared" si="35"/>
        <v>134.70833333333334</v>
      </c>
      <c r="AM69">
        <v>84</v>
      </c>
      <c r="AN69">
        <v>0</v>
      </c>
      <c r="AO69">
        <v>0</v>
      </c>
      <c r="AP69">
        <f t="shared" si="36"/>
        <v>84</v>
      </c>
      <c r="AQ69">
        <v>180</v>
      </c>
      <c r="AR69">
        <f t="shared" si="37"/>
        <v>264</v>
      </c>
      <c r="AS69">
        <v>4</v>
      </c>
      <c r="AT69">
        <f t="shared" si="38"/>
        <v>6</v>
      </c>
      <c r="AU69">
        <f t="shared" si="39"/>
        <v>66</v>
      </c>
      <c r="AW69">
        <v>720</v>
      </c>
      <c r="AX69">
        <v>0</v>
      </c>
      <c r="AY69">
        <v>0</v>
      </c>
      <c r="AZ69">
        <f t="shared" si="40"/>
        <v>720</v>
      </c>
      <c r="BA69">
        <v>900</v>
      </c>
      <c r="BB69">
        <f t="shared" si="41"/>
        <v>1620</v>
      </c>
      <c r="BC69">
        <v>6</v>
      </c>
      <c r="BD69">
        <f t="shared" si="42"/>
        <v>7</v>
      </c>
      <c r="BE69">
        <f t="shared" si="43"/>
        <v>270</v>
      </c>
      <c r="BG69">
        <v>200</v>
      </c>
      <c r="BH69">
        <v>0</v>
      </c>
      <c r="BI69">
        <v>0</v>
      </c>
      <c r="BJ69">
        <f t="shared" si="44"/>
        <v>200</v>
      </c>
      <c r="BK69">
        <v>120</v>
      </c>
      <c r="BL69">
        <f t="shared" si="45"/>
        <v>320</v>
      </c>
      <c r="BM69">
        <v>0</v>
      </c>
      <c r="BN69">
        <f t="shared" si="46"/>
        <v>5</v>
      </c>
      <c r="BO69">
        <f t="shared" si="47"/>
        <v>0</v>
      </c>
      <c r="BQ69">
        <v>655</v>
      </c>
      <c r="BR69">
        <v>0</v>
      </c>
      <c r="BS69">
        <v>-5</v>
      </c>
      <c r="BT69">
        <f t="shared" si="48"/>
        <v>650</v>
      </c>
      <c r="BU69">
        <v>300</v>
      </c>
      <c r="BV69">
        <f t="shared" si="49"/>
        <v>950</v>
      </c>
      <c r="BW69">
        <v>3</v>
      </c>
      <c r="BX69">
        <f t="shared" si="50"/>
        <v>5</v>
      </c>
      <c r="BY69">
        <f t="shared" si="51"/>
        <v>316.66666666666669</v>
      </c>
      <c r="CA69">
        <v>-5334</v>
      </c>
    </row>
    <row r="70" spans="1:79" ht="17.25" customHeight="1" x14ac:dyDescent="0.3">
      <c r="A70" s="2">
        <v>44571</v>
      </c>
      <c r="B70" t="s">
        <v>162</v>
      </c>
      <c r="C70" t="s">
        <v>163</v>
      </c>
      <c r="D70" t="s">
        <v>27</v>
      </c>
      <c r="F70">
        <v>203</v>
      </c>
      <c r="G70">
        <v>0</v>
      </c>
      <c r="I70">
        <v>0</v>
      </c>
      <c r="J70">
        <f t="shared" si="26"/>
        <v>203</v>
      </c>
      <c r="K70">
        <v>0</v>
      </c>
      <c r="L70">
        <f t="shared" si="27"/>
        <v>203</v>
      </c>
      <c r="M70">
        <v>6</v>
      </c>
      <c r="N70">
        <v>1</v>
      </c>
      <c r="O70">
        <f t="shared" si="28"/>
        <v>33.833333333333336</v>
      </c>
      <c r="Q70">
        <v>109</v>
      </c>
      <c r="R70">
        <v>0</v>
      </c>
      <c r="T70">
        <v>-1</v>
      </c>
      <c r="U70">
        <f t="shared" si="29"/>
        <v>108</v>
      </c>
      <c r="V70">
        <v>0</v>
      </c>
      <c r="W70">
        <f t="shared" si="30"/>
        <v>108</v>
      </c>
      <c r="X70">
        <v>3</v>
      </c>
      <c r="Y70">
        <v>2</v>
      </c>
      <c r="Z70">
        <f t="shared" si="31"/>
        <v>36</v>
      </c>
      <c r="AB70">
        <v>479</v>
      </c>
      <c r="AC70">
        <v>0</v>
      </c>
      <c r="AE70">
        <v>0</v>
      </c>
      <c r="AF70">
        <f t="shared" si="32"/>
        <v>479</v>
      </c>
      <c r="AG70">
        <v>0</v>
      </c>
      <c r="AH70">
        <f t="shared" si="33"/>
        <v>479</v>
      </c>
      <c r="AI70">
        <v>2</v>
      </c>
      <c r="AJ70">
        <f t="shared" si="34"/>
        <v>6</v>
      </c>
      <c r="AK70">
        <f t="shared" si="35"/>
        <v>239.5</v>
      </c>
      <c r="AM70">
        <v>108</v>
      </c>
      <c r="AN70">
        <v>0</v>
      </c>
      <c r="AO70">
        <v>0</v>
      </c>
      <c r="AP70">
        <f t="shared" si="36"/>
        <v>108</v>
      </c>
      <c r="AQ70">
        <v>0</v>
      </c>
      <c r="AR70">
        <f t="shared" si="37"/>
        <v>108</v>
      </c>
      <c r="AS70">
        <v>3</v>
      </c>
      <c r="AT70">
        <f t="shared" si="38"/>
        <v>6</v>
      </c>
      <c r="AU70">
        <f t="shared" si="39"/>
        <v>36</v>
      </c>
      <c r="AW70">
        <v>1654</v>
      </c>
      <c r="AX70">
        <v>0</v>
      </c>
      <c r="AY70">
        <v>-10</v>
      </c>
      <c r="AZ70">
        <f t="shared" si="40"/>
        <v>1644</v>
      </c>
      <c r="BA70">
        <v>0</v>
      </c>
      <c r="BB70">
        <f t="shared" si="41"/>
        <v>1644</v>
      </c>
      <c r="BC70">
        <v>2</v>
      </c>
      <c r="BD70">
        <f t="shared" si="42"/>
        <v>7</v>
      </c>
      <c r="BE70">
        <f t="shared" si="43"/>
        <v>822</v>
      </c>
      <c r="BG70">
        <v>223</v>
      </c>
      <c r="BH70">
        <v>0</v>
      </c>
      <c r="BI70">
        <v>0</v>
      </c>
      <c r="BJ70">
        <f t="shared" si="44"/>
        <v>223</v>
      </c>
      <c r="BK70">
        <v>0</v>
      </c>
      <c r="BL70">
        <f t="shared" si="45"/>
        <v>223</v>
      </c>
      <c r="BM70">
        <v>1</v>
      </c>
      <c r="BN70">
        <f t="shared" si="46"/>
        <v>5</v>
      </c>
      <c r="BO70">
        <f t="shared" si="47"/>
        <v>223</v>
      </c>
      <c r="BQ70">
        <v>281</v>
      </c>
      <c r="BR70">
        <v>0</v>
      </c>
      <c r="BS70">
        <v>0</v>
      </c>
      <c r="BT70">
        <f t="shared" si="48"/>
        <v>281</v>
      </c>
      <c r="BU70">
        <v>0</v>
      </c>
      <c r="BV70">
        <f t="shared" si="49"/>
        <v>281</v>
      </c>
      <c r="BW70">
        <v>6</v>
      </c>
      <c r="BX70">
        <f t="shared" si="50"/>
        <v>5</v>
      </c>
      <c r="BY70">
        <f t="shared" si="51"/>
        <v>46.833333333333336</v>
      </c>
      <c r="CA70">
        <v>-2384</v>
      </c>
    </row>
    <row r="71" spans="1:79" ht="17.25" customHeight="1" x14ac:dyDescent="0.3">
      <c r="A71" s="2">
        <v>44571</v>
      </c>
      <c r="B71" t="s">
        <v>164</v>
      </c>
      <c r="C71" t="s">
        <v>165</v>
      </c>
      <c r="D71" t="s">
        <v>27</v>
      </c>
      <c r="F71">
        <v>471</v>
      </c>
      <c r="G71">
        <v>720</v>
      </c>
      <c r="I71">
        <v>0</v>
      </c>
      <c r="J71">
        <f t="shared" si="26"/>
        <v>1191</v>
      </c>
      <c r="K71">
        <v>0</v>
      </c>
      <c r="L71">
        <f t="shared" si="27"/>
        <v>1191</v>
      </c>
      <c r="M71">
        <v>46</v>
      </c>
      <c r="N71">
        <v>1</v>
      </c>
      <c r="O71">
        <f t="shared" si="28"/>
        <v>25.891304347826086</v>
      </c>
      <c r="Q71">
        <v>30</v>
      </c>
      <c r="R71">
        <v>0</v>
      </c>
      <c r="T71">
        <v>0</v>
      </c>
      <c r="U71">
        <f t="shared" si="29"/>
        <v>30</v>
      </c>
      <c r="V71">
        <v>0</v>
      </c>
      <c r="W71">
        <f t="shared" si="30"/>
        <v>30</v>
      </c>
      <c r="X71">
        <v>1</v>
      </c>
      <c r="Y71">
        <v>2</v>
      </c>
      <c r="Z71">
        <f t="shared" si="31"/>
        <v>30</v>
      </c>
      <c r="AB71">
        <v>5183</v>
      </c>
      <c r="AC71">
        <v>0</v>
      </c>
      <c r="AE71">
        <v>-20</v>
      </c>
      <c r="AF71">
        <f t="shared" si="32"/>
        <v>5163</v>
      </c>
      <c r="AG71">
        <v>0</v>
      </c>
      <c r="AH71">
        <f t="shared" si="33"/>
        <v>5163</v>
      </c>
      <c r="AI71">
        <v>48</v>
      </c>
      <c r="AJ71">
        <f t="shared" si="34"/>
        <v>6</v>
      </c>
      <c r="AK71">
        <f t="shared" si="35"/>
        <v>107.5625</v>
      </c>
      <c r="AM71">
        <v>396</v>
      </c>
      <c r="AN71">
        <v>110</v>
      </c>
      <c r="AO71">
        <v>0</v>
      </c>
      <c r="AP71">
        <f t="shared" si="36"/>
        <v>506</v>
      </c>
      <c r="AQ71">
        <v>0</v>
      </c>
      <c r="AR71">
        <f t="shared" si="37"/>
        <v>506</v>
      </c>
      <c r="AS71">
        <v>43</v>
      </c>
      <c r="AT71">
        <f t="shared" si="38"/>
        <v>6</v>
      </c>
      <c r="AU71">
        <f t="shared" si="39"/>
        <v>11.767441860465116</v>
      </c>
      <c r="AW71">
        <v>0</v>
      </c>
      <c r="AX71">
        <v>220</v>
      </c>
      <c r="AY71">
        <v>0</v>
      </c>
      <c r="AZ71">
        <f t="shared" si="40"/>
        <v>220</v>
      </c>
      <c r="BA71">
        <v>0</v>
      </c>
      <c r="BB71">
        <f t="shared" si="41"/>
        <v>220</v>
      </c>
      <c r="BC71">
        <v>2</v>
      </c>
      <c r="BD71">
        <f t="shared" si="42"/>
        <v>7</v>
      </c>
      <c r="BE71">
        <f t="shared" si="43"/>
        <v>110</v>
      </c>
      <c r="BG71">
        <v>315</v>
      </c>
      <c r="BH71">
        <v>1200</v>
      </c>
      <c r="BI71">
        <v>-300</v>
      </c>
      <c r="BJ71">
        <f t="shared" si="44"/>
        <v>1215</v>
      </c>
      <c r="BK71">
        <v>0</v>
      </c>
      <c r="BL71">
        <f t="shared" si="45"/>
        <v>1215</v>
      </c>
      <c r="BM71">
        <v>22</v>
      </c>
      <c r="BN71">
        <f t="shared" si="46"/>
        <v>5</v>
      </c>
      <c r="BO71">
        <f t="shared" si="47"/>
        <v>55.227272727272727</v>
      </c>
      <c r="BQ71">
        <v>188</v>
      </c>
      <c r="BR71">
        <v>715</v>
      </c>
      <c r="BS71">
        <v>0</v>
      </c>
      <c r="BT71">
        <f t="shared" si="48"/>
        <v>903</v>
      </c>
      <c r="BU71">
        <v>0</v>
      </c>
      <c r="BV71">
        <f t="shared" si="49"/>
        <v>903</v>
      </c>
      <c r="BW71">
        <v>31</v>
      </c>
      <c r="BX71">
        <f t="shared" si="50"/>
        <v>5</v>
      </c>
      <c r="BY71">
        <f t="shared" si="51"/>
        <v>29.129032258064516</v>
      </c>
      <c r="CA71">
        <v>451</v>
      </c>
    </row>
    <row r="72" spans="1:79" ht="17.25" customHeight="1" x14ac:dyDescent="0.3">
      <c r="A72" s="2">
        <v>44571</v>
      </c>
      <c r="B72" t="s">
        <v>166</v>
      </c>
      <c r="C72" t="s">
        <v>167</v>
      </c>
      <c r="D72" t="s">
        <v>27</v>
      </c>
      <c r="F72">
        <v>384</v>
      </c>
      <c r="G72">
        <v>0</v>
      </c>
      <c r="I72">
        <v>0</v>
      </c>
      <c r="J72">
        <f t="shared" si="26"/>
        <v>384</v>
      </c>
      <c r="K72">
        <v>0</v>
      </c>
      <c r="L72">
        <f t="shared" si="27"/>
        <v>384</v>
      </c>
      <c r="M72">
        <v>3</v>
      </c>
      <c r="N72">
        <v>1</v>
      </c>
      <c r="O72">
        <f t="shared" si="28"/>
        <v>128</v>
      </c>
      <c r="Q72">
        <v>237</v>
      </c>
      <c r="R72">
        <v>0</v>
      </c>
      <c r="T72">
        <v>0</v>
      </c>
      <c r="U72">
        <f t="shared" si="29"/>
        <v>237</v>
      </c>
      <c r="V72">
        <v>0</v>
      </c>
      <c r="W72">
        <f t="shared" si="30"/>
        <v>237</v>
      </c>
      <c r="X72">
        <v>1</v>
      </c>
      <c r="Y72">
        <v>2</v>
      </c>
      <c r="Z72">
        <f t="shared" si="31"/>
        <v>237</v>
      </c>
      <c r="AB72">
        <v>498</v>
      </c>
      <c r="AC72">
        <v>0</v>
      </c>
      <c r="AE72">
        <v>0</v>
      </c>
      <c r="AF72">
        <f t="shared" si="32"/>
        <v>498</v>
      </c>
      <c r="AG72">
        <v>0</v>
      </c>
      <c r="AH72">
        <f t="shared" si="33"/>
        <v>498</v>
      </c>
      <c r="AI72">
        <v>4</v>
      </c>
      <c r="AJ72">
        <f t="shared" si="34"/>
        <v>6</v>
      </c>
      <c r="AK72">
        <f t="shared" si="35"/>
        <v>124.5</v>
      </c>
      <c r="AM72">
        <v>114</v>
      </c>
      <c r="AN72">
        <v>210</v>
      </c>
      <c r="AO72">
        <v>0</v>
      </c>
      <c r="AP72">
        <f t="shared" si="36"/>
        <v>324</v>
      </c>
      <c r="AQ72">
        <v>0</v>
      </c>
      <c r="AR72">
        <f t="shared" si="37"/>
        <v>324</v>
      </c>
      <c r="AS72">
        <v>5</v>
      </c>
      <c r="AT72">
        <f t="shared" si="38"/>
        <v>6</v>
      </c>
      <c r="AU72">
        <f t="shared" si="39"/>
        <v>64.8</v>
      </c>
      <c r="AW72">
        <v>94</v>
      </c>
      <c r="AX72">
        <v>30</v>
      </c>
      <c r="AY72">
        <v>0</v>
      </c>
      <c r="AZ72">
        <f t="shared" si="40"/>
        <v>124</v>
      </c>
      <c r="BA72">
        <v>0</v>
      </c>
      <c r="BB72">
        <f t="shared" si="41"/>
        <v>124</v>
      </c>
      <c r="BC72">
        <v>2</v>
      </c>
      <c r="BD72">
        <f t="shared" si="42"/>
        <v>7</v>
      </c>
      <c r="BE72">
        <f t="shared" si="43"/>
        <v>62</v>
      </c>
      <c r="BG72">
        <v>565</v>
      </c>
      <c r="BH72">
        <v>380</v>
      </c>
      <c r="BI72">
        <v>0</v>
      </c>
      <c r="BJ72">
        <f t="shared" si="44"/>
        <v>945</v>
      </c>
      <c r="BK72">
        <v>0</v>
      </c>
      <c r="BL72">
        <f t="shared" si="45"/>
        <v>945</v>
      </c>
      <c r="BM72">
        <v>0</v>
      </c>
      <c r="BN72">
        <f t="shared" si="46"/>
        <v>5</v>
      </c>
      <c r="BO72">
        <f t="shared" si="47"/>
        <v>0</v>
      </c>
      <c r="BQ72">
        <v>118</v>
      </c>
      <c r="BR72">
        <v>250</v>
      </c>
      <c r="BS72">
        <v>0</v>
      </c>
      <c r="BT72">
        <f t="shared" si="48"/>
        <v>368</v>
      </c>
      <c r="BU72">
        <v>0</v>
      </c>
      <c r="BV72">
        <f t="shared" si="49"/>
        <v>368</v>
      </c>
      <c r="BW72">
        <v>2</v>
      </c>
      <c r="BX72">
        <f t="shared" si="50"/>
        <v>5</v>
      </c>
      <c r="BY72">
        <f t="shared" si="51"/>
        <v>184</v>
      </c>
      <c r="CA72">
        <v>1500</v>
      </c>
    </row>
    <row r="73" spans="1:79" ht="17.25" customHeight="1" x14ac:dyDescent="0.3">
      <c r="A73" s="2">
        <v>44571</v>
      </c>
      <c r="B73" t="s">
        <v>168</v>
      </c>
      <c r="C73" t="s">
        <v>169</v>
      </c>
      <c r="D73" t="s">
        <v>27</v>
      </c>
      <c r="F73">
        <v>75</v>
      </c>
      <c r="G73">
        <v>0</v>
      </c>
      <c r="I73">
        <v>0</v>
      </c>
      <c r="J73">
        <f t="shared" si="26"/>
        <v>75</v>
      </c>
      <c r="K73">
        <v>0</v>
      </c>
      <c r="L73">
        <f t="shared" si="27"/>
        <v>75</v>
      </c>
      <c r="M73">
        <v>3</v>
      </c>
      <c r="N73">
        <v>1</v>
      </c>
      <c r="O73">
        <f t="shared" si="28"/>
        <v>25</v>
      </c>
      <c r="Q73">
        <v>111</v>
      </c>
      <c r="R73">
        <v>0</v>
      </c>
      <c r="T73">
        <v>0</v>
      </c>
      <c r="U73">
        <f t="shared" si="29"/>
        <v>111</v>
      </c>
      <c r="V73">
        <v>0</v>
      </c>
      <c r="W73">
        <f t="shared" si="30"/>
        <v>111</v>
      </c>
      <c r="X73">
        <v>1</v>
      </c>
      <c r="Y73">
        <v>2</v>
      </c>
      <c r="Z73">
        <f t="shared" si="31"/>
        <v>111</v>
      </c>
      <c r="AB73">
        <v>439</v>
      </c>
      <c r="AC73">
        <v>0</v>
      </c>
      <c r="AE73">
        <v>0</v>
      </c>
      <c r="AF73">
        <f t="shared" si="32"/>
        <v>439</v>
      </c>
      <c r="AG73">
        <v>0</v>
      </c>
      <c r="AH73">
        <f t="shared" si="33"/>
        <v>439</v>
      </c>
      <c r="AI73">
        <v>5</v>
      </c>
      <c r="AJ73">
        <f t="shared" si="34"/>
        <v>6</v>
      </c>
      <c r="AK73">
        <f t="shared" si="35"/>
        <v>87.8</v>
      </c>
      <c r="AM73">
        <v>910</v>
      </c>
      <c r="AN73">
        <v>0</v>
      </c>
      <c r="AO73">
        <v>0</v>
      </c>
      <c r="AP73">
        <f t="shared" si="36"/>
        <v>910</v>
      </c>
      <c r="AQ73">
        <v>0</v>
      </c>
      <c r="AR73">
        <f t="shared" si="37"/>
        <v>910</v>
      </c>
      <c r="AS73">
        <v>2</v>
      </c>
      <c r="AT73">
        <f t="shared" si="38"/>
        <v>6</v>
      </c>
      <c r="AU73">
        <f t="shared" si="39"/>
        <v>455</v>
      </c>
      <c r="AW73">
        <v>191</v>
      </c>
      <c r="AX73">
        <v>0</v>
      </c>
      <c r="AY73">
        <v>0</v>
      </c>
      <c r="AZ73">
        <f t="shared" si="40"/>
        <v>191</v>
      </c>
      <c r="BA73">
        <v>0</v>
      </c>
      <c r="BB73">
        <f t="shared" si="41"/>
        <v>191</v>
      </c>
      <c r="BC73">
        <v>4</v>
      </c>
      <c r="BD73">
        <f t="shared" si="42"/>
        <v>7</v>
      </c>
      <c r="BE73">
        <f t="shared" si="43"/>
        <v>47.75</v>
      </c>
      <c r="BG73">
        <v>380</v>
      </c>
      <c r="BH73">
        <v>0</v>
      </c>
      <c r="BI73">
        <v>0</v>
      </c>
      <c r="BJ73">
        <f t="shared" si="44"/>
        <v>380</v>
      </c>
      <c r="BK73">
        <v>0</v>
      </c>
      <c r="BL73">
        <f t="shared" si="45"/>
        <v>380</v>
      </c>
      <c r="BM73">
        <v>1</v>
      </c>
      <c r="BN73">
        <f t="shared" si="46"/>
        <v>5</v>
      </c>
      <c r="BO73">
        <f t="shared" si="47"/>
        <v>380</v>
      </c>
      <c r="BQ73">
        <v>769</v>
      </c>
      <c r="BR73">
        <v>0</v>
      </c>
      <c r="BS73">
        <v>-2</v>
      </c>
      <c r="BT73">
        <f t="shared" si="48"/>
        <v>767</v>
      </c>
      <c r="BU73">
        <v>0</v>
      </c>
      <c r="BV73">
        <f t="shared" si="49"/>
        <v>767</v>
      </c>
      <c r="BW73">
        <v>2</v>
      </c>
      <c r="BX73">
        <f t="shared" si="50"/>
        <v>5</v>
      </c>
      <c r="BY73">
        <f t="shared" si="51"/>
        <v>383.5</v>
      </c>
      <c r="CA73">
        <v>3800</v>
      </c>
    </row>
    <row r="74" spans="1:79" ht="17.25" customHeight="1" x14ac:dyDescent="0.3">
      <c r="A74" s="2">
        <v>44571</v>
      </c>
      <c r="B74" t="s">
        <v>170</v>
      </c>
      <c r="C74" t="s">
        <v>171</v>
      </c>
      <c r="D74" t="s">
        <v>27</v>
      </c>
      <c r="F74">
        <v>322</v>
      </c>
      <c r="G74">
        <v>0</v>
      </c>
      <c r="I74">
        <v>0</v>
      </c>
      <c r="J74">
        <f t="shared" si="26"/>
        <v>322</v>
      </c>
      <c r="K74">
        <v>0</v>
      </c>
      <c r="L74">
        <f t="shared" si="27"/>
        <v>322</v>
      </c>
      <c r="M74">
        <v>5</v>
      </c>
      <c r="N74">
        <v>1</v>
      </c>
      <c r="O74">
        <f t="shared" si="28"/>
        <v>64.400000000000006</v>
      </c>
      <c r="Q74">
        <v>196</v>
      </c>
      <c r="R74">
        <v>0</v>
      </c>
      <c r="T74">
        <v>0</v>
      </c>
      <c r="U74">
        <f t="shared" si="29"/>
        <v>196</v>
      </c>
      <c r="V74">
        <v>0</v>
      </c>
      <c r="W74">
        <f t="shared" si="30"/>
        <v>196</v>
      </c>
      <c r="X74">
        <v>1</v>
      </c>
      <c r="Y74">
        <v>2</v>
      </c>
      <c r="Z74">
        <f t="shared" si="31"/>
        <v>196</v>
      </c>
      <c r="AB74">
        <v>1418</v>
      </c>
      <c r="AC74">
        <v>0</v>
      </c>
      <c r="AE74">
        <v>0</v>
      </c>
      <c r="AF74">
        <f t="shared" si="32"/>
        <v>1418</v>
      </c>
      <c r="AG74">
        <v>0</v>
      </c>
      <c r="AH74">
        <f t="shared" si="33"/>
        <v>1418</v>
      </c>
      <c r="AI74">
        <v>2</v>
      </c>
      <c r="AJ74">
        <f t="shared" si="34"/>
        <v>6</v>
      </c>
      <c r="AK74">
        <f t="shared" si="35"/>
        <v>709</v>
      </c>
      <c r="AM74">
        <v>811</v>
      </c>
      <c r="AN74">
        <v>0</v>
      </c>
      <c r="AO74">
        <v>0</v>
      </c>
      <c r="AP74">
        <f t="shared" si="36"/>
        <v>811</v>
      </c>
      <c r="AQ74">
        <v>0</v>
      </c>
      <c r="AR74">
        <f t="shared" si="37"/>
        <v>811</v>
      </c>
      <c r="AS74">
        <v>7</v>
      </c>
      <c r="AT74">
        <f t="shared" si="38"/>
        <v>6</v>
      </c>
      <c r="AU74">
        <f t="shared" si="39"/>
        <v>115.85714285714286</v>
      </c>
      <c r="AW74">
        <v>113</v>
      </c>
      <c r="AX74">
        <v>15</v>
      </c>
      <c r="AY74">
        <v>0</v>
      </c>
      <c r="AZ74">
        <f t="shared" si="40"/>
        <v>128</v>
      </c>
      <c r="BA74">
        <v>0</v>
      </c>
      <c r="BB74">
        <f t="shared" si="41"/>
        <v>128</v>
      </c>
      <c r="BC74">
        <v>1</v>
      </c>
      <c r="BD74">
        <f t="shared" si="42"/>
        <v>7</v>
      </c>
      <c r="BE74">
        <f t="shared" si="43"/>
        <v>128</v>
      </c>
      <c r="BG74">
        <v>481</v>
      </c>
      <c r="BH74">
        <v>0</v>
      </c>
      <c r="BI74">
        <v>0</v>
      </c>
      <c r="BJ74">
        <f t="shared" si="44"/>
        <v>481</v>
      </c>
      <c r="BK74">
        <v>0</v>
      </c>
      <c r="BL74">
        <f t="shared" si="45"/>
        <v>481</v>
      </c>
      <c r="BM74">
        <v>3</v>
      </c>
      <c r="BN74">
        <f t="shared" si="46"/>
        <v>5</v>
      </c>
      <c r="BO74">
        <f t="shared" si="47"/>
        <v>160.33333333333334</v>
      </c>
      <c r="BQ74">
        <v>1623</v>
      </c>
      <c r="BR74">
        <v>0</v>
      </c>
      <c r="BS74">
        <v>0</v>
      </c>
      <c r="BT74">
        <f t="shared" si="48"/>
        <v>1623</v>
      </c>
      <c r="BU74">
        <v>0</v>
      </c>
      <c r="BV74">
        <f t="shared" si="49"/>
        <v>1623</v>
      </c>
      <c r="BW74">
        <v>12</v>
      </c>
      <c r="BX74">
        <f t="shared" si="50"/>
        <v>5</v>
      </c>
      <c r="BY74">
        <f t="shared" si="51"/>
        <v>135.25</v>
      </c>
      <c r="CA74">
        <v>570</v>
      </c>
    </row>
    <row r="75" spans="1:79" ht="17.25" customHeight="1" x14ac:dyDescent="0.3">
      <c r="A75" s="2">
        <v>44571</v>
      </c>
      <c r="B75" t="s">
        <v>172</v>
      </c>
      <c r="C75" t="s">
        <v>173</v>
      </c>
      <c r="D75" t="s">
        <v>27</v>
      </c>
      <c r="F75">
        <v>224</v>
      </c>
      <c r="G75">
        <v>0</v>
      </c>
      <c r="I75">
        <v>0</v>
      </c>
      <c r="J75">
        <f t="shared" si="26"/>
        <v>224</v>
      </c>
      <c r="K75">
        <v>0</v>
      </c>
      <c r="L75">
        <f t="shared" si="27"/>
        <v>224</v>
      </c>
      <c r="M75">
        <v>1</v>
      </c>
      <c r="N75">
        <v>1</v>
      </c>
      <c r="O75">
        <f t="shared" si="28"/>
        <v>224</v>
      </c>
      <c r="Q75">
        <v>63</v>
      </c>
      <c r="R75">
        <v>0</v>
      </c>
      <c r="T75">
        <v>0</v>
      </c>
      <c r="U75">
        <f t="shared" si="29"/>
        <v>63</v>
      </c>
      <c r="V75">
        <v>0</v>
      </c>
      <c r="W75">
        <f t="shared" si="30"/>
        <v>63</v>
      </c>
      <c r="X75">
        <v>1</v>
      </c>
      <c r="Y75">
        <v>2</v>
      </c>
      <c r="Z75">
        <f t="shared" si="31"/>
        <v>63</v>
      </c>
      <c r="AB75">
        <v>1529</v>
      </c>
      <c r="AC75">
        <v>0</v>
      </c>
      <c r="AE75">
        <v>0</v>
      </c>
      <c r="AF75">
        <f t="shared" si="32"/>
        <v>1529</v>
      </c>
      <c r="AG75">
        <v>0</v>
      </c>
      <c r="AH75">
        <f t="shared" si="33"/>
        <v>1529</v>
      </c>
      <c r="AI75">
        <v>4</v>
      </c>
      <c r="AJ75">
        <f t="shared" si="34"/>
        <v>6</v>
      </c>
      <c r="AK75">
        <f t="shared" si="35"/>
        <v>382.25</v>
      </c>
      <c r="AM75">
        <v>746</v>
      </c>
      <c r="AN75">
        <v>710</v>
      </c>
      <c r="AO75">
        <v>0</v>
      </c>
      <c r="AP75">
        <f t="shared" si="36"/>
        <v>1456</v>
      </c>
      <c r="AQ75">
        <v>0</v>
      </c>
      <c r="AR75">
        <f t="shared" si="37"/>
        <v>1456</v>
      </c>
      <c r="AS75">
        <v>8</v>
      </c>
      <c r="AT75">
        <f t="shared" si="38"/>
        <v>6</v>
      </c>
      <c r="AU75">
        <f t="shared" si="39"/>
        <v>182</v>
      </c>
      <c r="AW75">
        <v>119</v>
      </c>
      <c r="AX75">
        <v>235</v>
      </c>
      <c r="AY75">
        <v>0</v>
      </c>
      <c r="AZ75">
        <f t="shared" si="40"/>
        <v>354</v>
      </c>
      <c r="BA75">
        <v>0</v>
      </c>
      <c r="BB75">
        <f t="shared" si="41"/>
        <v>354</v>
      </c>
      <c r="BC75">
        <v>2</v>
      </c>
      <c r="BD75">
        <f t="shared" si="42"/>
        <v>7</v>
      </c>
      <c r="BE75">
        <f t="shared" si="43"/>
        <v>177</v>
      </c>
      <c r="BG75">
        <v>218</v>
      </c>
      <c r="BH75">
        <v>240</v>
      </c>
      <c r="BI75">
        <v>0</v>
      </c>
      <c r="BJ75">
        <f t="shared" si="44"/>
        <v>458</v>
      </c>
      <c r="BK75">
        <v>0</v>
      </c>
      <c r="BL75">
        <f t="shared" si="45"/>
        <v>458</v>
      </c>
      <c r="BM75">
        <v>0</v>
      </c>
      <c r="BN75">
        <f t="shared" si="46"/>
        <v>5</v>
      </c>
      <c r="BO75">
        <f t="shared" si="47"/>
        <v>0</v>
      </c>
      <c r="BQ75">
        <v>50</v>
      </c>
      <c r="BR75">
        <v>240</v>
      </c>
      <c r="BS75">
        <v>0</v>
      </c>
      <c r="BT75">
        <f t="shared" si="48"/>
        <v>290</v>
      </c>
      <c r="BU75">
        <v>0</v>
      </c>
      <c r="BV75">
        <f t="shared" si="49"/>
        <v>290</v>
      </c>
      <c r="BW75">
        <v>2</v>
      </c>
      <c r="BX75">
        <f t="shared" si="50"/>
        <v>5</v>
      </c>
      <c r="BY75">
        <f t="shared" si="51"/>
        <v>145</v>
      </c>
      <c r="CA75">
        <v>367</v>
      </c>
    </row>
    <row r="76" spans="1:79" ht="17.25" customHeight="1" x14ac:dyDescent="0.3">
      <c r="A76" s="2">
        <v>44571</v>
      </c>
      <c r="B76" t="s">
        <v>174</v>
      </c>
      <c r="C76" t="s">
        <v>175</v>
      </c>
      <c r="D76" t="s">
        <v>27</v>
      </c>
      <c r="F76">
        <v>415</v>
      </c>
      <c r="G76">
        <v>0</v>
      </c>
      <c r="I76">
        <v>-43</v>
      </c>
      <c r="J76">
        <f t="shared" si="26"/>
        <v>372</v>
      </c>
      <c r="K76">
        <v>0</v>
      </c>
      <c r="L76">
        <f t="shared" si="27"/>
        <v>372</v>
      </c>
      <c r="M76">
        <v>53</v>
      </c>
      <c r="N76">
        <v>1</v>
      </c>
      <c r="O76">
        <f t="shared" si="28"/>
        <v>7.0188679245283021</v>
      </c>
      <c r="Q76">
        <v>469</v>
      </c>
      <c r="R76">
        <v>0</v>
      </c>
      <c r="T76">
        <v>-33</v>
      </c>
      <c r="U76">
        <f t="shared" si="29"/>
        <v>436</v>
      </c>
      <c r="V76">
        <v>400</v>
      </c>
      <c r="W76">
        <f t="shared" si="30"/>
        <v>836</v>
      </c>
      <c r="X76">
        <v>22</v>
      </c>
      <c r="Y76">
        <v>2</v>
      </c>
      <c r="Z76">
        <f t="shared" si="31"/>
        <v>38</v>
      </c>
      <c r="AB76">
        <v>982</v>
      </c>
      <c r="AC76">
        <v>0</v>
      </c>
      <c r="AE76">
        <v>-44</v>
      </c>
      <c r="AF76">
        <f t="shared" si="32"/>
        <v>938</v>
      </c>
      <c r="AG76">
        <v>1600</v>
      </c>
      <c r="AH76">
        <f t="shared" si="33"/>
        <v>2538</v>
      </c>
      <c r="AI76">
        <v>128</v>
      </c>
      <c r="AJ76">
        <f t="shared" si="34"/>
        <v>6</v>
      </c>
      <c r="AK76">
        <f t="shared" si="35"/>
        <v>19.828125</v>
      </c>
      <c r="AM76">
        <v>2106</v>
      </c>
      <c r="AN76">
        <v>0</v>
      </c>
      <c r="AO76">
        <v>-21</v>
      </c>
      <c r="AP76">
        <f t="shared" si="36"/>
        <v>2085</v>
      </c>
      <c r="AQ76">
        <v>1600</v>
      </c>
      <c r="AR76">
        <f t="shared" si="37"/>
        <v>3685</v>
      </c>
      <c r="AS76">
        <v>86</v>
      </c>
      <c r="AT76">
        <f t="shared" si="38"/>
        <v>6</v>
      </c>
      <c r="AU76">
        <f t="shared" si="39"/>
        <v>42.848837209302324</v>
      </c>
      <c r="AW76">
        <v>938</v>
      </c>
      <c r="AX76">
        <v>0</v>
      </c>
      <c r="AY76">
        <v>-43</v>
      </c>
      <c r="AZ76">
        <f t="shared" si="40"/>
        <v>895</v>
      </c>
      <c r="BA76">
        <v>4000</v>
      </c>
      <c r="BB76">
        <f t="shared" si="41"/>
        <v>4895</v>
      </c>
      <c r="BC76">
        <v>105</v>
      </c>
      <c r="BD76">
        <f t="shared" si="42"/>
        <v>7</v>
      </c>
      <c r="BE76">
        <f t="shared" si="43"/>
        <v>46.61904761904762</v>
      </c>
      <c r="BG76">
        <v>461</v>
      </c>
      <c r="BH76">
        <v>0</v>
      </c>
      <c r="BI76">
        <v>0</v>
      </c>
      <c r="BJ76">
        <f t="shared" si="44"/>
        <v>461</v>
      </c>
      <c r="BK76">
        <v>1015</v>
      </c>
      <c r="BL76">
        <f t="shared" si="45"/>
        <v>1476</v>
      </c>
      <c r="BM76">
        <v>38</v>
      </c>
      <c r="BN76">
        <f t="shared" si="46"/>
        <v>5</v>
      </c>
      <c r="BO76">
        <f t="shared" si="47"/>
        <v>38.842105263157897</v>
      </c>
      <c r="BQ76">
        <v>662</v>
      </c>
      <c r="BR76">
        <v>0</v>
      </c>
      <c r="BS76">
        <v>-11</v>
      </c>
      <c r="BT76">
        <f t="shared" si="48"/>
        <v>651</v>
      </c>
      <c r="BU76">
        <v>400</v>
      </c>
      <c r="BV76">
        <f t="shared" si="49"/>
        <v>1051</v>
      </c>
      <c r="BW76">
        <v>33</v>
      </c>
      <c r="BX76">
        <f t="shared" si="50"/>
        <v>5</v>
      </c>
      <c r="BY76">
        <f t="shared" si="51"/>
        <v>31.848484848484848</v>
      </c>
      <c r="CA76">
        <v>3120</v>
      </c>
    </row>
    <row r="77" spans="1:79" ht="17.25" customHeight="1" x14ac:dyDescent="0.3">
      <c r="A77" s="2">
        <v>44571</v>
      </c>
      <c r="B77" t="s">
        <v>176</v>
      </c>
      <c r="C77" t="s">
        <v>177</v>
      </c>
      <c r="D77" t="s">
        <v>27</v>
      </c>
      <c r="F77">
        <v>0</v>
      </c>
      <c r="G77">
        <v>0</v>
      </c>
      <c r="I77">
        <v>0</v>
      </c>
      <c r="J77">
        <f t="shared" si="26"/>
        <v>0</v>
      </c>
      <c r="K77">
        <v>0</v>
      </c>
      <c r="L77">
        <f t="shared" si="27"/>
        <v>0</v>
      </c>
      <c r="M77">
        <v>0</v>
      </c>
      <c r="N77">
        <v>1</v>
      </c>
      <c r="O77">
        <f t="shared" si="28"/>
        <v>0</v>
      </c>
      <c r="Q77">
        <v>0</v>
      </c>
      <c r="R77">
        <v>0</v>
      </c>
      <c r="T77">
        <v>0</v>
      </c>
      <c r="U77">
        <f t="shared" si="29"/>
        <v>0</v>
      </c>
      <c r="V77">
        <v>0</v>
      </c>
      <c r="W77">
        <f t="shared" si="30"/>
        <v>0</v>
      </c>
      <c r="X77">
        <v>0</v>
      </c>
      <c r="Y77">
        <v>2</v>
      </c>
      <c r="Z77">
        <f t="shared" si="31"/>
        <v>0</v>
      </c>
      <c r="AB77">
        <v>0</v>
      </c>
      <c r="AC77">
        <v>0</v>
      </c>
      <c r="AE77">
        <v>0</v>
      </c>
      <c r="AF77">
        <f t="shared" si="32"/>
        <v>0</v>
      </c>
      <c r="AG77">
        <v>0</v>
      </c>
      <c r="AH77">
        <f t="shared" si="33"/>
        <v>0</v>
      </c>
      <c r="AI77">
        <v>0</v>
      </c>
      <c r="AJ77">
        <f t="shared" si="34"/>
        <v>6</v>
      </c>
      <c r="AK77">
        <f t="shared" si="35"/>
        <v>0</v>
      </c>
      <c r="AM77">
        <v>0</v>
      </c>
      <c r="AN77">
        <v>0</v>
      </c>
      <c r="AO77">
        <v>0</v>
      </c>
      <c r="AP77">
        <f t="shared" si="36"/>
        <v>0</v>
      </c>
      <c r="AQ77">
        <v>0</v>
      </c>
      <c r="AR77">
        <f t="shared" si="37"/>
        <v>0</v>
      </c>
      <c r="AS77">
        <v>0</v>
      </c>
      <c r="AT77">
        <f t="shared" si="38"/>
        <v>6</v>
      </c>
      <c r="AU77">
        <f t="shared" si="39"/>
        <v>0</v>
      </c>
      <c r="AW77">
        <v>0</v>
      </c>
      <c r="AX77">
        <v>0</v>
      </c>
      <c r="AY77">
        <v>0</v>
      </c>
      <c r="AZ77">
        <f t="shared" si="40"/>
        <v>0</v>
      </c>
      <c r="BA77">
        <v>0</v>
      </c>
      <c r="BB77">
        <f t="shared" si="41"/>
        <v>0</v>
      </c>
      <c r="BC77">
        <v>0</v>
      </c>
      <c r="BD77">
        <f t="shared" si="42"/>
        <v>7</v>
      </c>
      <c r="BE77">
        <f t="shared" si="43"/>
        <v>0</v>
      </c>
      <c r="BG77">
        <v>0</v>
      </c>
      <c r="BH77">
        <v>0</v>
      </c>
      <c r="BI77">
        <v>0</v>
      </c>
      <c r="BJ77">
        <f t="shared" si="44"/>
        <v>0</v>
      </c>
      <c r="BK77">
        <v>0</v>
      </c>
      <c r="BL77">
        <f t="shared" si="45"/>
        <v>0</v>
      </c>
      <c r="BM77">
        <v>0</v>
      </c>
      <c r="BN77">
        <f t="shared" si="46"/>
        <v>5</v>
      </c>
      <c r="BO77">
        <f t="shared" si="47"/>
        <v>0</v>
      </c>
      <c r="BQ77">
        <v>0</v>
      </c>
      <c r="BR77">
        <v>0</v>
      </c>
      <c r="BS77">
        <v>0</v>
      </c>
      <c r="BT77">
        <f t="shared" si="48"/>
        <v>0</v>
      </c>
      <c r="BU77">
        <v>0</v>
      </c>
      <c r="BV77">
        <f t="shared" si="49"/>
        <v>0</v>
      </c>
      <c r="BW77">
        <v>0</v>
      </c>
      <c r="BX77">
        <f t="shared" si="50"/>
        <v>5</v>
      </c>
      <c r="BY77">
        <f t="shared" si="51"/>
        <v>0</v>
      </c>
      <c r="CA77">
        <v>0</v>
      </c>
    </row>
    <row r="78" spans="1:79" ht="17.25" customHeight="1" x14ac:dyDescent="0.3">
      <c r="A78" s="2">
        <v>44571</v>
      </c>
      <c r="B78" t="s">
        <v>178</v>
      </c>
      <c r="C78" t="s">
        <v>179</v>
      </c>
      <c r="D78" t="s">
        <v>27</v>
      </c>
      <c r="F78">
        <v>0</v>
      </c>
      <c r="G78">
        <v>0</v>
      </c>
      <c r="I78">
        <v>0</v>
      </c>
      <c r="J78">
        <f t="shared" si="26"/>
        <v>0</v>
      </c>
      <c r="K78">
        <v>0</v>
      </c>
      <c r="L78">
        <f t="shared" si="27"/>
        <v>0</v>
      </c>
      <c r="M78">
        <v>0</v>
      </c>
      <c r="N78">
        <v>1</v>
      </c>
      <c r="O78">
        <f t="shared" si="28"/>
        <v>0</v>
      </c>
      <c r="Q78">
        <v>0</v>
      </c>
      <c r="R78">
        <v>0</v>
      </c>
      <c r="T78">
        <v>0</v>
      </c>
      <c r="U78">
        <f t="shared" si="29"/>
        <v>0</v>
      </c>
      <c r="V78">
        <v>0</v>
      </c>
      <c r="W78">
        <f t="shared" si="30"/>
        <v>0</v>
      </c>
      <c r="X78">
        <v>0</v>
      </c>
      <c r="Y78">
        <v>2</v>
      </c>
      <c r="Z78">
        <f t="shared" si="31"/>
        <v>0</v>
      </c>
      <c r="AB78">
        <v>0</v>
      </c>
      <c r="AC78">
        <v>0</v>
      </c>
      <c r="AE78">
        <v>0</v>
      </c>
      <c r="AF78">
        <f t="shared" si="32"/>
        <v>0</v>
      </c>
      <c r="AG78">
        <v>0</v>
      </c>
      <c r="AH78">
        <f t="shared" si="33"/>
        <v>0</v>
      </c>
      <c r="AI78">
        <v>0</v>
      </c>
      <c r="AJ78">
        <f t="shared" si="34"/>
        <v>6</v>
      </c>
      <c r="AK78">
        <f t="shared" si="35"/>
        <v>0</v>
      </c>
      <c r="AM78">
        <v>0</v>
      </c>
      <c r="AN78">
        <v>0</v>
      </c>
      <c r="AO78">
        <v>0</v>
      </c>
      <c r="AP78">
        <f t="shared" si="36"/>
        <v>0</v>
      </c>
      <c r="AQ78">
        <v>0</v>
      </c>
      <c r="AR78">
        <f t="shared" si="37"/>
        <v>0</v>
      </c>
      <c r="AS78">
        <v>0</v>
      </c>
      <c r="AT78">
        <f t="shared" si="38"/>
        <v>6</v>
      </c>
      <c r="AU78">
        <f t="shared" si="39"/>
        <v>0</v>
      </c>
      <c r="AW78">
        <v>0</v>
      </c>
      <c r="AX78">
        <v>0</v>
      </c>
      <c r="AY78">
        <v>0</v>
      </c>
      <c r="AZ78">
        <f t="shared" si="40"/>
        <v>0</v>
      </c>
      <c r="BA78">
        <v>0</v>
      </c>
      <c r="BB78">
        <f t="shared" si="41"/>
        <v>0</v>
      </c>
      <c r="BC78">
        <v>0</v>
      </c>
      <c r="BD78">
        <f t="shared" si="42"/>
        <v>7</v>
      </c>
      <c r="BE78">
        <f t="shared" si="43"/>
        <v>0</v>
      </c>
      <c r="BG78">
        <v>0</v>
      </c>
      <c r="BH78">
        <v>0</v>
      </c>
      <c r="BI78">
        <v>0</v>
      </c>
      <c r="BJ78">
        <f t="shared" si="44"/>
        <v>0</v>
      </c>
      <c r="BK78">
        <v>0</v>
      </c>
      <c r="BL78">
        <f t="shared" si="45"/>
        <v>0</v>
      </c>
      <c r="BM78">
        <v>0</v>
      </c>
      <c r="BN78">
        <f t="shared" si="46"/>
        <v>5</v>
      </c>
      <c r="BO78">
        <f t="shared" si="47"/>
        <v>0</v>
      </c>
      <c r="BQ78">
        <v>0</v>
      </c>
      <c r="BR78">
        <v>0</v>
      </c>
      <c r="BS78">
        <v>0</v>
      </c>
      <c r="BT78">
        <f t="shared" si="48"/>
        <v>0</v>
      </c>
      <c r="BU78">
        <v>0</v>
      </c>
      <c r="BV78">
        <f t="shared" si="49"/>
        <v>0</v>
      </c>
      <c r="BW78">
        <v>0</v>
      </c>
      <c r="BX78">
        <f t="shared" si="50"/>
        <v>5</v>
      </c>
      <c r="BY78">
        <f t="shared" si="51"/>
        <v>0</v>
      </c>
      <c r="CA78">
        <v>0</v>
      </c>
    </row>
    <row r="79" spans="1:79" ht="17.25" customHeight="1" x14ac:dyDescent="0.3">
      <c r="A79" s="2">
        <v>44571</v>
      </c>
      <c r="B79" t="s">
        <v>180</v>
      </c>
      <c r="C79" t="s">
        <v>181</v>
      </c>
      <c r="D79" t="s">
        <v>27</v>
      </c>
      <c r="F79">
        <v>739</v>
      </c>
      <c r="G79">
        <v>0</v>
      </c>
      <c r="I79">
        <v>0</v>
      </c>
      <c r="J79">
        <f t="shared" si="26"/>
        <v>739</v>
      </c>
      <c r="K79">
        <v>0</v>
      </c>
      <c r="L79">
        <f t="shared" si="27"/>
        <v>739</v>
      </c>
      <c r="M79">
        <v>9</v>
      </c>
      <c r="N79">
        <v>1</v>
      </c>
      <c r="O79">
        <f t="shared" si="28"/>
        <v>82.111111111111114</v>
      </c>
      <c r="Q79">
        <v>178</v>
      </c>
      <c r="R79">
        <v>0</v>
      </c>
      <c r="T79">
        <v>0</v>
      </c>
      <c r="U79">
        <f t="shared" si="29"/>
        <v>178</v>
      </c>
      <c r="V79">
        <v>0</v>
      </c>
      <c r="W79">
        <f t="shared" si="30"/>
        <v>178</v>
      </c>
      <c r="X79">
        <v>5</v>
      </c>
      <c r="Y79">
        <v>2</v>
      </c>
      <c r="Z79">
        <f t="shared" si="31"/>
        <v>35.6</v>
      </c>
      <c r="AB79">
        <v>5837</v>
      </c>
      <c r="AC79">
        <v>0</v>
      </c>
      <c r="AE79">
        <v>-11</v>
      </c>
      <c r="AF79">
        <f t="shared" si="32"/>
        <v>5826</v>
      </c>
      <c r="AG79">
        <v>0</v>
      </c>
      <c r="AH79">
        <f t="shared" si="33"/>
        <v>5826</v>
      </c>
      <c r="AI79">
        <v>73</v>
      </c>
      <c r="AJ79">
        <f t="shared" si="34"/>
        <v>6</v>
      </c>
      <c r="AK79">
        <f t="shared" si="35"/>
        <v>79.808219178082197</v>
      </c>
      <c r="AM79">
        <v>1420</v>
      </c>
      <c r="AN79">
        <v>0</v>
      </c>
      <c r="AO79">
        <v>-11</v>
      </c>
      <c r="AP79">
        <f t="shared" si="36"/>
        <v>1409</v>
      </c>
      <c r="AQ79">
        <v>0</v>
      </c>
      <c r="AR79">
        <f t="shared" si="37"/>
        <v>1409</v>
      </c>
      <c r="AS79">
        <v>20</v>
      </c>
      <c r="AT79">
        <f t="shared" si="38"/>
        <v>6</v>
      </c>
      <c r="AU79">
        <f t="shared" si="39"/>
        <v>70.45</v>
      </c>
      <c r="AW79">
        <v>694</v>
      </c>
      <c r="AX79">
        <v>0</v>
      </c>
      <c r="AY79">
        <v>-9</v>
      </c>
      <c r="AZ79">
        <f t="shared" si="40"/>
        <v>685</v>
      </c>
      <c r="BA79">
        <v>0</v>
      </c>
      <c r="BB79">
        <f t="shared" si="41"/>
        <v>685</v>
      </c>
      <c r="BC79">
        <v>8</v>
      </c>
      <c r="BD79">
        <f t="shared" si="42"/>
        <v>7</v>
      </c>
      <c r="BE79">
        <f t="shared" si="43"/>
        <v>85.625</v>
      </c>
      <c r="BG79">
        <v>751</v>
      </c>
      <c r="BH79">
        <v>0</v>
      </c>
      <c r="BI79">
        <v>0</v>
      </c>
      <c r="BJ79">
        <f t="shared" si="44"/>
        <v>751</v>
      </c>
      <c r="BK79">
        <v>0</v>
      </c>
      <c r="BL79">
        <f t="shared" si="45"/>
        <v>751</v>
      </c>
      <c r="BM79">
        <v>16</v>
      </c>
      <c r="BN79">
        <v>71</v>
      </c>
      <c r="BO79">
        <f t="shared" si="47"/>
        <v>46.9375</v>
      </c>
      <c r="BQ79">
        <v>330</v>
      </c>
      <c r="BR79">
        <v>0</v>
      </c>
      <c r="BS79">
        <v>0</v>
      </c>
      <c r="BT79">
        <f t="shared" si="48"/>
        <v>330</v>
      </c>
      <c r="BU79">
        <v>0</v>
      </c>
      <c r="BV79">
        <f t="shared" si="49"/>
        <v>330</v>
      </c>
      <c r="BW79">
        <v>4</v>
      </c>
      <c r="BX79">
        <f t="shared" si="50"/>
        <v>5</v>
      </c>
      <c r="BY79">
        <f t="shared" si="51"/>
        <v>82.5</v>
      </c>
      <c r="CA79">
        <v>0</v>
      </c>
    </row>
    <row r="80" spans="1:79" ht="17.25" customHeight="1" x14ac:dyDescent="0.3">
      <c r="A80" s="2">
        <v>44571</v>
      </c>
      <c r="B80" t="s">
        <v>182</v>
      </c>
      <c r="C80" t="s">
        <v>183</v>
      </c>
      <c r="D80" t="s">
        <v>27</v>
      </c>
      <c r="F80">
        <v>429</v>
      </c>
      <c r="G80">
        <v>0</v>
      </c>
      <c r="I80">
        <v>0</v>
      </c>
      <c r="J80">
        <f t="shared" si="26"/>
        <v>429</v>
      </c>
      <c r="K80">
        <v>0</v>
      </c>
      <c r="L80">
        <f t="shared" si="27"/>
        <v>429</v>
      </c>
      <c r="M80">
        <v>35</v>
      </c>
      <c r="N80">
        <v>1</v>
      </c>
      <c r="O80">
        <f t="shared" si="28"/>
        <v>12.257142857142858</v>
      </c>
      <c r="Q80">
        <v>280</v>
      </c>
      <c r="R80">
        <v>0</v>
      </c>
      <c r="T80">
        <v>0</v>
      </c>
      <c r="U80">
        <f t="shared" si="29"/>
        <v>280</v>
      </c>
      <c r="V80">
        <v>0</v>
      </c>
      <c r="W80">
        <f t="shared" si="30"/>
        <v>280</v>
      </c>
      <c r="X80">
        <v>10</v>
      </c>
      <c r="Y80">
        <v>2</v>
      </c>
      <c r="Z80">
        <f t="shared" si="31"/>
        <v>28</v>
      </c>
      <c r="AB80">
        <v>489</v>
      </c>
      <c r="AC80">
        <v>0</v>
      </c>
      <c r="AE80">
        <v>0</v>
      </c>
      <c r="AF80">
        <f t="shared" si="32"/>
        <v>489</v>
      </c>
      <c r="AG80">
        <v>0</v>
      </c>
      <c r="AH80">
        <f t="shared" si="33"/>
        <v>489</v>
      </c>
      <c r="AI80">
        <v>22</v>
      </c>
      <c r="AJ80">
        <f t="shared" si="34"/>
        <v>6</v>
      </c>
      <c r="AK80">
        <f t="shared" si="35"/>
        <v>22.227272727272727</v>
      </c>
      <c r="AM80">
        <v>123</v>
      </c>
      <c r="AN80">
        <v>0</v>
      </c>
      <c r="AO80">
        <v>0</v>
      </c>
      <c r="AP80">
        <f t="shared" si="36"/>
        <v>123</v>
      </c>
      <c r="AQ80">
        <v>0</v>
      </c>
      <c r="AR80">
        <f t="shared" si="37"/>
        <v>123</v>
      </c>
      <c r="AS80">
        <v>6</v>
      </c>
      <c r="AT80">
        <f t="shared" si="38"/>
        <v>6</v>
      </c>
      <c r="AU80">
        <f>IFERROR(AR80/AS80,0)</f>
        <v>20.5</v>
      </c>
      <c r="AW80">
        <v>176</v>
      </c>
      <c r="AX80">
        <v>0</v>
      </c>
      <c r="AY80">
        <v>-12</v>
      </c>
      <c r="AZ80">
        <f t="shared" si="40"/>
        <v>164</v>
      </c>
      <c r="BA80">
        <v>0</v>
      </c>
      <c r="BB80">
        <f t="shared" si="41"/>
        <v>164</v>
      </c>
      <c r="BC80">
        <v>5</v>
      </c>
      <c r="BD80">
        <f t="shared" si="42"/>
        <v>7</v>
      </c>
      <c r="BE80">
        <f t="shared" si="43"/>
        <v>32.799999999999997</v>
      </c>
      <c r="BG80">
        <v>1021</v>
      </c>
      <c r="BH80">
        <v>0</v>
      </c>
      <c r="BI80">
        <v>0</v>
      </c>
      <c r="BJ80">
        <f t="shared" si="44"/>
        <v>1021</v>
      </c>
      <c r="BK80">
        <v>0</v>
      </c>
      <c r="BL80">
        <f t="shared" si="45"/>
        <v>1021</v>
      </c>
      <c r="BM80">
        <v>7</v>
      </c>
      <c r="BN80">
        <f t="shared" si="46"/>
        <v>5</v>
      </c>
      <c r="BO80">
        <f t="shared" si="47"/>
        <v>145.85714285714286</v>
      </c>
      <c r="BQ80">
        <v>264</v>
      </c>
      <c r="BR80">
        <v>0</v>
      </c>
      <c r="BS80">
        <v>0</v>
      </c>
      <c r="BT80">
        <f t="shared" si="48"/>
        <v>264</v>
      </c>
      <c r="BU80">
        <v>0</v>
      </c>
      <c r="BV80">
        <f t="shared" si="49"/>
        <v>264</v>
      </c>
      <c r="BW80">
        <v>3</v>
      </c>
      <c r="BX80">
        <f t="shared" si="50"/>
        <v>5</v>
      </c>
      <c r="BY80">
        <f t="shared" si="51"/>
        <v>88</v>
      </c>
      <c r="CA80">
        <v>0</v>
      </c>
    </row>
    <row r="81" spans="1:79" ht="18.600000000000001" customHeight="1" x14ac:dyDescent="0.3">
      <c r="A81" s="2">
        <v>44571</v>
      </c>
      <c r="B81" t="s">
        <v>184</v>
      </c>
      <c r="C81" t="s">
        <v>185</v>
      </c>
      <c r="D81" t="s">
        <v>27</v>
      </c>
      <c r="F81">
        <v>711</v>
      </c>
      <c r="G81">
        <v>0</v>
      </c>
      <c r="I81">
        <v>-17</v>
      </c>
      <c r="J81">
        <f t="shared" si="26"/>
        <v>694</v>
      </c>
      <c r="K81">
        <v>720</v>
      </c>
      <c r="L81">
        <f t="shared" si="27"/>
        <v>1414</v>
      </c>
      <c r="M81">
        <v>11</v>
      </c>
      <c r="N81">
        <v>1</v>
      </c>
      <c r="O81">
        <f t="shared" si="28"/>
        <v>128.54545454545453</v>
      </c>
      <c r="Q81">
        <v>297</v>
      </c>
      <c r="R81">
        <v>0</v>
      </c>
      <c r="T81">
        <v>0</v>
      </c>
      <c r="U81">
        <f t="shared" si="29"/>
        <v>297</v>
      </c>
      <c r="V81">
        <v>0</v>
      </c>
      <c r="W81">
        <f t="shared" si="30"/>
        <v>297</v>
      </c>
      <c r="X81">
        <v>0</v>
      </c>
      <c r="Y81">
        <v>2</v>
      </c>
      <c r="Z81">
        <f t="shared" si="31"/>
        <v>0</v>
      </c>
      <c r="AB81">
        <v>66</v>
      </c>
      <c r="AC81">
        <v>0</v>
      </c>
      <c r="AE81">
        <v>0</v>
      </c>
      <c r="AF81">
        <f t="shared" si="32"/>
        <v>66</v>
      </c>
      <c r="AG81">
        <v>0</v>
      </c>
      <c r="AH81">
        <f t="shared" si="33"/>
        <v>66</v>
      </c>
      <c r="AI81">
        <v>13</v>
      </c>
      <c r="AJ81">
        <f t="shared" si="34"/>
        <v>6</v>
      </c>
      <c r="AK81">
        <f t="shared" si="35"/>
        <v>5.0769230769230766</v>
      </c>
      <c r="AM81">
        <v>65</v>
      </c>
      <c r="AN81">
        <v>0</v>
      </c>
      <c r="AO81">
        <v>-62</v>
      </c>
      <c r="AP81">
        <f t="shared" si="36"/>
        <v>3</v>
      </c>
      <c r="AQ81">
        <v>0</v>
      </c>
      <c r="AR81">
        <f t="shared" si="37"/>
        <v>3</v>
      </c>
      <c r="AS81">
        <v>9</v>
      </c>
      <c r="AT81">
        <f t="shared" si="38"/>
        <v>6</v>
      </c>
      <c r="AU81">
        <f>IFERROR(AR81/AS81,0)</f>
        <v>0.33333333333333331</v>
      </c>
      <c r="AW81">
        <v>167</v>
      </c>
      <c r="AX81">
        <v>0</v>
      </c>
      <c r="AY81">
        <v>0</v>
      </c>
      <c r="AZ81">
        <f t="shared" si="40"/>
        <v>167</v>
      </c>
      <c r="BA81">
        <v>0</v>
      </c>
      <c r="BB81">
        <f t="shared" si="41"/>
        <v>167</v>
      </c>
      <c r="BC81">
        <v>12</v>
      </c>
      <c r="BD81">
        <f t="shared" si="42"/>
        <v>7</v>
      </c>
      <c r="BE81">
        <f t="shared" si="43"/>
        <v>13.916666666666666</v>
      </c>
      <c r="BG81">
        <v>168</v>
      </c>
      <c r="BH81">
        <v>0</v>
      </c>
      <c r="BI81">
        <v>0</v>
      </c>
      <c r="BJ81">
        <f t="shared" si="44"/>
        <v>168</v>
      </c>
      <c r="BK81">
        <v>0</v>
      </c>
      <c r="BL81">
        <f t="shared" si="45"/>
        <v>168</v>
      </c>
      <c r="BM81">
        <v>1</v>
      </c>
      <c r="BN81">
        <f t="shared" si="46"/>
        <v>5</v>
      </c>
      <c r="BO81">
        <f t="shared" si="47"/>
        <v>168</v>
      </c>
      <c r="BQ81">
        <v>253</v>
      </c>
      <c r="BR81">
        <v>0</v>
      </c>
      <c r="BS81">
        <v>0</v>
      </c>
      <c r="BT81">
        <f t="shared" si="48"/>
        <v>253</v>
      </c>
      <c r="BU81">
        <v>540</v>
      </c>
      <c r="BV81">
        <f t="shared" si="49"/>
        <v>793</v>
      </c>
      <c r="BW81">
        <v>7</v>
      </c>
      <c r="BX81">
        <f t="shared" si="50"/>
        <v>5</v>
      </c>
      <c r="BY81">
        <f t="shared" si="51"/>
        <v>113.28571428571429</v>
      </c>
      <c r="CA81">
        <v>0</v>
      </c>
    </row>
    <row r="90" spans="1:79" ht="17.25" customHeight="1" x14ac:dyDescent="0.3">
      <c r="BQ90" t="s">
        <v>186</v>
      </c>
    </row>
  </sheetData>
  <dataConsolidate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B6BF-A0E8-4D59-AB6D-FEF457564182}">
  <dimension ref="A1:CA90"/>
  <sheetViews>
    <sheetView zoomScale="85" zoomScaleNormal="85" workbookViewId="0">
      <selection sqref="A1:XFD1"/>
    </sheetView>
  </sheetViews>
  <sheetFormatPr defaultColWidth="9.6640625" defaultRowHeight="17.25" customHeight="1" x14ac:dyDescent="0.3"/>
  <cols>
    <col min="1" max="1" width="10.77734375" bestFit="1" customWidth="1"/>
    <col min="2" max="2" width="7.88671875" customWidth="1"/>
    <col min="3" max="3" width="25.5546875" bestFit="1" customWidth="1"/>
    <col min="4" max="4" width="4.88671875" bestFit="1" customWidth="1"/>
    <col min="5" max="5" width="4.88671875" customWidth="1"/>
    <col min="6" max="28" width="11.33203125" customWidth="1"/>
    <col min="29" max="30" width="11.44140625" customWidth="1"/>
    <col min="31" max="78" width="11.33203125" customWidth="1"/>
    <col min="79" max="79" width="16.33203125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44572</v>
      </c>
      <c r="B2" t="s">
        <v>25</v>
      </c>
      <c r="C2" t="s">
        <v>26</v>
      </c>
      <c r="D2" t="s">
        <v>27</v>
      </c>
      <c r="F2">
        <v>20</v>
      </c>
      <c r="G2">
        <v>0</v>
      </c>
      <c r="I2">
        <v>0</v>
      </c>
      <c r="J2">
        <f t="shared" ref="J2:J33" si="0">SUM(F2:I2)</f>
        <v>20</v>
      </c>
      <c r="K2">
        <v>0</v>
      </c>
      <c r="L2">
        <f t="shared" ref="L2:L65" si="1">SUM(J2:K2)</f>
        <v>20</v>
      </c>
      <c r="M2">
        <v>2</v>
      </c>
      <c r="N2">
        <v>1</v>
      </c>
      <c r="O2">
        <f t="shared" ref="O2:O65" si="2">IFERROR(L2/M2,0)</f>
        <v>10</v>
      </c>
      <c r="Q2">
        <v>0</v>
      </c>
      <c r="R2">
        <v>0</v>
      </c>
      <c r="T2">
        <v>0</v>
      </c>
      <c r="U2">
        <f t="shared" ref="U2:U33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E2">
        <v>0</v>
      </c>
      <c r="AF2">
        <f t="shared" ref="AF2:AF33" si="6">SUM(AB2:AE2)</f>
        <v>0</v>
      </c>
      <c r="AG2">
        <v>0</v>
      </c>
      <c r="AH2">
        <f t="shared" ref="AH2:AH65" si="7">SUM(AF2:AG2)</f>
        <v>0</v>
      </c>
      <c r="AI2">
        <v>9</v>
      </c>
      <c r="AJ2">
        <f t="shared" ref="AJ2:AJ65" si="8">4+2</f>
        <v>6</v>
      </c>
      <c r="AK2">
        <f t="shared" ref="AK2:AK65" si="9">IFERROR(AH2/AI2,0)</f>
        <v>0</v>
      </c>
      <c r="AM2">
        <v>0</v>
      </c>
      <c r="AN2">
        <v>0</v>
      </c>
      <c r="AO2">
        <v>0</v>
      </c>
      <c r="AP2">
        <f t="shared" ref="AP2:AP65" si="10">SUM(AM2:AO2)</f>
        <v>0</v>
      </c>
      <c r="AQ2">
        <v>0</v>
      </c>
      <c r="AR2">
        <f t="shared" ref="AR2:AR65" si="11">SUM(AP2:AQ2)</f>
        <v>0</v>
      </c>
      <c r="AS2">
        <v>2</v>
      </c>
      <c r="AT2">
        <f t="shared" ref="AT2:AT65" si="12">4+2</f>
        <v>6</v>
      </c>
      <c r="AU2">
        <f t="shared" ref="AU2:AU65" si="13">IFERROR(AR2/AS2,0)</f>
        <v>0</v>
      </c>
      <c r="AW2">
        <v>0</v>
      </c>
      <c r="AX2">
        <v>0</v>
      </c>
      <c r="AY2">
        <v>0</v>
      </c>
      <c r="AZ2">
        <f t="shared" ref="AZ2:AZ65" si="14">SUM(AW2:AY2)</f>
        <v>0</v>
      </c>
      <c r="BA2">
        <v>0</v>
      </c>
      <c r="BB2">
        <f t="shared" ref="BB2:BB65" si="15">SUM(AZ2:BA2)</f>
        <v>0</v>
      </c>
      <c r="BC2">
        <v>3</v>
      </c>
      <c r="BD2">
        <f t="shared" ref="BD2:BD65" si="16">5+2</f>
        <v>7</v>
      </c>
      <c r="BE2">
        <f t="shared" ref="BE2:BE65" si="17">IFERROR(BB2/BC2,0)</f>
        <v>0</v>
      </c>
      <c r="BG2">
        <v>67</v>
      </c>
      <c r="BH2">
        <v>0</v>
      </c>
      <c r="BI2">
        <v>0</v>
      </c>
      <c r="BJ2">
        <f t="shared" ref="BJ2:BJ65" si="18">SUM(BG2:BI2)</f>
        <v>67</v>
      </c>
      <c r="BK2">
        <v>0</v>
      </c>
      <c r="BL2">
        <f t="shared" ref="BL2:BL65" si="19">SUM(BJ2:BK2)</f>
        <v>67</v>
      </c>
      <c r="BM2">
        <v>2</v>
      </c>
      <c r="BN2">
        <f t="shared" ref="BN2:BN65" si="20">3+2</f>
        <v>5</v>
      </c>
      <c r="BO2">
        <f t="shared" ref="BO2:BO65" si="21">IFERROR(BL2/BM2,0)</f>
        <v>33.5</v>
      </c>
      <c r="BQ2">
        <v>0</v>
      </c>
      <c r="BR2">
        <v>0</v>
      </c>
      <c r="BS2">
        <v>0</v>
      </c>
      <c r="BT2">
        <f t="shared" ref="BT2:BT65" si="22">SUM(BQ2:BS2)</f>
        <v>0</v>
      </c>
      <c r="BU2">
        <v>0</v>
      </c>
      <c r="BV2">
        <f t="shared" ref="BV2:BV65" si="23">SUM(BT2:BU2)</f>
        <v>0</v>
      </c>
      <c r="BW2">
        <v>6</v>
      </c>
      <c r="BX2">
        <f t="shared" ref="BX2:BX65" si="24">3+2</f>
        <v>5</v>
      </c>
      <c r="BY2">
        <f t="shared" ref="BY2:BY65" si="25">IFERROR(BV2/BW2,0)</f>
        <v>0</v>
      </c>
      <c r="CA2">
        <v>0</v>
      </c>
    </row>
    <row r="3" spans="1:79" ht="18" customHeight="1" x14ac:dyDescent="0.3">
      <c r="A3" s="2">
        <v>44572</v>
      </c>
      <c r="B3" t="s">
        <v>28</v>
      </c>
      <c r="C3" t="s">
        <v>29</v>
      </c>
      <c r="D3" t="s">
        <v>27</v>
      </c>
      <c r="F3">
        <v>67</v>
      </c>
      <c r="G3">
        <v>0</v>
      </c>
      <c r="I3">
        <v>0</v>
      </c>
      <c r="J3">
        <f t="shared" si="0"/>
        <v>67</v>
      </c>
      <c r="K3">
        <v>0</v>
      </c>
      <c r="L3">
        <f t="shared" si="1"/>
        <v>67</v>
      </c>
      <c r="M3">
        <v>10</v>
      </c>
      <c r="N3">
        <v>1</v>
      </c>
      <c r="O3">
        <f t="shared" si="2"/>
        <v>6.7</v>
      </c>
      <c r="Q3">
        <v>245</v>
      </c>
      <c r="R3">
        <v>0</v>
      </c>
      <c r="T3">
        <v>-12</v>
      </c>
      <c r="U3">
        <f t="shared" si="3"/>
        <v>233</v>
      </c>
      <c r="V3">
        <v>0</v>
      </c>
      <c r="W3">
        <f t="shared" si="4"/>
        <v>233</v>
      </c>
      <c r="X3">
        <v>5</v>
      </c>
      <c r="Y3">
        <v>2</v>
      </c>
      <c r="Z3">
        <f t="shared" si="5"/>
        <v>46.6</v>
      </c>
      <c r="AB3">
        <v>753</v>
      </c>
      <c r="AC3">
        <v>0</v>
      </c>
      <c r="AE3">
        <v>-15</v>
      </c>
      <c r="AF3">
        <f t="shared" si="6"/>
        <v>738</v>
      </c>
      <c r="AG3">
        <v>0</v>
      </c>
      <c r="AH3">
        <f t="shared" si="7"/>
        <v>738</v>
      </c>
      <c r="AI3">
        <v>26</v>
      </c>
      <c r="AJ3">
        <f t="shared" si="8"/>
        <v>6</v>
      </c>
      <c r="AK3">
        <f t="shared" si="9"/>
        <v>28.384615384615383</v>
      </c>
      <c r="AM3">
        <v>1623</v>
      </c>
      <c r="AN3">
        <v>0</v>
      </c>
      <c r="AO3">
        <v>0</v>
      </c>
      <c r="AP3">
        <f t="shared" si="10"/>
        <v>1623</v>
      </c>
      <c r="AQ3">
        <v>0</v>
      </c>
      <c r="AR3">
        <f t="shared" si="11"/>
        <v>1623</v>
      </c>
      <c r="AS3">
        <v>22</v>
      </c>
      <c r="AT3">
        <f t="shared" si="12"/>
        <v>6</v>
      </c>
      <c r="AU3">
        <f t="shared" si="13"/>
        <v>73.772727272727266</v>
      </c>
      <c r="AW3">
        <v>281</v>
      </c>
      <c r="AX3">
        <v>0</v>
      </c>
      <c r="AY3">
        <v>0</v>
      </c>
      <c r="AZ3">
        <f t="shared" si="14"/>
        <v>281</v>
      </c>
      <c r="BA3">
        <v>0</v>
      </c>
      <c r="BB3">
        <f t="shared" si="15"/>
        <v>281</v>
      </c>
      <c r="BC3">
        <v>5</v>
      </c>
      <c r="BD3">
        <f t="shared" si="16"/>
        <v>7</v>
      </c>
      <c r="BE3">
        <f t="shared" si="17"/>
        <v>56.2</v>
      </c>
      <c r="BG3">
        <v>295</v>
      </c>
      <c r="BH3">
        <v>0</v>
      </c>
      <c r="BI3">
        <v>0</v>
      </c>
      <c r="BJ3">
        <f t="shared" si="18"/>
        <v>295</v>
      </c>
      <c r="BK3">
        <v>0</v>
      </c>
      <c r="BL3">
        <f t="shared" si="19"/>
        <v>295</v>
      </c>
      <c r="BM3">
        <v>5</v>
      </c>
      <c r="BN3">
        <f t="shared" si="20"/>
        <v>5</v>
      </c>
      <c r="BO3">
        <f t="shared" si="21"/>
        <v>59</v>
      </c>
      <c r="BQ3">
        <v>1561</v>
      </c>
      <c r="BR3">
        <v>0</v>
      </c>
      <c r="BS3">
        <v>0</v>
      </c>
      <c r="BT3">
        <f t="shared" si="22"/>
        <v>1561</v>
      </c>
      <c r="BU3">
        <v>0</v>
      </c>
      <c r="BV3">
        <f t="shared" si="23"/>
        <v>1561</v>
      </c>
      <c r="BW3">
        <v>17</v>
      </c>
      <c r="BX3">
        <f t="shared" si="24"/>
        <v>5</v>
      </c>
      <c r="BY3">
        <f t="shared" si="25"/>
        <v>91.82352941176471</v>
      </c>
      <c r="CA3">
        <v>0</v>
      </c>
    </row>
    <row r="4" spans="1:79" ht="17.25" customHeight="1" x14ac:dyDescent="0.3">
      <c r="A4" s="2">
        <v>44572</v>
      </c>
      <c r="B4" t="s">
        <v>30</v>
      </c>
      <c r="C4" t="s">
        <v>31</v>
      </c>
      <c r="D4" t="s">
        <v>27</v>
      </c>
      <c r="F4">
        <v>184</v>
      </c>
      <c r="G4">
        <v>0</v>
      </c>
      <c r="I4">
        <v>0</v>
      </c>
      <c r="J4">
        <f t="shared" si="0"/>
        <v>184</v>
      </c>
      <c r="K4">
        <v>0</v>
      </c>
      <c r="L4">
        <f t="shared" si="1"/>
        <v>184</v>
      </c>
      <c r="M4">
        <v>7</v>
      </c>
      <c r="N4">
        <v>1</v>
      </c>
      <c r="O4">
        <f t="shared" si="2"/>
        <v>26.285714285714285</v>
      </c>
      <c r="Q4">
        <v>226</v>
      </c>
      <c r="R4">
        <v>0</v>
      </c>
      <c r="T4">
        <v>0</v>
      </c>
      <c r="U4">
        <f t="shared" si="3"/>
        <v>226</v>
      </c>
      <c r="V4">
        <v>0</v>
      </c>
      <c r="W4">
        <f t="shared" si="4"/>
        <v>226</v>
      </c>
      <c r="X4">
        <v>2</v>
      </c>
      <c r="Y4">
        <v>2</v>
      </c>
      <c r="Z4">
        <f t="shared" si="5"/>
        <v>113</v>
      </c>
      <c r="AB4">
        <v>386</v>
      </c>
      <c r="AC4">
        <v>0</v>
      </c>
      <c r="AE4">
        <v>-12</v>
      </c>
      <c r="AF4">
        <f t="shared" si="6"/>
        <v>374</v>
      </c>
      <c r="AG4">
        <v>0</v>
      </c>
      <c r="AH4">
        <f t="shared" si="7"/>
        <v>374</v>
      </c>
      <c r="AI4">
        <v>3</v>
      </c>
      <c r="AJ4">
        <f t="shared" si="8"/>
        <v>6</v>
      </c>
      <c r="AK4">
        <f t="shared" si="9"/>
        <v>124.66666666666667</v>
      </c>
      <c r="AM4">
        <v>436</v>
      </c>
      <c r="AN4">
        <v>0</v>
      </c>
      <c r="AO4">
        <v>-11</v>
      </c>
      <c r="AP4">
        <f t="shared" si="10"/>
        <v>425</v>
      </c>
      <c r="AQ4">
        <v>0</v>
      </c>
      <c r="AR4">
        <f t="shared" si="11"/>
        <v>425</v>
      </c>
      <c r="AS4">
        <v>1</v>
      </c>
      <c r="AT4">
        <f t="shared" si="12"/>
        <v>6</v>
      </c>
      <c r="AU4">
        <f t="shared" si="13"/>
        <v>425</v>
      </c>
      <c r="AW4">
        <v>231</v>
      </c>
      <c r="AX4">
        <v>0</v>
      </c>
      <c r="AY4">
        <v>0</v>
      </c>
      <c r="AZ4">
        <f t="shared" si="14"/>
        <v>231</v>
      </c>
      <c r="BA4">
        <v>0</v>
      </c>
      <c r="BB4">
        <f t="shared" si="15"/>
        <v>231</v>
      </c>
      <c r="BC4">
        <v>0</v>
      </c>
      <c r="BD4">
        <f t="shared" si="16"/>
        <v>7</v>
      </c>
      <c r="BE4">
        <f t="shared" si="17"/>
        <v>0</v>
      </c>
      <c r="BG4">
        <v>68</v>
      </c>
      <c r="BH4">
        <v>0</v>
      </c>
      <c r="BI4">
        <v>0</v>
      </c>
      <c r="BJ4">
        <f t="shared" si="18"/>
        <v>68</v>
      </c>
      <c r="BK4">
        <v>160</v>
      </c>
      <c r="BL4">
        <f t="shared" si="19"/>
        <v>228</v>
      </c>
      <c r="BM4">
        <v>2</v>
      </c>
      <c r="BN4">
        <f t="shared" si="20"/>
        <v>5</v>
      </c>
      <c r="BO4">
        <f t="shared" si="21"/>
        <v>114</v>
      </c>
      <c r="BQ4">
        <v>346</v>
      </c>
      <c r="BR4">
        <v>0</v>
      </c>
      <c r="BS4">
        <v>0</v>
      </c>
      <c r="BT4">
        <f t="shared" si="22"/>
        <v>346</v>
      </c>
      <c r="BU4">
        <v>0</v>
      </c>
      <c r="BV4">
        <f t="shared" si="23"/>
        <v>346</v>
      </c>
      <c r="BW4">
        <v>2</v>
      </c>
      <c r="BX4">
        <f t="shared" si="24"/>
        <v>5</v>
      </c>
      <c r="BY4">
        <f t="shared" si="25"/>
        <v>173</v>
      </c>
      <c r="CA4">
        <v>2276</v>
      </c>
    </row>
    <row r="5" spans="1:79" ht="15.75" customHeight="1" x14ac:dyDescent="0.3">
      <c r="A5" s="2">
        <v>44572</v>
      </c>
      <c r="B5" t="s">
        <v>32</v>
      </c>
      <c r="C5" t="s">
        <v>33</v>
      </c>
      <c r="D5" t="s">
        <v>27</v>
      </c>
      <c r="F5">
        <v>126</v>
      </c>
      <c r="G5">
        <v>0</v>
      </c>
      <c r="I5">
        <v>0</v>
      </c>
      <c r="J5">
        <f t="shared" si="0"/>
        <v>126</v>
      </c>
      <c r="K5">
        <v>0</v>
      </c>
      <c r="L5">
        <f t="shared" si="1"/>
        <v>126</v>
      </c>
      <c r="M5">
        <v>9</v>
      </c>
      <c r="N5">
        <v>1</v>
      </c>
      <c r="O5">
        <f t="shared" si="2"/>
        <v>14</v>
      </c>
      <c r="Q5">
        <v>183</v>
      </c>
      <c r="R5">
        <v>0</v>
      </c>
      <c r="T5">
        <v>0</v>
      </c>
      <c r="U5">
        <f t="shared" si="3"/>
        <v>183</v>
      </c>
      <c r="V5">
        <v>0</v>
      </c>
      <c r="W5">
        <f t="shared" si="4"/>
        <v>183</v>
      </c>
      <c r="X5">
        <v>3</v>
      </c>
      <c r="Y5">
        <v>2</v>
      </c>
      <c r="Z5">
        <f t="shared" si="5"/>
        <v>61</v>
      </c>
      <c r="AB5">
        <v>419</v>
      </c>
      <c r="AC5">
        <v>0</v>
      </c>
      <c r="AE5">
        <v>0</v>
      </c>
      <c r="AF5">
        <f t="shared" si="6"/>
        <v>419</v>
      </c>
      <c r="AG5">
        <v>0</v>
      </c>
      <c r="AH5">
        <f t="shared" si="7"/>
        <v>419</v>
      </c>
      <c r="AI5">
        <v>2</v>
      </c>
      <c r="AJ5">
        <f t="shared" si="8"/>
        <v>6</v>
      </c>
      <c r="AK5">
        <f t="shared" si="9"/>
        <v>209.5</v>
      </c>
      <c r="AM5">
        <v>403</v>
      </c>
      <c r="AN5">
        <v>0</v>
      </c>
      <c r="AO5">
        <v>0</v>
      </c>
      <c r="AP5">
        <f t="shared" si="10"/>
        <v>403</v>
      </c>
      <c r="AQ5">
        <v>0</v>
      </c>
      <c r="AR5">
        <f t="shared" si="11"/>
        <v>403</v>
      </c>
      <c r="AS5">
        <v>4</v>
      </c>
      <c r="AT5">
        <f t="shared" si="12"/>
        <v>6</v>
      </c>
      <c r="AU5">
        <f t="shared" si="13"/>
        <v>100.75</v>
      </c>
      <c r="AW5">
        <v>547</v>
      </c>
      <c r="AX5">
        <v>0</v>
      </c>
      <c r="AY5">
        <v>0</v>
      </c>
      <c r="AZ5">
        <f t="shared" si="14"/>
        <v>547</v>
      </c>
      <c r="BA5">
        <v>0</v>
      </c>
      <c r="BB5">
        <f t="shared" si="15"/>
        <v>547</v>
      </c>
      <c r="BC5">
        <v>1</v>
      </c>
      <c r="BD5">
        <f t="shared" si="16"/>
        <v>7</v>
      </c>
      <c r="BE5">
        <f t="shared" si="17"/>
        <v>547</v>
      </c>
      <c r="BG5">
        <v>219</v>
      </c>
      <c r="BH5">
        <v>96</v>
      </c>
      <c r="BI5">
        <v>0</v>
      </c>
      <c r="BJ5">
        <f t="shared" si="18"/>
        <v>315</v>
      </c>
      <c r="BK5">
        <v>0</v>
      </c>
      <c r="BL5">
        <f t="shared" si="19"/>
        <v>315</v>
      </c>
      <c r="BM5">
        <v>2</v>
      </c>
      <c r="BN5">
        <f t="shared" si="20"/>
        <v>5</v>
      </c>
      <c r="BO5">
        <f t="shared" si="21"/>
        <v>157.5</v>
      </c>
      <c r="BQ5">
        <v>355</v>
      </c>
      <c r="BR5">
        <v>0</v>
      </c>
      <c r="BS5">
        <v>0</v>
      </c>
      <c r="BT5">
        <f t="shared" si="22"/>
        <v>355</v>
      </c>
      <c r="BU5">
        <v>0</v>
      </c>
      <c r="BV5">
        <f t="shared" si="23"/>
        <v>355</v>
      </c>
      <c r="BW5">
        <v>4</v>
      </c>
      <c r="BX5">
        <f t="shared" si="24"/>
        <v>5</v>
      </c>
      <c r="BY5">
        <f t="shared" si="25"/>
        <v>88.75</v>
      </c>
      <c r="CA5">
        <v>639</v>
      </c>
    </row>
    <row r="6" spans="1:79" ht="17.25" customHeight="1" x14ac:dyDescent="0.3">
      <c r="A6" s="2">
        <v>44572</v>
      </c>
      <c r="B6" t="s">
        <v>34</v>
      </c>
      <c r="C6" t="s">
        <v>35</v>
      </c>
      <c r="D6" t="s">
        <v>27</v>
      </c>
      <c r="F6">
        <v>401</v>
      </c>
      <c r="G6">
        <v>160</v>
      </c>
      <c r="I6">
        <v>0</v>
      </c>
      <c r="J6">
        <f t="shared" si="0"/>
        <v>561</v>
      </c>
      <c r="K6">
        <v>0</v>
      </c>
      <c r="L6">
        <f t="shared" si="1"/>
        <v>561</v>
      </c>
      <c r="M6">
        <v>11</v>
      </c>
      <c r="N6">
        <v>1</v>
      </c>
      <c r="O6">
        <f t="shared" si="2"/>
        <v>51</v>
      </c>
      <c r="Q6">
        <v>348</v>
      </c>
      <c r="R6">
        <v>0</v>
      </c>
      <c r="T6">
        <v>0</v>
      </c>
      <c r="U6">
        <f t="shared" si="3"/>
        <v>348</v>
      </c>
      <c r="V6">
        <v>0</v>
      </c>
      <c r="W6">
        <f t="shared" si="4"/>
        <v>348</v>
      </c>
      <c r="X6">
        <v>2</v>
      </c>
      <c r="Y6">
        <v>2</v>
      </c>
      <c r="Z6">
        <f t="shared" si="5"/>
        <v>174</v>
      </c>
      <c r="AB6">
        <v>2710</v>
      </c>
      <c r="AC6">
        <v>0</v>
      </c>
      <c r="AE6">
        <v>0</v>
      </c>
      <c r="AF6">
        <f t="shared" si="6"/>
        <v>2710</v>
      </c>
      <c r="AG6">
        <v>0</v>
      </c>
      <c r="AH6">
        <f t="shared" si="7"/>
        <v>2710</v>
      </c>
      <c r="AI6">
        <v>56</v>
      </c>
      <c r="AJ6">
        <f t="shared" si="8"/>
        <v>6</v>
      </c>
      <c r="AK6">
        <f t="shared" si="9"/>
        <v>48.392857142857146</v>
      </c>
      <c r="AM6">
        <v>454</v>
      </c>
      <c r="AN6">
        <v>320</v>
      </c>
      <c r="AO6">
        <v>0</v>
      </c>
      <c r="AP6">
        <f t="shared" si="10"/>
        <v>774</v>
      </c>
      <c r="AQ6">
        <v>0</v>
      </c>
      <c r="AR6">
        <f t="shared" si="11"/>
        <v>774</v>
      </c>
      <c r="AS6">
        <v>7</v>
      </c>
      <c r="AT6">
        <f t="shared" si="12"/>
        <v>6</v>
      </c>
      <c r="AU6">
        <f t="shared" si="13"/>
        <v>110.57142857142857</v>
      </c>
      <c r="AW6">
        <v>217</v>
      </c>
      <c r="AX6">
        <v>0</v>
      </c>
      <c r="AY6">
        <v>0</v>
      </c>
      <c r="AZ6">
        <f t="shared" si="14"/>
        <v>217</v>
      </c>
      <c r="BA6">
        <v>0</v>
      </c>
      <c r="BB6">
        <f t="shared" si="15"/>
        <v>217</v>
      </c>
      <c r="BC6">
        <v>5</v>
      </c>
      <c r="BD6">
        <f t="shared" si="16"/>
        <v>7</v>
      </c>
      <c r="BE6">
        <f t="shared" si="17"/>
        <v>43.4</v>
      </c>
      <c r="BG6">
        <v>110</v>
      </c>
      <c r="BH6">
        <v>310</v>
      </c>
      <c r="BI6">
        <v>0</v>
      </c>
      <c r="BJ6">
        <f t="shared" si="18"/>
        <v>420</v>
      </c>
      <c r="BK6">
        <v>0</v>
      </c>
      <c r="BL6">
        <f t="shared" si="19"/>
        <v>420</v>
      </c>
      <c r="BM6">
        <v>2</v>
      </c>
      <c r="BN6">
        <f t="shared" si="20"/>
        <v>5</v>
      </c>
      <c r="BO6">
        <f t="shared" si="21"/>
        <v>210</v>
      </c>
      <c r="BQ6">
        <v>1601</v>
      </c>
      <c r="BR6">
        <v>480</v>
      </c>
      <c r="BS6">
        <v>0</v>
      </c>
      <c r="BT6">
        <f t="shared" si="22"/>
        <v>2081</v>
      </c>
      <c r="BU6">
        <v>0</v>
      </c>
      <c r="BV6">
        <f t="shared" si="23"/>
        <v>2081</v>
      </c>
      <c r="BW6">
        <v>49</v>
      </c>
      <c r="BX6">
        <f t="shared" si="24"/>
        <v>5</v>
      </c>
      <c r="BY6">
        <f t="shared" si="25"/>
        <v>42.469387755102041</v>
      </c>
      <c r="CA6">
        <v>2842</v>
      </c>
    </row>
    <row r="7" spans="1:79" ht="17.25" customHeight="1" x14ac:dyDescent="0.3">
      <c r="A7" s="2">
        <v>44572</v>
      </c>
      <c r="B7" t="s">
        <v>36</v>
      </c>
      <c r="C7" t="s">
        <v>37</v>
      </c>
      <c r="D7" t="s">
        <v>27</v>
      </c>
      <c r="F7">
        <v>421</v>
      </c>
      <c r="G7">
        <v>139</v>
      </c>
      <c r="I7">
        <v>-5</v>
      </c>
      <c r="J7">
        <f t="shared" si="0"/>
        <v>555</v>
      </c>
      <c r="K7">
        <v>0</v>
      </c>
      <c r="L7">
        <f t="shared" si="1"/>
        <v>555</v>
      </c>
      <c r="M7">
        <v>23</v>
      </c>
      <c r="N7">
        <v>1</v>
      </c>
      <c r="O7">
        <f t="shared" si="2"/>
        <v>24.130434782608695</v>
      </c>
      <c r="Q7">
        <v>220</v>
      </c>
      <c r="R7">
        <v>0</v>
      </c>
      <c r="T7">
        <v>0</v>
      </c>
      <c r="U7">
        <f t="shared" si="3"/>
        <v>220</v>
      </c>
      <c r="V7">
        <v>0</v>
      </c>
      <c r="W7">
        <f t="shared" si="4"/>
        <v>220</v>
      </c>
      <c r="X7">
        <v>0</v>
      </c>
      <c r="Y7">
        <v>2</v>
      </c>
      <c r="Z7">
        <f t="shared" si="5"/>
        <v>0</v>
      </c>
      <c r="AB7">
        <v>302</v>
      </c>
      <c r="AC7">
        <v>0</v>
      </c>
      <c r="AE7">
        <v>0</v>
      </c>
      <c r="AF7">
        <f t="shared" si="6"/>
        <v>302</v>
      </c>
      <c r="AG7">
        <v>0</v>
      </c>
      <c r="AH7">
        <f t="shared" si="7"/>
        <v>302</v>
      </c>
      <c r="AI7">
        <v>3</v>
      </c>
      <c r="AJ7">
        <f t="shared" si="8"/>
        <v>6</v>
      </c>
      <c r="AK7">
        <f t="shared" si="9"/>
        <v>100.66666666666667</v>
      </c>
      <c r="AM7">
        <v>260</v>
      </c>
      <c r="AN7">
        <v>0</v>
      </c>
      <c r="AO7">
        <v>0</v>
      </c>
      <c r="AP7">
        <f t="shared" si="10"/>
        <v>260</v>
      </c>
      <c r="AQ7">
        <v>0</v>
      </c>
      <c r="AR7">
        <f t="shared" si="11"/>
        <v>260</v>
      </c>
      <c r="AS7">
        <v>1</v>
      </c>
      <c r="AT7">
        <f t="shared" si="12"/>
        <v>6</v>
      </c>
      <c r="AU7">
        <f t="shared" si="13"/>
        <v>260</v>
      </c>
      <c r="AW7">
        <v>261</v>
      </c>
      <c r="AX7">
        <v>0</v>
      </c>
      <c r="AY7">
        <v>0</v>
      </c>
      <c r="AZ7">
        <f t="shared" si="14"/>
        <v>261</v>
      </c>
      <c r="BA7">
        <v>0</v>
      </c>
      <c r="BB7">
        <f t="shared" si="15"/>
        <v>261</v>
      </c>
      <c r="BC7">
        <v>2</v>
      </c>
      <c r="BD7">
        <f t="shared" si="16"/>
        <v>7</v>
      </c>
      <c r="BE7">
        <f t="shared" si="17"/>
        <v>130.5</v>
      </c>
      <c r="BG7">
        <v>282</v>
      </c>
      <c r="BH7">
        <v>290</v>
      </c>
      <c r="BI7">
        <v>0</v>
      </c>
      <c r="BJ7">
        <f t="shared" si="18"/>
        <v>572</v>
      </c>
      <c r="BK7">
        <v>0</v>
      </c>
      <c r="BL7">
        <f t="shared" si="19"/>
        <v>572</v>
      </c>
      <c r="BM7">
        <v>1</v>
      </c>
      <c r="BN7">
        <f t="shared" si="20"/>
        <v>5</v>
      </c>
      <c r="BO7">
        <f t="shared" si="21"/>
        <v>572</v>
      </c>
      <c r="BQ7">
        <v>141</v>
      </c>
      <c r="BR7">
        <v>1500</v>
      </c>
      <c r="BS7">
        <v>0</v>
      </c>
      <c r="BT7">
        <f t="shared" si="22"/>
        <v>1641</v>
      </c>
      <c r="BU7">
        <v>0</v>
      </c>
      <c r="BV7">
        <f t="shared" si="23"/>
        <v>1641</v>
      </c>
      <c r="BW7">
        <v>3</v>
      </c>
      <c r="BX7">
        <f t="shared" si="24"/>
        <v>5</v>
      </c>
      <c r="BY7">
        <f t="shared" si="25"/>
        <v>547</v>
      </c>
      <c r="CA7">
        <v>7200</v>
      </c>
    </row>
    <row r="8" spans="1:79" ht="17.25" customHeight="1" x14ac:dyDescent="0.3">
      <c r="A8" s="2">
        <v>44572</v>
      </c>
      <c r="B8" t="s">
        <v>38</v>
      </c>
      <c r="C8" t="s">
        <v>39</v>
      </c>
      <c r="D8" t="s">
        <v>27</v>
      </c>
      <c r="F8">
        <v>474</v>
      </c>
      <c r="G8">
        <v>97</v>
      </c>
      <c r="I8">
        <v>0</v>
      </c>
      <c r="J8">
        <f t="shared" si="0"/>
        <v>571</v>
      </c>
      <c r="K8">
        <v>0</v>
      </c>
      <c r="L8">
        <f t="shared" si="1"/>
        <v>571</v>
      </c>
      <c r="M8">
        <v>38</v>
      </c>
      <c r="N8">
        <v>1</v>
      </c>
      <c r="O8">
        <v>360</v>
      </c>
      <c r="Q8">
        <v>151</v>
      </c>
      <c r="R8">
        <v>299</v>
      </c>
      <c r="T8">
        <v>-10</v>
      </c>
      <c r="U8">
        <f t="shared" si="3"/>
        <v>440</v>
      </c>
      <c r="V8">
        <v>0</v>
      </c>
      <c r="W8">
        <f t="shared" si="4"/>
        <v>440</v>
      </c>
      <c r="X8">
        <v>7</v>
      </c>
      <c r="Y8">
        <v>2</v>
      </c>
      <c r="Z8">
        <f t="shared" si="5"/>
        <v>62.857142857142854</v>
      </c>
      <c r="AB8">
        <v>1998</v>
      </c>
      <c r="AC8">
        <v>0</v>
      </c>
      <c r="AE8">
        <v>-12</v>
      </c>
      <c r="AF8">
        <f t="shared" si="6"/>
        <v>1986</v>
      </c>
      <c r="AG8">
        <v>0</v>
      </c>
      <c r="AH8">
        <f t="shared" si="7"/>
        <v>1986</v>
      </c>
      <c r="AI8">
        <v>8</v>
      </c>
      <c r="AJ8">
        <f t="shared" si="8"/>
        <v>6</v>
      </c>
      <c r="AK8">
        <f t="shared" si="9"/>
        <v>248.25</v>
      </c>
      <c r="AM8">
        <v>612</v>
      </c>
      <c r="AN8">
        <v>1760</v>
      </c>
      <c r="AO8">
        <v>-12</v>
      </c>
      <c r="AP8">
        <f t="shared" si="10"/>
        <v>2360</v>
      </c>
      <c r="AQ8">
        <v>0</v>
      </c>
      <c r="AR8">
        <f t="shared" si="11"/>
        <v>2360</v>
      </c>
      <c r="AS8">
        <v>5</v>
      </c>
      <c r="AT8">
        <f t="shared" si="12"/>
        <v>6</v>
      </c>
      <c r="AU8">
        <f t="shared" si="13"/>
        <v>472</v>
      </c>
      <c r="AW8">
        <v>281</v>
      </c>
      <c r="AX8">
        <v>200</v>
      </c>
      <c r="AY8">
        <v>-24</v>
      </c>
      <c r="AZ8">
        <f t="shared" si="14"/>
        <v>457</v>
      </c>
      <c r="BA8">
        <v>0</v>
      </c>
      <c r="BB8">
        <f t="shared" si="15"/>
        <v>457</v>
      </c>
      <c r="BC8">
        <v>6</v>
      </c>
      <c r="BD8">
        <f t="shared" si="16"/>
        <v>7</v>
      </c>
      <c r="BE8">
        <f t="shared" si="17"/>
        <v>76.166666666666671</v>
      </c>
      <c r="BG8">
        <v>305</v>
      </c>
      <c r="BH8">
        <v>3446</v>
      </c>
      <c r="BI8">
        <v>0</v>
      </c>
      <c r="BJ8">
        <f t="shared" si="18"/>
        <v>3751</v>
      </c>
      <c r="BK8">
        <v>0</v>
      </c>
      <c r="BL8">
        <f t="shared" si="19"/>
        <v>3751</v>
      </c>
      <c r="BM8">
        <v>13</v>
      </c>
      <c r="BN8">
        <f t="shared" si="20"/>
        <v>5</v>
      </c>
      <c r="BO8">
        <f t="shared" si="21"/>
        <v>288.53846153846155</v>
      </c>
      <c r="BQ8">
        <v>456</v>
      </c>
      <c r="BR8">
        <v>177</v>
      </c>
      <c r="BS8">
        <v>0</v>
      </c>
      <c r="BT8">
        <f t="shared" si="22"/>
        <v>633</v>
      </c>
      <c r="BU8">
        <v>0</v>
      </c>
      <c r="BV8">
        <f t="shared" si="23"/>
        <v>633</v>
      </c>
      <c r="BW8">
        <v>11</v>
      </c>
      <c r="BX8">
        <f t="shared" si="24"/>
        <v>5</v>
      </c>
      <c r="BY8">
        <f t="shared" si="25"/>
        <v>57.545454545454547</v>
      </c>
      <c r="CA8">
        <v>384</v>
      </c>
    </row>
    <row r="9" spans="1:79" ht="17.25" customHeight="1" x14ac:dyDescent="0.3">
      <c r="A9" s="2">
        <v>44572</v>
      </c>
      <c r="B9" t="s">
        <v>40</v>
      </c>
      <c r="C9" t="s">
        <v>41</v>
      </c>
      <c r="D9" t="s">
        <v>27</v>
      </c>
      <c r="F9">
        <v>1027</v>
      </c>
      <c r="G9">
        <v>911</v>
      </c>
      <c r="I9">
        <v>0</v>
      </c>
      <c r="J9">
        <f t="shared" si="0"/>
        <v>1938</v>
      </c>
      <c r="K9">
        <v>0</v>
      </c>
      <c r="L9">
        <f t="shared" si="1"/>
        <v>1938</v>
      </c>
      <c r="M9">
        <v>71</v>
      </c>
      <c r="N9">
        <v>1</v>
      </c>
      <c r="O9">
        <f t="shared" si="2"/>
        <v>27.295774647887324</v>
      </c>
      <c r="Q9">
        <v>137</v>
      </c>
      <c r="R9">
        <v>372</v>
      </c>
      <c r="T9">
        <v>-48</v>
      </c>
      <c r="U9">
        <f t="shared" si="3"/>
        <v>461</v>
      </c>
      <c r="V9">
        <v>0</v>
      </c>
      <c r="W9">
        <f t="shared" si="4"/>
        <v>461</v>
      </c>
      <c r="X9">
        <v>7</v>
      </c>
      <c r="Y9">
        <v>2</v>
      </c>
      <c r="Z9">
        <f t="shared" si="5"/>
        <v>65.857142857142861</v>
      </c>
      <c r="AB9">
        <v>3802</v>
      </c>
      <c r="AC9">
        <v>3060</v>
      </c>
      <c r="AE9">
        <v>0</v>
      </c>
      <c r="AF9">
        <f t="shared" si="6"/>
        <v>6862</v>
      </c>
      <c r="AG9">
        <v>0</v>
      </c>
      <c r="AH9">
        <f t="shared" si="7"/>
        <v>6862</v>
      </c>
      <c r="AI9">
        <v>10</v>
      </c>
      <c r="AJ9">
        <f t="shared" si="8"/>
        <v>6</v>
      </c>
      <c r="AK9">
        <f t="shared" si="9"/>
        <v>686.2</v>
      </c>
      <c r="AM9">
        <v>1274</v>
      </c>
      <c r="AN9">
        <v>1124</v>
      </c>
      <c r="AO9">
        <v>0</v>
      </c>
      <c r="AP9">
        <f t="shared" si="10"/>
        <v>2398</v>
      </c>
      <c r="AQ9">
        <v>0</v>
      </c>
      <c r="AR9">
        <f t="shared" si="11"/>
        <v>2398</v>
      </c>
      <c r="AS9">
        <v>7</v>
      </c>
      <c r="AT9">
        <f t="shared" si="12"/>
        <v>6</v>
      </c>
      <c r="AU9">
        <f t="shared" si="13"/>
        <v>342.57142857142856</v>
      </c>
      <c r="AW9">
        <v>71</v>
      </c>
      <c r="AX9">
        <v>100</v>
      </c>
      <c r="AY9">
        <v>0</v>
      </c>
      <c r="AZ9">
        <f t="shared" si="14"/>
        <v>171</v>
      </c>
      <c r="BA9">
        <v>0</v>
      </c>
      <c r="BB9">
        <f t="shared" si="15"/>
        <v>171</v>
      </c>
      <c r="BC9">
        <v>5</v>
      </c>
      <c r="BD9">
        <f t="shared" si="16"/>
        <v>7</v>
      </c>
      <c r="BE9">
        <f t="shared" si="17"/>
        <v>34.200000000000003</v>
      </c>
      <c r="BG9">
        <v>123</v>
      </c>
      <c r="BH9">
        <v>2144</v>
      </c>
      <c r="BI9">
        <v>-10</v>
      </c>
      <c r="BJ9">
        <f t="shared" si="18"/>
        <v>2257</v>
      </c>
      <c r="BK9">
        <v>0</v>
      </c>
      <c r="BL9">
        <f t="shared" si="19"/>
        <v>2257</v>
      </c>
      <c r="BM9">
        <v>2</v>
      </c>
      <c r="BN9">
        <f t="shared" si="20"/>
        <v>5</v>
      </c>
      <c r="BO9">
        <f t="shared" si="21"/>
        <v>1128.5</v>
      </c>
      <c r="BQ9">
        <v>765</v>
      </c>
      <c r="BR9">
        <v>1951</v>
      </c>
      <c r="BS9">
        <v>0</v>
      </c>
      <c r="BT9">
        <f t="shared" si="22"/>
        <v>2716</v>
      </c>
      <c r="BU9">
        <v>0</v>
      </c>
      <c r="BV9">
        <f t="shared" si="23"/>
        <v>2716</v>
      </c>
      <c r="BW9">
        <v>22</v>
      </c>
      <c r="BX9">
        <f t="shared" si="24"/>
        <v>5</v>
      </c>
      <c r="BY9">
        <f t="shared" si="25"/>
        <v>123.45454545454545</v>
      </c>
      <c r="CA9">
        <v>3892</v>
      </c>
    </row>
    <row r="10" spans="1:79" ht="17.25" customHeight="1" x14ac:dyDescent="0.3">
      <c r="A10" s="2">
        <v>44572</v>
      </c>
      <c r="B10" t="s">
        <v>42</v>
      </c>
      <c r="C10" t="s">
        <v>43</v>
      </c>
      <c r="D10" t="s">
        <v>27</v>
      </c>
      <c r="F10">
        <v>306</v>
      </c>
      <c r="G10">
        <v>0</v>
      </c>
      <c r="I10">
        <v>-31</v>
      </c>
      <c r="J10">
        <f t="shared" si="0"/>
        <v>275</v>
      </c>
      <c r="K10">
        <v>0</v>
      </c>
      <c r="L10">
        <f t="shared" si="1"/>
        <v>275</v>
      </c>
      <c r="M10">
        <v>21</v>
      </c>
      <c r="N10">
        <v>1</v>
      </c>
      <c r="O10">
        <f t="shared" si="2"/>
        <v>13.095238095238095</v>
      </c>
      <c r="Q10">
        <v>326</v>
      </c>
      <c r="R10">
        <v>0</v>
      </c>
      <c r="T10">
        <v>0</v>
      </c>
      <c r="U10">
        <f t="shared" si="3"/>
        <v>326</v>
      </c>
      <c r="V10">
        <v>0</v>
      </c>
      <c r="W10">
        <f t="shared" si="4"/>
        <v>326</v>
      </c>
      <c r="X10">
        <v>7</v>
      </c>
      <c r="Y10">
        <v>2</v>
      </c>
      <c r="Z10">
        <f t="shared" si="5"/>
        <v>46.571428571428569</v>
      </c>
      <c r="AB10">
        <v>1780</v>
      </c>
      <c r="AC10">
        <v>0</v>
      </c>
      <c r="AE10">
        <v>-12</v>
      </c>
      <c r="AF10">
        <f t="shared" si="6"/>
        <v>1768</v>
      </c>
      <c r="AG10">
        <v>0</v>
      </c>
      <c r="AH10">
        <f t="shared" si="7"/>
        <v>1768</v>
      </c>
      <c r="AI10">
        <v>6</v>
      </c>
      <c r="AJ10">
        <f t="shared" si="8"/>
        <v>6</v>
      </c>
      <c r="AK10">
        <f t="shared" si="9"/>
        <v>294.66666666666669</v>
      </c>
      <c r="AM10">
        <v>2562</v>
      </c>
      <c r="AN10">
        <v>202</v>
      </c>
      <c r="AO10">
        <v>-50</v>
      </c>
      <c r="AP10">
        <f t="shared" si="10"/>
        <v>2714</v>
      </c>
      <c r="AQ10">
        <v>0</v>
      </c>
      <c r="AR10">
        <f t="shared" si="11"/>
        <v>2714</v>
      </c>
      <c r="AS10">
        <v>5</v>
      </c>
      <c r="AT10">
        <f t="shared" si="12"/>
        <v>6</v>
      </c>
      <c r="AU10">
        <f t="shared" si="13"/>
        <v>542.79999999999995</v>
      </c>
      <c r="AW10">
        <v>282</v>
      </c>
      <c r="AX10">
        <v>0</v>
      </c>
      <c r="AY10">
        <v>0</v>
      </c>
      <c r="AZ10">
        <f t="shared" si="14"/>
        <v>282</v>
      </c>
      <c r="BA10">
        <v>0</v>
      </c>
      <c r="BB10">
        <f t="shared" si="15"/>
        <v>282</v>
      </c>
      <c r="BC10">
        <v>5</v>
      </c>
      <c r="BD10">
        <f t="shared" si="16"/>
        <v>7</v>
      </c>
      <c r="BE10">
        <f t="shared" si="17"/>
        <v>56.4</v>
      </c>
      <c r="BG10">
        <v>92</v>
      </c>
      <c r="BH10">
        <v>816</v>
      </c>
      <c r="BI10">
        <v>-5</v>
      </c>
      <c r="BJ10">
        <f t="shared" si="18"/>
        <v>903</v>
      </c>
      <c r="BK10">
        <v>510</v>
      </c>
      <c r="BL10">
        <f t="shared" si="19"/>
        <v>1413</v>
      </c>
      <c r="BM10">
        <v>6</v>
      </c>
      <c r="BN10">
        <f t="shared" si="20"/>
        <v>5</v>
      </c>
      <c r="BO10">
        <f t="shared" si="21"/>
        <v>235.5</v>
      </c>
      <c r="BQ10">
        <v>499</v>
      </c>
      <c r="BR10">
        <v>0</v>
      </c>
      <c r="BS10">
        <v>0</v>
      </c>
      <c r="BT10">
        <f t="shared" si="22"/>
        <v>499</v>
      </c>
      <c r="BU10">
        <v>0</v>
      </c>
      <c r="BV10">
        <f t="shared" si="23"/>
        <v>499</v>
      </c>
      <c r="BW10">
        <v>9</v>
      </c>
      <c r="BX10">
        <f t="shared" si="24"/>
        <v>5</v>
      </c>
      <c r="BY10">
        <f t="shared" si="25"/>
        <v>55.444444444444443</v>
      </c>
      <c r="CA10">
        <v>6528</v>
      </c>
    </row>
    <row r="11" spans="1:79" ht="17.25" customHeight="1" x14ac:dyDescent="0.3">
      <c r="A11" s="2">
        <v>44572</v>
      </c>
      <c r="B11" t="s">
        <v>44</v>
      </c>
      <c r="C11" t="s">
        <v>45</v>
      </c>
      <c r="D11" t="s">
        <v>27</v>
      </c>
      <c r="F11">
        <v>83</v>
      </c>
      <c r="G11">
        <v>0</v>
      </c>
      <c r="I11">
        <v>0</v>
      </c>
      <c r="J11">
        <f t="shared" si="0"/>
        <v>83</v>
      </c>
      <c r="K11">
        <v>0</v>
      </c>
      <c r="L11">
        <f t="shared" si="1"/>
        <v>83</v>
      </c>
      <c r="M11">
        <v>3</v>
      </c>
      <c r="N11">
        <v>1</v>
      </c>
      <c r="O11">
        <f t="shared" si="2"/>
        <v>27.666666666666668</v>
      </c>
      <c r="Q11">
        <v>240</v>
      </c>
      <c r="R11">
        <v>0</v>
      </c>
      <c r="T11">
        <v>0</v>
      </c>
      <c r="U11">
        <f t="shared" si="3"/>
        <v>240</v>
      </c>
      <c r="V11">
        <v>0</v>
      </c>
      <c r="W11">
        <f t="shared" si="4"/>
        <v>240</v>
      </c>
      <c r="X11">
        <v>0</v>
      </c>
      <c r="Y11">
        <v>2</v>
      </c>
      <c r="Z11">
        <f t="shared" si="5"/>
        <v>0</v>
      </c>
      <c r="AB11">
        <v>4463</v>
      </c>
      <c r="AC11">
        <v>0</v>
      </c>
      <c r="AE11">
        <v>0</v>
      </c>
      <c r="AF11">
        <f t="shared" si="6"/>
        <v>4463</v>
      </c>
      <c r="AG11">
        <v>0</v>
      </c>
      <c r="AH11">
        <f t="shared" si="7"/>
        <v>4463</v>
      </c>
      <c r="AI11">
        <v>116</v>
      </c>
      <c r="AJ11">
        <f t="shared" si="8"/>
        <v>6</v>
      </c>
      <c r="AK11">
        <f t="shared" si="9"/>
        <v>38.474137931034484</v>
      </c>
      <c r="AM11">
        <v>858</v>
      </c>
      <c r="AN11">
        <v>320</v>
      </c>
      <c r="AO11">
        <v>-5</v>
      </c>
      <c r="AP11">
        <f t="shared" si="10"/>
        <v>1173</v>
      </c>
      <c r="AQ11">
        <v>0</v>
      </c>
      <c r="AR11">
        <f t="shared" si="11"/>
        <v>1173</v>
      </c>
      <c r="AS11">
        <v>24</v>
      </c>
      <c r="AT11">
        <f t="shared" si="12"/>
        <v>6</v>
      </c>
      <c r="AU11">
        <f t="shared" si="13"/>
        <v>48.875</v>
      </c>
      <c r="AW11">
        <v>275</v>
      </c>
      <c r="AX11">
        <v>90</v>
      </c>
      <c r="AY11">
        <v>0</v>
      </c>
      <c r="AZ11">
        <f t="shared" si="14"/>
        <v>365</v>
      </c>
      <c r="BA11">
        <v>0</v>
      </c>
      <c r="BB11">
        <f t="shared" si="15"/>
        <v>365</v>
      </c>
      <c r="BC11">
        <v>25</v>
      </c>
      <c r="BD11">
        <f t="shared" si="16"/>
        <v>7</v>
      </c>
      <c r="BE11">
        <f t="shared" si="17"/>
        <v>14.6</v>
      </c>
      <c r="BG11">
        <v>136</v>
      </c>
      <c r="BH11">
        <v>2840</v>
      </c>
      <c r="BI11">
        <v>0</v>
      </c>
      <c r="BJ11">
        <f t="shared" si="18"/>
        <v>2976</v>
      </c>
      <c r="BK11">
        <v>0</v>
      </c>
      <c r="BL11">
        <f t="shared" si="19"/>
        <v>2976</v>
      </c>
      <c r="BM11">
        <v>36</v>
      </c>
      <c r="BN11">
        <f t="shared" si="20"/>
        <v>5</v>
      </c>
      <c r="BO11">
        <f t="shared" si="21"/>
        <v>82.666666666666671</v>
      </c>
      <c r="BQ11">
        <v>1809</v>
      </c>
      <c r="BR11">
        <v>150</v>
      </c>
      <c r="BS11">
        <v>0</v>
      </c>
      <c r="BT11">
        <f t="shared" si="22"/>
        <v>1959</v>
      </c>
      <c r="BU11">
        <v>0</v>
      </c>
      <c r="BV11">
        <f t="shared" si="23"/>
        <v>1959</v>
      </c>
      <c r="BW11">
        <v>34</v>
      </c>
      <c r="BX11">
        <f t="shared" si="24"/>
        <v>5</v>
      </c>
      <c r="BY11">
        <f t="shared" si="25"/>
        <v>57.617647058823529</v>
      </c>
      <c r="CA11">
        <v>4985</v>
      </c>
    </row>
    <row r="12" spans="1:79" ht="18" customHeight="1" x14ac:dyDescent="0.3">
      <c r="A12" s="2">
        <v>44572</v>
      </c>
      <c r="B12" t="s">
        <v>46</v>
      </c>
      <c r="C12" t="s">
        <v>47</v>
      </c>
      <c r="D12" t="s">
        <v>27</v>
      </c>
      <c r="F12">
        <v>75</v>
      </c>
      <c r="G12">
        <v>0</v>
      </c>
      <c r="I12">
        <v>0</v>
      </c>
      <c r="J12">
        <f t="shared" si="0"/>
        <v>75</v>
      </c>
      <c r="K12">
        <v>0</v>
      </c>
      <c r="L12">
        <f t="shared" si="1"/>
        <v>75</v>
      </c>
      <c r="M12">
        <v>6</v>
      </c>
      <c r="N12">
        <v>1</v>
      </c>
      <c r="O12">
        <f t="shared" si="2"/>
        <v>12.5</v>
      </c>
      <c r="Q12">
        <v>76</v>
      </c>
      <c r="R12">
        <v>0</v>
      </c>
      <c r="T12">
        <v>0</v>
      </c>
      <c r="U12">
        <f t="shared" si="3"/>
        <v>76</v>
      </c>
      <c r="V12">
        <v>0</v>
      </c>
      <c r="W12">
        <f t="shared" si="4"/>
        <v>76</v>
      </c>
      <c r="X12">
        <v>2</v>
      </c>
      <c r="Y12">
        <v>2</v>
      </c>
      <c r="Z12">
        <f t="shared" si="5"/>
        <v>38</v>
      </c>
      <c r="AB12">
        <v>1172</v>
      </c>
      <c r="AC12">
        <v>0</v>
      </c>
      <c r="AE12">
        <v>0</v>
      </c>
      <c r="AF12">
        <f t="shared" si="6"/>
        <v>1172</v>
      </c>
      <c r="AG12">
        <v>0</v>
      </c>
      <c r="AH12">
        <f t="shared" si="7"/>
        <v>1172</v>
      </c>
      <c r="AI12">
        <v>10</v>
      </c>
      <c r="AJ12">
        <f t="shared" si="8"/>
        <v>6</v>
      </c>
      <c r="AK12">
        <f>IFERROR(AH12/AI12,0)</f>
        <v>117.2</v>
      </c>
      <c r="AM12">
        <v>665</v>
      </c>
      <c r="AN12">
        <v>160</v>
      </c>
      <c r="AO12">
        <v>0</v>
      </c>
      <c r="AP12">
        <f t="shared" si="10"/>
        <v>825</v>
      </c>
      <c r="AQ12">
        <v>0</v>
      </c>
      <c r="AR12">
        <f t="shared" si="11"/>
        <v>825</v>
      </c>
      <c r="AS12">
        <v>6</v>
      </c>
      <c r="AT12">
        <f t="shared" si="12"/>
        <v>6</v>
      </c>
      <c r="AU12">
        <f t="shared" si="13"/>
        <v>137.5</v>
      </c>
      <c r="AW12">
        <v>398</v>
      </c>
      <c r="AX12">
        <v>0</v>
      </c>
      <c r="AY12">
        <v>0</v>
      </c>
      <c r="AZ12">
        <f t="shared" si="14"/>
        <v>398</v>
      </c>
      <c r="BA12">
        <v>0</v>
      </c>
      <c r="BB12">
        <f t="shared" si="15"/>
        <v>398</v>
      </c>
      <c r="BC12">
        <v>1</v>
      </c>
      <c r="BD12">
        <f t="shared" si="16"/>
        <v>7</v>
      </c>
      <c r="BE12">
        <f t="shared" si="17"/>
        <v>398</v>
      </c>
      <c r="BG12">
        <v>25</v>
      </c>
      <c r="BH12">
        <v>310</v>
      </c>
      <c r="BI12">
        <v>0</v>
      </c>
      <c r="BJ12">
        <f t="shared" si="18"/>
        <v>335</v>
      </c>
      <c r="BK12">
        <v>0</v>
      </c>
      <c r="BL12">
        <f t="shared" si="19"/>
        <v>335</v>
      </c>
      <c r="BM12">
        <v>1</v>
      </c>
      <c r="BN12">
        <f t="shared" si="20"/>
        <v>5</v>
      </c>
      <c r="BO12">
        <f t="shared" si="21"/>
        <v>335</v>
      </c>
      <c r="BQ12">
        <v>438</v>
      </c>
      <c r="BR12">
        <v>1319</v>
      </c>
      <c r="BS12">
        <v>0</v>
      </c>
      <c r="BT12">
        <f t="shared" si="22"/>
        <v>1757</v>
      </c>
      <c r="BU12">
        <v>0</v>
      </c>
      <c r="BV12">
        <f t="shared" si="23"/>
        <v>1757</v>
      </c>
      <c r="BW12">
        <v>4</v>
      </c>
      <c r="BX12">
        <f t="shared" si="24"/>
        <v>5</v>
      </c>
      <c r="BY12">
        <f t="shared" si="25"/>
        <v>439.25</v>
      </c>
      <c r="CA12">
        <v>3648</v>
      </c>
    </row>
    <row r="13" spans="1:79" ht="17.25" customHeight="1" x14ac:dyDescent="0.3">
      <c r="A13" s="2">
        <v>44572</v>
      </c>
      <c r="B13" t="s">
        <v>48</v>
      </c>
      <c r="C13" t="s">
        <v>49</v>
      </c>
      <c r="D13" t="s">
        <v>27</v>
      </c>
      <c r="F13">
        <v>286</v>
      </c>
      <c r="G13">
        <v>0</v>
      </c>
      <c r="I13">
        <v>0</v>
      </c>
      <c r="J13">
        <f t="shared" si="0"/>
        <v>286</v>
      </c>
      <c r="K13">
        <v>0</v>
      </c>
      <c r="L13">
        <f t="shared" si="1"/>
        <v>286</v>
      </c>
      <c r="M13">
        <v>8</v>
      </c>
      <c r="N13">
        <v>1</v>
      </c>
      <c r="O13">
        <f t="shared" si="2"/>
        <v>35.75</v>
      </c>
      <c r="Q13">
        <v>174</v>
      </c>
      <c r="R13">
        <v>0</v>
      </c>
      <c r="T13">
        <v>0</v>
      </c>
      <c r="U13">
        <f t="shared" si="3"/>
        <v>174</v>
      </c>
      <c r="V13">
        <v>0</v>
      </c>
      <c r="W13">
        <f t="shared" si="4"/>
        <v>174</v>
      </c>
      <c r="X13">
        <v>2</v>
      </c>
      <c r="Y13">
        <v>2</v>
      </c>
      <c r="Z13">
        <f t="shared" si="5"/>
        <v>87</v>
      </c>
      <c r="AB13">
        <v>946</v>
      </c>
      <c r="AC13">
        <v>0</v>
      </c>
      <c r="AE13">
        <v>0</v>
      </c>
      <c r="AF13">
        <f t="shared" si="6"/>
        <v>946</v>
      </c>
      <c r="AG13">
        <v>0</v>
      </c>
      <c r="AH13">
        <f t="shared" si="7"/>
        <v>946</v>
      </c>
      <c r="AI13">
        <v>10</v>
      </c>
      <c r="AJ13">
        <f t="shared" si="8"/>
        <v>6</v>
      </c>
      <c r="AK13">
        <f t="shared" si="9"/>
        <v>94.6</v>
      </c>
      <c r="AM13">
        <v>824</v>
      </c>
      <c r="AN13">
        <v>0</v>
      </c>
      <c r="AO13">
        <v>0</v>
      </c>
      <c r="AP13">
        <f t="shared" si="10"/>
        <v>824</v>
      </c>
      <c r="AQ13">
        <v>0</v>
      </c>
      <c r="AR13">
        <f t="shared" si="11"/>
        <v>824</v>
      </c>
      <c r="AS13">
        <v>13</v>
      </c>
      <c r="AT13">
        <f t="shared" si="12"/>
        <v>6</v>
      </c>
      <c r="AU13">
        <f t="shared" si="13"/>
        <v>63.384615384615387</v>
      </c>
      <c r="AW13">
        <v>253</v>
      </c>
      <c r="AX13">
        <v>0</v>
      </c>
      <c r="AY13">
        <v>-5</v>
      </c>
      <c r="AZ13">
        <f t="shared" si="14"/>
        <v>248</v>
      </c>
      <c r="BA13">
        <v>0</v>
      </c>
      <c r="BB13">
        <f t="shared" si="15"/>
        <v>248</v>
      </c>
      <c r="BC13">
        <v>16</v>
      </c>
      <c r="BD13">
        <f t="shared" si="16"/>
        <v>7</v>
      </c>
      <c r="BE13">
        <f t="shared" si="17"/>
        <v>15.5</v>
      </c>
      <c r="BG13">
        <v>123</v>
      </c>
      <c r="BH13">
        <v>0</v>
      </c>
      <c r="BI13">
        <v>0</v>
      </c>
      <c r="BJ13">
        <f t="shared" si="18"/>
        <v>123</v>
      </c>
      <c r="BK13">
        <v>0</v>
      </c>
      <c r="BL13">
        <f t="shared" si="19"/>
        <v>123</v>
      </c>
      <c r="BM13">
        <v>5</v>
      </c>
      <c r="BN13">
        <f t="shared" si="20"/>
        <v>5</v>
      </c>
      <c r="BO13">
        <f t="shared" si="21"/>
        <v>24.6</v>
      </c>
      <c r="BQ13">
        <v>597</v>
      </c>
      <c r="BR13">
        <v>0</v>
      </c>
      <c r="BS13">
        <v>0</v>
      </c>
      <c r="BT13">
        <f t="shared" si="22"/>
        <v>597</v>
      </c>
      <c r="BU13">
        <v>0</v>
      </c>
      <c r="BV13">
        <f t="shared" si="23"/>
        <v>597</v>
      </c>
      <c r="BW13">
        <v>7</v>
      </c>
      <c r="BX13">
        <f t="shared" si="24"/>
        <v>5</v>
      </c>
      <c r="BY13">
        <f t="shared" si="25"/>
        <v>85.285714285714292</v>
      </c>
      <c r="CA13">
        <v>0</v>
      </c>
    </row>
    <row r="14" spans="1:79" ht="17.25" customHeight="1" x14ac:dyDescent="0.3">
      <c r="A14" s="2">
        <v>44572</v>
      </c>
      <c r="B14" t="s">
        <v>50</v>
      </c>
      <c r="C14" t="s">
        <v>51</v>
      </c>
      <c r="D14" t="s">
        <v>27</v>
      </c>
      <c r="F14">
        <v>112</v>
      </c>
      <c r="G14">
        <v>0</v>
      </c>
      <c r="I14">
        <v>0</v>
      </c>
      <c r="J14">
        <f t="shared" si="0"/>
        <v>112</v>
      </c>
      <c r="K14">
        <v>0</v>
      </c>
      <c r="L14">
        <f t="shared" si="1"/>
        <v>112</v>
      </c>
      <c r="M14">
        <v>4</v>
      </c>
      <c r="N14">
        <v>1</v>
      </c>
      <c r="O14">
        <f t="shared" si="2"/>
        <v>28</v>
      </c>
      <c r="Q14">
        <v>179</v>
      </c>
      <c r="R14">
        <v>0</v>
      </c>
      <c r="T14">
        <v>0</v>
      </c>
      <c r="U14">
        <f t="shared" si="3"/>
        <v>179</v>
      </c>
      <c r="V14">
        <v>0</v>
      </c>
      <c r="W14">
        <f t="shared" si="4"/>
        <v>179</v>
      </c>
      <c r="X14">
        <v>1</v>
      </c>
      <c r="Y14">
        <v>2</v>
      </c>
      <c r="Z14">
        <f t="shared" si="5"/>
        <v>179</v>
      </c>
      <c r="AB14">
        <v>953</v>
      </c>
      <c r="AC14">
        <v>0</v>
      </c>
      <c r="AE14">
        <v>-5</v>
      </c>
      <c r="AF14">
        <f t="shared" si="6"/>
        <v>948</v>
      </c>
      <c r="AG14">
        <v>0</v>
      </c>
      <c r="AH14">
        <f t="shared" si="7"/>
        <v>948</v>
      </c>
      <c r="AI14">
        <v>33</v>
      </c>
      <c r="AJ14">
        <f t="shared" si="8"/>
        <v>6</v>
      </c>
      <c r="AK14">
        <f t="shared" si="9"/>
        <v>28.727272727272727</v>
      </c>
      <c r="AM14">
        <v>944</v>
      </c>
      <c r="AN14">
        <v>160</v>
      </c>
      <c r="AO14">
        <v>0</v>
      </c>
      <c r="AP14">
        <f t="shared" si="10"/>
        <v>1104</v>
      </c>
      <c r="AQ14">
        <v>0</v>
      </c>
      <c r="AR14">
        <f t="shared" si="11"/>
        <v>1104</v>
      </c>
      <c r="AS14">
        <v>6</v>
      </c>
      <c r="AT14">
        <f t="shared" si="12"/>
        <v>6</v>
      </c>
      <c r="AU14">
        <f t="shared" si="13"/>
        <v>184</v>
      </c>
      <c r="AW14">
        <v>244</v>
      </c>
      <c r="AX14">
        <v>0</v>
      </c>
      <c r="AY14">
        <v>0</v>
      </c>
      <c r="AZ14">
        <f t="shared" si="14"/>
        <v>244</v>
      </c>
      <c r="BA14">
        <v>0</v>
      </c>
      <c r="BB14">
        <f t="shared" si="15"/>
        <v>244</v>
      </c>
      <c r="BC14">
        <v>2</v>
      </c>
      <c r="BD14">
        <f t="shared" si="16"/>
        <v>7</v>
      </c>
      <c r="BE14">
        <f t="shared" si="17"/>
        <v>122</v>
      </c>
      <c r="BG14">
        <v>84</v>
      </c>
      <c r="BH14">
        <v>500</v>
      </c>
      <c r="BI14">
        <v>-15</v>
      </c>
      <c r="BJ14">
        <f t="shared" si="18"/>
        <v>569</v>
      </c>
      <c r="BK14">
        <v>0</v>
      </c>
      <c r="BL14">
        <f t="shared" si="19"/>
        <v>569</v>
      </c>
      <c r="BM14">
        <v>4</v>
      </c>
      <c r="BN14">
        <f t="shared" si="20"/>
        <v>5</v>
      </c>
      <c r="BO14">
        <f t="shared" si="21"/>
        <v>142.25</v>
      </c>
      <c r="BQ14">
        <v>1299</v>
      </c>
      <c r="BR14">
        <v>1180</v>
      </c>
      <c r="BS14">
        <v>0</v>
      </c>
      <c r="BT14">
        <f t="shared" si="22"/>
        <v>2479</v>
      </c>
      <c r="BU14">
        <v>0</v>
      </c>
      <c r="BV14">
        <f t="shared" si="23"/>
        <v>2479</v>
      </c>
      <c r="BW14">
        <v>29</v>
      </c>
      <c r="BX14">
        <f t="shared" si="24"/>
        <v>5</v>
      </c>
      <c r="BY14">
        <f t="shared" si="25"/>
        <v>85.482758620689651</v>
      </c>
      <c r="CA14">
        <v>4258</v>
      </c>
    </row>
    <row r="15" spans="1:79" ht="17.25" customHeight="1" x14ac:dyDescent="0.3">
      <c r="A15" s="2">
        <v>44572</v>
      </c>
      <c r="B15" t="s">
        <v>52</v>
      </c>
      <c r="C15" t="s">
        <v>53</v>
      </c>
      <c r="D15" t="s">
        <v>27</v>
      </c>
      <c r="F15">
        <v>94</v>
      </c>
      <c r="G15">
        <v>0</v>
      </c>
      <c r="I15">
        <v>-36</v>
      </c>
      <c r="J15">
        <f t="shared" si="0"/>
        <v>58</v>
      </c>
      <c r="K15">
        <v>0</v>
      </c>
      <c r="L15">
        <f t="shared" si="1"/>
        <v>58</v>
      </c>
      <c r="M15">
        <v>22</v>
      </c>
      <c r="N15">
        <v>1</v>
      </c>
      <c r="O15">
        <f t="shared" si="2"/>
        <v>2.6363636363636362</v>
      </c>
      <c r="Q15">
        <v>189</v>
      </c>
      <c r="R15">
        <v>0</v>
      </c>
      <c r="T15">
        <v>0</v>
      </c>
      <c r="U15">
        <f t="shared" si="3"/>
        <v>189</v>
      </c>
      <c r="V15">
        <v>0</v>
      </c>
      <c r="W15">
        <f t="shared" si="4"/>
        <v>189</v>
      </c>
      <c r="X15">
        <v>1</v>
      </c>
      <c r="Y15">
        <v>2</v>
      </c>
      <c r="Z15">
        <f t="shared" si="5"/>
        <v>189</v>
      </c>
      <c r="AB15">
        <v>1273</v>
      </c>
      <c r="AC15">
        <v>0</v>
      </c>
      <c r="AE15">
        <v>-5</v>
      </c>
      <c r="AF15">
        <f t="shared" si="6"/>
        <v>1268</v>
      </c>
      <c r="AG15">
        <v>0</v>
      </c>
      <c r="AH15">
        <f t="shared" si="7"/>
        <v>1268</v>
      </c>
      <c r="AI15">
        <v>13</v>
      </c>
      <c r="AJ15">
        <f t="shared" si="8"/>
        <v>6</v>
      </c>
      <c r="AK15">
        <f t="shared" si="9"/>
        <v>97.538461538461533</v>
      </c>
      <c r="AM15">
        <v>1890</v>
      </c>
      <c r="AN15">
        <v>231</v>
      </c>
      <c r="AO15">
        <v>-80</v>
      </c>
      <c r="AP15">
        <f t="shared" si="10"/>
        <v>2041</v>
      </c>
      <c r="AQ15">
        <v>0</v>
      </c>
      <c r="AR15">
        <f t="shared" si="11"/>
        <v>2041</v>
      </c>
      <c r="AS15">
        <v>15</v>
      </c>
      <c r="AT15">
        <f t="shared" si="12"/>
        <v>6</v>
      </c>
      <c r="AU15">
        <f t="shared" si="13"/>
        <v>136.06666666666666</v>
      </c>
      <c r="AW15">
        <v>256</v>
      </c>
      <c r="AX15">
        <v>0</v>
      </c>
      <c r="AY15">
        <v>0</v>
      </c>
      <c r="AZ15">
        <f t="shared" si="14"/>
        <v>256</v>
      </c>
      <c r="BA15">
        <v>0</v>
      </c>
      <c r="BB15">
        <f t="shared" si="15"/>
        <v>256</v>
      </c>
      <c r="BC15">
        <v>2</v>
      </c>
      <c r="BD15">
        <f t="shared" si="16"/>
        <v>7</v>
      </c>
      <c r="BE15">
        <f t="shared" si="17"/>
        <v>128</v>
      </c>
      <c r="BG15">
        <v>252</v>
      </c>
      <c r="BH15">
        <v>0</v>
      </c>
      <c r="BI15">
        <v>0</v>
      </c>
      <c r="BJ15">
        <f t="shared" si="18"/>
        <v>252</v>
      </c>
      <c r="BK15">
        <v>306</v>
      </c>
      <c r="BL15">
        <f t="shared" si="19"/>
        <v>558</v>
      </c>
      <c r="BM15">
        <v>5</v>
      </c>
      <c r="BN15">
        <f t="shared" si="20"/>
        <v>5</v>
      </c>
      <c r="BO15">
        <f t="shared" si="21"/>
        <v>111.6</v>
      </c>
      <c r="BQ15">
        <v>467</v>
      </c>
      <c r="BR15">
        <v>0</v>
      </c>
      <c r="BS15">
        <v>0</v>
      </c>
      <c r="BT15">
        <f t="shared" si="22"/>
        <v>467</v>
      </c>
      <c r="BU15">
        <v>0</v>
      </c>
      <c r="BV15">
        <f t="shared" si="23"/>
        <v>467</v>
      </c>
      <c r="BW15">
        <v>4</v>
      </c>
      <c r="BX15">
        <f t="shared" si="24"/>
        <v>5</v>
      </c>
      <c r="BY15">
        <f t="shared" si="25"/>
        <v>116.75</v>
      </c>
      <c r="CA15">
        <v>16512</v>
      </c>
    </row>
    <row r="16" spans="1:79" ht="17.25" customHeight="1" x14ac:dyDescent="0.3">
      <c r="A16" s="2">
        <v>44572</v>
      </c>
      <c r="B16" t="s">
        <v>54</v>
      </c>
      <c r="C16" t="s">
        <v>55</v>
      </c>
      <c r="D16" t="s">
        <v>27</v>
      </c>
      <c r="F16">
        <v>230</v>
      </c>
      <c r="G16">
        <v>0</v>
      </c>
      <c r="I16">
        <v>-23</v>
      </c>
      <c r="J16">
        <f t="shared" si="0"/>
        <v>207</v>
      </c>
      <c r="K16">
        <v>0</v>
      </c>
      <c r="L16">
        <f t="shared" si="1"/>
        <v>207</v>
      </c>
      <c r="M16">
        <v>31</v>
      </c>
      <c r="N16">
        <v>1</v>
      </c>
      <c r="O16">
        <f t="shared" si="2"/>
        <v>6.67741935483871</v>
      </c>
      <c r="Q16">
        <v>130</v>
      </c>
      <c r="R16">
        <v>0</v>
      </c>
      <c r="T16">
        <v>0</v>
      </c>
      <c r="U16">
        <f t="shared" si="3"/>
        <v>130</v>
      </c>
      <c r="V16">
        <v>0</v>
      </c>
      <c r="W16">
        <f t="shared" si="4"/>
        <v>130</v>
      </c>
      <c r="X16">
        <v>4</v>
      </c>
      <c r="Y16">
        <v>2</v>
      </c>
      <c r="Z16">
        <f t="shared" si="5"/>
        <v>32.5</v>
      </c>
      <c r="AB16">
        <v>1756</v>
      </c>
      <c r="AC16">
        <v>1530</v>
      </c>
      <c r="AE16">
        <v>-17</v>
      </c>
      <c r="AF16">
        <f t="shared" si="6"/>
        <v>3269</v>
      </c>
      <c r="AG16">
        <v>0</v>
      </c>
      <c r="AH16">
        <f t="shared" si="7"/>
        <v>3269</v>
      </c>
      <c r="AI16">
        <v>21</v>
      </c>
      <c r="AJ16">
        <f t="shared" si="8"/>
        <v>6</v>
      </c>
      <c r="AK16">
        <f t="shared" si="9"/>
        <v>155.66666666666666</v>
      </c>
      <c r="AM16">
        <v>2037</v>
      </c>
      <c r="AN16">
        <v>0</v>
      </c>
      <c r="AO16">
        <v>-62</v>
      </c>
      <c r="AP16">
        <f t="shared" si="10"/>
        <v>1975</v>
      </c>
      <c r="AQ16">
        <v>0</v>
      </c>
      <c r="AR16">
        <f t="shared" si="11"/>
        <v>1975</v>
      </c>
      <c r="AS16">
        <v>16</v>
      </c>
      <c r="AT16">
        <f t="shared" si="12"/>
        <v>6</v>
      </c>
      <c r="AU16">
        <f t="shared" si="13"/>
        <v>123.4375</v>
      </c>
      <c r="AW16">
        <v>175</v>
      </c>
      <c r="AX16">
        <v>0</v>
      </c>
      <c r="AY16">
        <v>0</v>
      </c>
      <c r="AZ16">
        <f t="shared" si="14"/>
        <v>175</v>
      </c>
      <c r="BA16">
        <v>0</v>
      </c>
      <c r="BB16">
        <f t="shared" si="15"/>
        <v>175</v>
      </c>
      <c r="BC16">
        <v>3</v>
      </c>
      <c r="BD16">
        <f t="shared" si="16"/>
        <v>7</v>
      </c>
      <c r="BE16">
        <f t="shared" si="17"/>
        <v>58.333333333333336</v>
      </c>
      <c r="BG16">
        <v>533</v>
      </c>
      <c r="BH16">
        <v>0</v>
      </c>
      <c r="BI16">
        <v>-36</v>
      </c>
      <c r="BJ16">
        <f t="shared" si="18"/>
        <v>497</v>
      </c>
      <c r="BK16">
        <v>510</v>
      </c>
      <c r="BL16">
        <f t="shared" si="19"/>
        <v>1007</v>
      </c>
      <c r="BM16">
        <v>6</v>
      </c>
      <c r="BN16">
        <f t="shared" si="20"/>
        <v>5</v>
      </c>
      <c r="BO16">
        <f t="shared" si="21"/>
        <v>167.83333333333334</v>
      </c>
      <c r="BQ16">
        <v>525</v>
      </c>
      <c r="BR16">
        <v>204</v>
      </c>
      <c r="BS16">
        <v>0</v>
      </c>
      <c r="BT16">
        <f t="shared" si="22"/>
        <v>729</v>
      </c>
      <c r="BU16">
        <v>0</v>
      </c>
      <c r="BV16">
        <f t="shared" si="23"/>
        <v>729</v>
      </c>
      <c r="BW16">
        <v>4</v>
      </c>
      <c r="BX16">
        <f t="shared" si="24"/>
        <v>5</v>
      </c>
      <c r="BY16">
        <f t="shared" si="25"/>
        <v>182.25</v>
      </c>
      <c r="CA16">
        <v>7061</v>
      </c>
    </row>
    <row r="17" spans="1:79" ht="17.25" customHeight="1" x14ac:dyDescent="0.3">
      <c r="A17" s="2">
        <v>44572</v>
      </c>
      <c r="B17" t="s">
        <v>56</v>
      </c>
      <c r="C17" t="s">
        <v>57</v>
      </c>
      <c r="D17" t="s">
        <v>27</v>
      </c>
      <c r="F17">
        <v>123</v>
      </c>
      <c r="G17">
        <v>0</v>
      </c>
      <c r="I17">
        <v>-3</v>
      </c>
      <c r="J17">
        <f t="shared" si="0"/>
        <v>120</v>
      </c>
      <c r="K17">
        <v>0</v>
      </c>
      <c r="L17">
        <f t="shared" si="1"/>
        <v>120</v>
      </c>
      <c r="M17">
        <v>2</v>
      </c>
      <c r="N17">
        <v>1</v>
      </c>
      <c r="O17">
        <f t="shared" si="2"/>
        <v>60</v>
      </c>
      <c r="Q17">
        <v>17</v>
      </c>
      <c r="R17">
        <v>0</v>
      </c>
      <c r="T17">
        <v>0</v>
      </c>
      <c r="U17">
        <f t="shared" si="3"/>
        <v>17</v>
      </c>
      <c r="V17">
        <v>0</v>
      </c>
      <c r="W17">
        <f t="shared" si="4"/>
        <v>17</v>
      </c>
      <c r="X17">
        <v>0</v>
      </c>
      <c r="Y17">
        <v>2</v>
      </c>
      <c r="Z17">
        <f t="shared" si="5"/>
        <v>0</v>
      </c>
      <c r="AB17">
        <v>142</v>
      </c>
      <c r="AC17">
        <v>0</v>
      </c>
      <c r="AE17">
        <v>0</v>
      </c>
      <c r="AF17">
        <f t="shared" si="6"/>
        <v>142</v>
      </c>
      <c r="AG17">
        <v>0</v>
      </c>
      <c r="AH17">
        <f t="shared" si="7"/>
        <v>142</v>
      </c>
      <c r="AI17">
        <v>5</v>
      </c>
      <c r="AJ17">
        <f t="shared" si="8"/>
        <v>6</v>
      </c>
      <c r="AK17">
        <f t="shared" si="9"/>
        <v>28.4</v>
      </c>
      <c r="AM17">
        <v>121</v>
      </c>
      <c r="AN17">
        <v>0</v>
      </c>
      <c r="AO17">
        <v>0</v>
      </c>
      <c r="AP17">
        <f t="shared" si="10"/>
        <v>121</v>
      </c>
      <c r="AQ17">
        <v>0</v>
      </c>
      <c r="AR17">
        <f t="shared" si="11"/>
        <v>121</v>
      </c>
      <c r="AS17">
        <v>5</v>
      </c>
      <c r="AT17">
        <f t="shared" si="12"/>
        <v>6</v>
      </c>
      <c r="AU17">
        <f t="shared" si="13"/>
        <v>24.2</v>
      </c>
      <c r="AW17">
        <v>92</v>
      </c>
      <c r="AX17">
        <v>0</v>
      </c>
      <c r="AY17">
        <v>0</v>
      </c>
      <c r="AZ17">
        <f t="shared" si="14"/>
        <v>92</v>
      </c>
      <c r="BA17">
        <v>0</v>
      </c>
      <c r="BB17">
        <f t="shared" si="15"/>
        <v>92</v>
      </c>
      <c r="BC17">
        <v>2</v>
      </c>
      <c r="BD17">
        <f t="shared" si="16"/>
        <v>7</v>
      </c>
      <c r="BE17">
        <f t="shared" si="17"/>
        <v>46</v>
      </c>
      <c r="BG17">
        <v>53</v>
      </c>
      <c r="BH17">
        <v>30</v>
      </c>
      <c r="BI17">
        <v>0</v>
      </c>
      <c r="BJ17">
        <f t="shared" si="18"/>
        <v>83</v>
      </c>
      <c r="BK17">
        <v>0</v>
      </c>
      <c r="BL17">
        <f t="shared" si="19"/>
        <v>83</v>
      </c>
      <c r="BM17">
        <v>1</v>
      </c>
      <c r="BN17">
        <f t="shared" si="20"/>
        <v>5</v>
      </c>
      <c r="BO17">
        <f t="shared" si="21"/>
        <v>83</v>
      </c>
      <c r="BQ17">
        <v>93</v>
      </c>
      <c r="BR17">
        <v>0</v>
      </c>
      <c r="BS17">
        <v>0</v>
      </c>
      <c r="BT17">
        <f t="shared" si="22"/>
        <v>93</v>
      </c>
      <c r="BU17">
        <v>0</v>
      </c>
      <c r="BV17">
        <f t="shared" si="23"/>
        <v>93</v>
      </c>
      <c r="BW17">
        <v>0</v>
      </c>
      <c r="BX17">
        <f t="shared" si="24"/>
        <v>5</v>
      </c>
      <c r="BY17">
        <f t="shared" si="25"/>
        <v>0</v>
      </c>
      <c r="CA17">
        <v>0</v>
      </c>
    </row>
    <row r="18" spans="1:79" ht="17.25" customHeight="1" x14ac:dyDescent="0.3">
      <c r="A18" s="2">
        <v>44572</v>
      </c>
      <c r="B18" t="s">
        <v>58</v>
      </c>
      <c r="C18" t="s">
        <v>59</v>
      </c>
      <c r="D18" t="s">
        <v>27</v>
      </c>
      <c r="F18">
        <v>152</v>
      </c>
      <c r="G18">
        <v>0</v>
      </c>
      <c r="I18">
        <v>0</v>
      </c>
      <c r="J18">
        <f t="shared" si="0"/>
        <v>152</v>
      </c>
      <c r="K18">
        <v>0</v>
      </c>
      <c r="L18">
        <f t="shared" si="1"/>
        <v>152</v>
      </c>
      <c r="M18">
        <v>3</v>
      </c>
      <c r="N18">
        <v>1</v>
      </c>
      <c r="O18">
        <f t="shared" si="2"/>
        <v>50.666666666666664</v>
      </c>
      <c r="Q18">
        <v>116</v>
      </c>
      <c r="R18">
        <v>0</v>
      </c>
      <c r="T18">
        <v>0</v>
      </c>
      <c r="U18">
        <f t="shared" si="3"/>
        <v>116</v>
      </c>
      <c r="V18">
        <v>0</v>
      </c>
      <c r="W18">
        <f t="shared" si="4"/>
        <v>116</v>
      </c>
      <c r="X18">
        <v>0</v>
      </c>
      <c r="Y18">
        <v>2</v>
      </c>
      <c r="Z18">
        <f t="shared" si="5"/>
        <v>0</v>
      </c>
      <c r="AB18">
        <v>819</v>
      </c>
      <c r="AC18">
        <v>0</v>
      </c>
      <c r="AE18">
        <v>-10</v>
      </c>
      <c r="AF18">
        <f t="shared" si="6"/>
        <v>809</v>
      </c>
      <c r="AG18">
        <v>0</v>
      </c>
      <c r="AH18">
        <f t="shared" si="7"/>
        <v>809</v>
      </c>
      <c r="AI18">
        <v>16</v>
      </c>
      <c r="AJ18">
        <f t="shared" si="8"/>
        <v>6</v>
      </c>
      <c r="AK18">
        <f t="shared" si="9"/>
        <v>50.5625</v>
      </c>
      <c r="AM18">
        <v>618</v>
      </c>
      <c r="AN18">
        <v>0</v>
      </c>
      <c r="AO18">
        <v>0</v>
      </c>
      <c r="AP18">
        <f t="shared" si="10"/>
        <v>618</v>
      </c>
      <c r="AQ18">
        <v>0</v>
      </c>
      <c r="AR18">
        <f t="shared" si="11"/>
        <v>618</v>
      </c>
      <c r="AS18">
        <v>11</v>
      </c>
      <c r="AT18">
        <f t="shared" si="12"/>
        <v>6</v>
      </c>
      <c r="AU18">
        <f t="shared" si="13"/>
        <v>56.18181818181818</v>
      </c>
      <c r="AW18">
        <v>235</v>
      </c>
      <c r="AX18">
        <v>0</v>
      </c>
      <c r="AY18">
        <v>-20</v>
      </c>
      <c r="AZ18">
        <f t="shared" si="14"/>
        <v>215</v>
      </c>
      <c r="BA18">
        <v>0</v>
      </c>
      <c r="BB18">
        <f t="shared" si="15"/>
        <v>215</v>
      </c>
      <c r="BC18">
        <v>13</v>
      </c>
      <c r="BD18">
        <f t="shared" si="16"/>
        <v>7</v>
      </c>
      <c r="BE18">
        <f t="shared" si="17"/>
        <v>16.53846153846154</v>
      </c>
      <c r="BG18">
        <v>90</v>
      </c>
      <c r="BH18">
        <v>0</v>
      </c>
      <c r="BI18">
        <v>0</v>
      </c>
      <c r="BJ18">
        <f t="shared" si="18"/>
        <v>90</v>
      </c>
      <c r="BK18">
        <v>240</v>
      </c>
      <c r="BL18">
        <f t="shared" si="19"/>
        <v>330</v>
      </c>
      <c r="BM18">
        <v>3</v>
      </c>
      <c r="BN18">
        <f t="shared" si="20"/>
        <v>5</v>
      </c>
      <c r="BO18">
        <f t="shared" si="21"/>
        <v>110</v>
      </c>
      <c r="BQ18">
        <v>261</v>
      </c>
      <c r="BR18">
        <v>0</v>
      </c>
      <c r="BS18">
        <v>0</v>
      </c>
      <c r="BT18">
        <f t="shared" si="22"/>
        <v>261</v>
      </c>
      <c r="BU18">
        <v>0</v>
      </c>
      <c r="BV18">
        <f t="shared" si="23"/>
        <v>261</v>
      </c>
      <c r="BW18">
        <v>5</v>
      </c>
      <c r="BX18">
        <f t="shared" si="24"/>
        <v>5</v>
      </c>
      <c r="BY18">
        <f t="shared" si="25"/>
        <v>52.2</v>
      </c>
      <c r="CA18">
        <v>397</v>
      </c>
    </row>
    <row r="19" spans="1:79" ht="17.25" customHeight="1" x14ac:dyDescent="0.3">
      <c r="A19" s="2">
        <v>44572</v>
      </c>
      <c r="B19" t="s">
        <v>60</v>
      </c>
      <c r="C19" t="s">
        <v>61</v>
      </c>
      <c r="D19" t="s">
        <v>27</v>
      </c>
      <c r="F19">
        <v>1595</v>
      </c>
      <c r="G19">
        <v>20</v>
      </c>
      <c r="I19">
        <v>-148</v>
      </c>
      <c r="J19">
        <f t="shared" si="0"/>
        <v>1467</v>
      </c>
      <c r="K19">
        <v>0</v>
      </c>
      <c r="L19">
        <f t="shared" si="1"/>
        <v>1467</v>
      </c>
      <c r="M19">
        <v>72</v>
      </c>
      <c r="N19">
        <v>1</v>
      </c>
      <c r="O19">
        <f t="shared" si="2"/>
        <v>20.375</v>
      </c>
      <c r="Q19">
        <v>771</v>
      </c>
      <c r="R19">
        <v>0</v>
      </c>
      <c r="T19">
        <v>-10</v>
      </c>
      <c r="U19">
        <f t="shared" si="3"/>
        <v>761</v>
      </c>
      <c r="V19">
        <v>0</v>
      </c>
      <c r="W19">
        <f t="shared" si="4"/>
        <v>761</v>
      </c>
      <c r="X19">
        <v>18</v>
      </c>
      <c r="Y19">
        <v>2</v>
      </c>
      <c r="Z19">
        <f t="shared" si="5"/>
        <v>42.277777777777779</v>
      </c>
      <c r="AB19">
        <v>15580</v>
      </c>
      <c r="AC19">
        <v>0</v>
      </c>
      <c r="AE19">
        <v>-60</v>
      </c>
      <c r="AF19">
        <f t="shared" si="6"/>
        <v>15520</v>
      </c>
      <c r="AG19">
        <v>4800</v>
      </c>
      <c r="AH19">
        <f t="shared" si="7"/>
        <v>20320</v>
      </c>
      <c r="AI19">
        <v>300</v>
      </c>
      <c r="AJ19">
        <f t="shared" si="8"/>
        <v>6</v>
      </c>
      <c r="AK19">
        <f t="shared" si="9"/>
        <v>67.733333333333334</v>
      </c>
      <c r="AM19">
        <v>3371</v>
      </c>
      <c r="AN19">
        <v>70</v>
      </c>
      <c r="AO19">
        <v>-68</v>
      </c>
      <c r="AP19">
        <f t="shared" si="10"/>
        <v>3373</v>
      </c>
      <c r="AQ19">
        <v>0</v>
      </c>
      <c r="AR19">
        <f t="shared" si="11"/>
        <v>3373</v>
      </c>
      <c r="AS19">
        <v>59</v>
      </c>
      <c r="AT19">
        <f t="shared" si="12"/>
        <v>6</v>
      </c>
      <c r="AU19">
        <f t="shared" si="13"/>
        <v>57.16949152542373</v>
      </c>
      <c r="AW19">
        <v>2569</v>
      </c>
      <c r="AX19">
        <v>0</v>
      </c>
      <c r="AY19">
        <v>-85</v>
      </c>
      <c r="AZ19">
        <f t="shared" si="14"/>
        <v>2484</v>
      </c>
      <c r="BA19">
        <v>0</v>
      </c>
      <c r="BB19">
        <f t="shared" si="15"/>
        <v>2484</v>
      </c>
      <c r="BC19">
        <v>81</v>
      </c>
      <c r="BD19">
        <f t="shared" si="16"/>
        <v>7</v>
      </c>
      <c r="BE19">
        <f t="shared" si="17"/>
        <v>30.666666666666668</v>
      </c>
      <c r="BG19">
        <v>1882</v>
      </c>
      <c r="BH19">
        <v>0</v>
      </c>
      <c r="BI19">
        <v>-30</v>
      </c>
      <c r="BJ19">
        <f t="shared" si="18"/>
        <v>1852</v>
      </c>
      <c r="BK19">
        <v>0</v>
      </c>
      <c r="BL19">
        <f t="shared" si="19"/>
        <v>1852</v>
      </c>
      <c r="BM19">
        <v>32</v>
      </c>
      <c r="BN19">
        <f t="shared" si="20"/>
        <v>5</v>
      </c>
      <c r="BO19">
        <f t="shared" si="21"/>
        <v>57.875</v>
      </c>
      <c r="BQ19">
        <v>1905</v>
      </c>
      <c r="BR19">
        <v>0</v>
      </c>
      <c r="BS19">
        <v>-10</v>
      </c>
      <c r="BT19">
        <f t="shared" si="22"/>
        <v>1895</v>
      </c>
      <c r="BU19">
        <v>0</v>
      </c>
      <c r="BV19">
        <f t="shared" si="23"/>
        <v>1895</v>
      </c>
      <c r="BW19">
        <v>18</v>
      </c>
      <c r="BX19">
        <f t="shared" si="24"/>
        <v>5</v>
      </c>
      <c r="BY19">
        <f t="shared" si="25"/>
        <v>105.27777777777777</v>
      </c>
      <c r="CA19">
        <v>26757</v>
      </c>
    </row>
    <row r="20" spans="1:79" ht="17.25" customHeight="1" x14ac:dyDescent="0.3">
      <c r="A20" s="2">
        <v>44572</v>
      </c>
      <c r="B20" t="s">
        <v>62</v>
      </c>
      <c r="C20" t="s">
        <v>63</v>
      </c>
      <c r="D20" t="s">
        <v>27</v>
      </c>
      <c r="F20">
        <v>27621</v>
      </c>
      <c r="G20">
        <v>300</v>
      </c>
      <c r="I20">
        <v>-703</v>
      </c>
      <c r="J20">
        <f t="shared" si="0"/>
        <v>27218</v>
      </c>
      <c r="K20">
        <v>0</v>
      </c>
      <c r="L20">
        <f t="shared" si="1"/>
        <v>27218</v>
      </c>
      <c r="M20">
        <v>4624</v>
      </c>
      <c r="N20">
        <v>1</v>
      </c>
      <c r="O20">
        <f t="shared" si="2"/>
        <v>5.8862456747404845</v>
      </c>
      <c r="Q20">
        <v>12404</v>
      </c>
      <c r="R20">
        <v>0</v>
      </c>
      <c r="T20">
        <v>-97</v>
      </c>
      <c r="U20">
        <f t="shared" si="3"/>
        <v>12307</v>
      </c>
      <c r="V20">
        <v>0</v>
      </c>
      <c r="W20">
        <f t="shared" si="4"/>
        <v>12307</v>
      </c>
      <c r="X20">
        <v>549</v>
      </c>
      <c r="Y20">
        <v>2</v>
      </c>
      <c r="Z20">
        <f t="shared" si="5"/>
        <v>22.417122040072861</v>
      </c>
      <c r="AB20">
        <v>161776</v>
      </c>
      <c r="AC20">
        <v>30146</v>
      </c>
      <c r="AE20">
        <v>-614</v>
      </c>
      <c r="AF20">
        <f t="shared" si="6"/>
        <v>191308</v>
      </c>
      <c r="AG20">
        <v>0</v>
      </c>
      <c r="AH20">
        <f t="shared" si="7"/>
        <v>191308</v>
      </c>
      <c r="AI20">
        <v>5715</v>
      </c>
      <c r="AJ20">
        <f t="shared" si="8"/>
        <v>6</v>
      </c>
      <c r="AK20">
        <f t="shared" si="9"/>
        <v>33.474715660542429</v>
      </c>
      <c r="AM20">
        <v>60452</v>
      </c>
      <c r="AN20">
        <v>2930</v>
      </c>
      <c r="AO20">
        <v>-1577</v>
      </c>
      <c r="AP20">
        <f t="shared" si="10"/>
        <v>61805</v>
      </c>
      <c r="AQ20">
        <v>0</v>
      </c>
      <c r="AR20">
        <f t="shared" si="11"/>
        <v>61805</v>
      </c>
      <c r="AS20">
        <v>1259</v>
      </c>
      <c r="AT20">
        <f t="shared" si="12"/>
        <v>6</v>
      </c>
      <c r="AU20">
        <f t="shared" si="13"/>
        <v>49.090548054011123</v>
      </c>
      <c r="AW20">
        <v>88043</v>
      </c>
      <c r="AX20">
        <v>0</v>
      </c>
      <c r="AY20">
        <v>-883</v>
      </c>
      <c r="AZ20">
        <f t="shared" si="14"/>
        <v>87160</v>
      </c>
      <c r="BA20">
        <v>0</v>
      </c>
      <c r="BB20">
        <f t="shared" si="15"/>
        <v>87160</v>
      </c>
      <c r="BC20">
        <v>3392</v>
      </c>
      <c r="BD20">
        <f t="shared" si="16"/>
        <v>7</v>
      </c>
      <c r="BE20">
        <f t="shared" si="17"/>
        <v>25.695754716981131</v>
      </c>
      <c r="BG20">
        <v>18582</v>
      </c>
      <c r="BH20">
        <v>0</v>
      </c>
      <c r="BI20">
        <v>-336</v>
      </c>
      <c r="BJ20">
        <f t="shared" si="18"/>
        <v>18246</v>
      </c>
      <c r="BK20">
        <v>0</v>
      </c>
      <c r="BL20">
        <f t="shared" si="19"/>
        <v>18246</v>
      </c>
      <c r="BM20">
        <v>1299</v>
      </c>
      <c r="BN20">
        <f t="shared" si="20"/>
        <v>5</v>
      </c>
      <c r="BO20">
        <f>IFERROR(BL20/BM20,0)</f>
        <v>14.046189376443419</v>
      </c>
      <c r="BQ20">
        <v>47581</v>
      </c>
      <c r="BR20">
        <v>0</v>
      </c>
      <c r="BS20">
        <v>-324</v>
      </c>
      <c r="BT20">
        <f t="shared" si="22"/>
        <v>47257</v>
      </c>
      <c r="BU20">
        <v>0</v>
      </c>
      <c r="BV20">
        <f t="shared" si="23"/>
        <v>47257</v>
      </c>
      <c r="BW20">
        <v>1036</v>
      </c>
      <c r="BX20">
        <f t="shared" si="24"/>
        <v>5</v>
      </c>
      <c r="BY20">
        <f t="shared" si="25"/>
        <v>45.614864864864863</v>
      </c>
      <c r="CA20">
        <v>187938</v>
      </c>
    </row>
    <row r="21" spans="1:79" ht="17.25" customHeight="1" x14ac:dyDescent="0.3">
      <c r="A21" s="2">
        <v>44572</v>
      </c>
      <c r="B21" t="s">
        <v>64</v>
      </c>
      <c r="C21" t="s">
        <v>65</v>
      </c>
      <c r="D21" t="s">
        <v>27</v>
      </c>
      <c r="F21">
        <v>390</v>
      </c>
      <c r="G21">
        <v>179</v>
      </c>
      <c r="I21">
        <v>0</v>
      </c>
      <c r="J21">
        <f t="shared" si="0"/>
        <v>569</v>
      </c>
      <c r="K21">
        <v>0</v>
      </c>
      <c r="L21">
        <f t="shared" si="1"/>
        <v>569</v>
      </c>
      <c r="M21">
        <v>17</v>
      </c>
      <c r="N21">
        <v>1</v>
      </c>
      <c r="O21">
        <f t="shared" si="2"/>
        <v>33.470588235294116</v>
      </c>
      <c r="Q21">
        <v>246</v>
      </c>
      <c r="R21">
        <v>480</v>
      </c>
      <c r="T21">
        <v>0</v>
      </c>
      <c r="U21">
        <f t="shared" si="3"/>
        <v>726</v>
      </c>
      <c r="V21">
        <v>0</v>
      </c>
      <c r="W21">
        <f t="shared" si="4"/>
        <v>726</v>
      </c>
      <c r="X21">
        <v>1</v>
      </c>
      <c r="Y21">
        <v>2</v>
      </c>
      <c r="Z21">
        <f t="shared" si="5"/>
        <v>726</v>
      </c>
      <c r="AB21">
        <v>870</v>
      </c>
      <c r="AC21">
        <v>0</v>
      </c>
      <c r="AE21">
        <v>-12</v>
      </c>
      <c r="AF21">
        <f t="shared" si="6"/>
        <v>858</v>
      </c>
      <c r="AG21">
        <v>0</v>
      </c>
      <c r="AH21">
        <f t="shared" si="7"/>
        <v>858</v>
      </c>
      <c r="AI21">
        <v>26</v>
      </c>
      <c r="AJ21">
        <f t="shared" si="8"/>
        <v>6</v>
      </c>
      <c r="AK21">
        <f t="shared" si="9"/>
        <v>33</v>
      </c>
      <c r="AM21">
        <v>245</v>
      </c>
      <c r="AN21">
        <v>470</v>
      </c>
      <c r="AO21">
        <v>-50</v>
      </c>
      <c r="AP21">
        <f t="shared" si="10"/>
        <v>665</v>
      </c>
      <c r="AQ21">
        <v>0</v>
      </c>
      <c r="AR21">
        <f t="shared" si="11"/>
        <v>665</v>
      </c>
      <c r="AS21">
        <v>23</v>
      </c>
      <c r="AT21">
        <f t="shared" si="12"/>
        <v>6</v>
      </c>
      <c r="AU21">
        <f t="shared" si="13"/>
        <v>28.913043478260871</v>
      </c>
      <c r="AW21">
        <v>37</v>
      </c>
      <c r="AX21">
        <v>200</v>
      </c>
      <c r="AY21">
        <v>0</v>
      </c>
      <c r="AZ21">
        <f t="shared" si="14"/>
        <v>237</v>
      </c>
      <c r="BA21">
        <v>0</v>
      </c>
      <c r="BB21">
        <f t="shared" si="15"/>
        <v>237</v>
      </c>
      <c r="BC21">
        <v>7</v>
      </c>
      <c r="BD21">
        <f t="shared" si="16"/>
        <v>7</v>
      </c>
      <c r="BE21">
        <f t="shared" si="17"/>
        <v>33.857142857142854</v>
      </c>
      <c r="BG21">
        <v>271</v>
      </c>
      <c r="BH21">
        <v>2040</v>
      </c>
      <c r="BI21">
        <v>0</v>
      </c>
      <c r="BJ21">
        <f t="shared" si="18"/>
        <v>2311</v>
      </c>
      <c r="BK21">
        <v>0</v>
      </c>
      <c r="BL21">
        <f t="shared" si="19"/>
        <v>2311</v>
      </c>
      <c r="BM21">
        <v>19</v>
      </c>
      <c r="BN21">
        <f t="shared" si="20"/>
        <v>5</v>
      </c>
      <c r="BO21">
        <f t="shared" si="21"/>
        <v>121.63157894736842</v>
      </c>
      <c r="BQ21">
        <v>979</v>
      </c>
      <c r="BR21">
        <v>5</v>
      </c>
      <c r="BS21">
        <v>-3</v>
      </c>
      <c r="BT21">
        <f t="shared" si="22"/>
        <v>981</v>
      </c>
      <c r="BU21">
        <v>0</v>
      </c>
      <c r="BV21">
        <f t="shared" si="23"/>
        <v>981</v>
      </c>
      <c r="BW21">
        <v>11</v>
      </c>
      <c r="BX21">
        <f t="shared" si="24"/>
        <v>5</v>
      </c>
      <c r="BY21">
        <f t="shared" si="25"/>
        <v>89.181818181818187</v>
      </c>
      <c r="CA21">
        <v>0</v>
      </c>
    </row>
    <row r="22" spans="1:79" ht="17.25" customHeight="1" x14ac:dyDescent="0.3">
      <c r="A22" s="2">
        <v>44572</v>
      </c>
      <c r="B22" t="s">
        <v>66</v>
      </c>
      <c r="C22" t="s">
        <v>67</v>
      </c>
      <c r="D22" t="s">
        <v>27</v>
      </c>
      <c r="F22">
        <v>88</v>
      </c>
      <c r="G22">
        <v>0</v>
      </c>
      <c r="I22">
        <v>0</v>
      </c>
      <c r="J22">
        <f t="shared" si="0"/>
        <v>88</v>
      </c>
      <c r="K22">
        <v>0</v>
      </c>
      <c r="L22">
        <f t="shared" si="1"/>
        <v>88</v>
      </c>
      <c r="M22">
        <v>16</v>
      </c>
      <c r="N22">
        <v>1</v>
      </c>
      <c r="O22">
        <f t="shared" si="2"/>
        <v>5.5</v>
      </c>
      <c r="Q22">
        <v>218</v>
      </c>
      <c r="R22">
        <v>0</v>
      </c>
      <c r="T22">
        <v>0</v>
      </c>
      <c r="U22">
        <f t="shared" si="3"/>
        <v>218</v>
      </c>
      <c r="V22">
        <v>0</v>
      </c>
      <c r="W22">
        <f t="shared" si="4"/>
        <v>218</v>
      </c>
      <c r="X22">
        <v>4</v>
      </c>
      <c r="Y22">
        <v>2</v>
      </c>
      <c r="Z22">
        <f t="shared" si="5"/>
        <v>54.5</v>
      </c>
      <c r="AB22">
        <v>342</v>
      </c>
      <c r="AC22">
        <v>0</v>
      </c>
      <c r="AE22">
        <v>-15</v>
      </c>
      <c r="AF22">
        <f t="shared" si="6"/>
        <v>327</v>
      </c>
      <c r="AG22">
        <v>0</v>
      </c>
      <c r="AH22">
        <f t="shared" si="7"/>
        <v>327</v>
      </c>
      <c r="AI22">
        <v>8</v>
      </c>
      <c r="AJ22">
        <f t="shared" si="8"/>
        <v>6</v>
      </c>
      <c r="AK22">
        <f t="shared" si="9"/>
        <v>40.875</v>
      </c>
      <c r="AM22">
        <v>1061</v>
      </c>
      <c r="AN22">
        <v>600</v>
      </c>
      <c r="AO22">
        <v>0</v>
      </c>
      <c r="AP22">
        <f t="shared" si="10"/>
        <v>1661</v>
      </c>
      <c r="AQ22">
        <v>0</v>
      </c>
      <c r="AR22">
        <f t="shared" si="11"/>
        <v>1661</v>
      </c>
      <c r="AS22">
        <v>16</v>
      </c>
      <c r="AT22">
        <f t="shared" si="12"/>
        <v>6</v>
      </c>
      <c r="AU22">
        <f t="shared" si="13"/>
        <v>103.8125</v>
      </c>
      <c r="AW22">
        <v>601</v>
      </c>
      <c r="AX22">
        <v>0</v>
      </c>
      <c r="AY22">
        <v>0</v>
      </c>
      <c r="AZ22">
        <f t="shared" si="14"/>
        <v>601</v>
      </c>
      <c r="BA22">
        <v>0</v>
      </c>
      <c r="BB22">
        <f t="shared" si="15"/>
        <v>601</v>
      </c>
      <c r="BC22">
        <v>22</v>
      </c>
      <c r="BD22">
        <f t="shared" si="16"/>
        <v>7</v>
      </c>
      <c r="BE22">
        <f t="shared" si="17"/>
        <v>27.318181818181817</v>
      </c>
      <c r="BG22">
        <v>294</v>
      </c>
      <c r="BH22">
        <v>0</v>
      </c>
      <c r="BI22">
        <v>0</v>
      </c>
      <c r="BJ22">
        <f t="shared" si="18"/>
        <v>294</v>
      </c>
      <c r="BK22">
        <v>300</v>
      </c>
      <c r="BL22">
        <f t="shared" si="19"/>
        <v>594</v>
      </c>
      <c r="BM22">
        <v>7</v>
      </c>
      <c r="BN22">
        <f t="shared" si="20"/>
        <v>5</v>
      </c>
      <c r="BO22">
        <f t="shared" si="21"/>
        <v>84.857142857142861</v>
      </c>
      <c r="BQ22">
        <v>689</v>
      </c>
      <c r="BR22">
        <v>0</v>
      </c>
      <c r="BS22">
        <v>-5</v>
      </c>
      <c r="BT22">
        <f t="shared" si="22"/>
        <v>684</v>
      </c>
      <c r="BU22">
        <v>0</v>
      </c>
      <c r="BV22">
        <f t="shared" si="23"/>
        <v>684</v>
      </c>
      <c r="BW22">
        <v>11</v>
      </c>
      <c r="BX22">
        <f t="shared" si="24"/>
        <v>5</v>
      </c>
      <c r="BY22">
        <f t="shared" si="25"/>
        <v>62.18181818181818</v>
      </c>
      <c r="CA22">
        <v>29743</v>
      </c>
    </row>
    <row r="23" spans="1:79" ht="17.25" customHeight="1" x14ac:dyDescent="0.3">
      <c r="A23" s="2">
        <v>44572</v>
      </c>
      <c r="B23" t="s">
        <v>68</v>
      </c>
      <c r="C23" t="s">
        <v>69</v>
      </c>
      <c r="D23" t="s">
        <v>27</v>
      </c>
      <c r="F23">
        <v>633</v>
      </c>
      <c r="G23">
        <v>0</v>
      </c>
      <c r="I23">
        <v>-10</v>
      </c>
      <c r="J23">
        <f t="shared" si="0"/>
        <v>623</v>
      </c>
      <c r="K23">
        <v>0</v>
      </c>
      <c r="L23">
        <f t="shared" si="1"/>
        <v>623</v>
      </c>
      <c r="M23">
        <v>87</v>
      </c>
      <c r="N23">
        <v>1</v>
      </c>
      <c r="O23">
        <f t="shared" si="2"/>
        <v>7.1609195402298846</v>
      </c>
      <c r="Q23">
        <v>877</v>
      </c>
      <c r="R23">
        <v>0</v>
      </c>
      <c r="T23">
        <v>0</v>
      </c>
      <c r="U23">
        <f t="shared" si="3"/>
        <v>877</v>
      </c>
      <c r="V23">
        <v>0</v>
      </c>
      <c r="W23">
        <f t="shared" si="4"/>
        <v>877</v>
      </c>
      <c r="X23">
        <v>16</v>
      </c>
      <c r="Y23">
        <v>2</v>
      </c>
      <c r="Z23">
        <f t="shared" si="5"/>
        <v>54.8125</v>
      </c>
      <c r="AB23">
        <v>2315</v>
      </c>
      <c r="AC23">
        <v>0</v>
      </c>
      <c r="AE23">
        <v>-20</v>
      </c>
      <c r="AF23">
        <f t="shared" si="6"/>
        <v>2295</v>
      </c>
      <c r="AG23">
        <v>0</v>
      </c>
      <c r="AH23">
        <f t="shared" si="7"/>
        <v>2295</v>
      </c>
      <c r="AI23">
        <v>57</v>
      </c>
      <c r="AJ23">
        <f t="shared" si="8"/>
        <v>6</v>
      </c>
      <c r="AK23">
        <f t="shared" si="9"/>
        <v>40.263157894736842</v>
      </c>
      <c r="AM23">
        <v>4138</v>
      </c>
      <c r="AN23">
        <v>0</v>
      </c>
      <c r="AO23">
        <v>-53</v>
      </c>
      <c r="AP23">
        <f t="shared" si="10"/>
        <v>4085</v>
      </c>
      <c r="AQ23">
        <v>0</v>
      </c>
      <c r="AR23">
        <f t="shared" si="11"/>
        <v>4085</v>
      </c>
      <c r="AS23">
        <v>80</v>
      </c>
      <c r="AT23">
        <f t="shared" si="12"/>
        <v>6</v>
      </c>
      <c r="AU23">
        <f t="shared" si="13"/>
        <v>51.0625</v>
      </c>
      <c r="AW23">
        <v>2347</v>
      </c>
      <c r="AX23">
        <v>0</v>
      </c>
      <c r="AY23">
        <v>-134</v>
      </c>
      <c r="AZ23">
        <f t="shared" si="14"/>
        <v>2213</v>
      </c>
      <c r="BA23">
        <v>0</v>
      </c>
      <c r="BB23">
        <f t="shared" si="15"/>
        <v>2213</v>
      </c>
      <c r="BC23">
        <v>73</v>
      </c>
      <c r="BD23">
        <f t="shared" si="16"/>
        <v>7</v>
      </c>
      <c r="BE23">
        <f t="shared" si="17"/>
        <v>30.315068493150687</v>
      </c>
      <c r="BG23">
        <v>1492</v>
      </c>
      <c r="BH23">
        <v>0</v>
      </c>
      <c r="BI23">
        <v>-110</v>
      </c>
      <c r="BJ23">
        <f t="shared" si="18"/>
        <v>1382</v>
      </c>
      <c r="BK23">
        <v>0</v>
      </c>
      <c r="BL23">
        <f t="shared" si="19"/>
        <v>1382</v>
      </c>
      <c r="BM23">
        <v>39</v>
      </c>
      <c r="BN23">
        <f t="shared" si="20"/>
        <v>5</v>
      </c>
      <c r="BO23">
        <f t="shared" si="21"/>
        <v>35.435897435897438</v>
      </c>
      <c r="BQ23">
        <v>3270</v>
      </c>
      <c r="BR23">
        <v>0</v>
      </c>
      <c r="BS23">
        <v>-9</v>
      </c>
      <c r="BT23">
        <f t="shared" si="22"/>
        <v>3261</v>
      </c>
      <c r="BU23">
        <v>0</v>
      </c>
      <c r="BV23">
        <f t="shared" si="23"/>
        <v>3261</v>
      </c>
      <c r="BW23">
        <v>40</v>
      </c>
      <c r="BX23">
        <f t="shared" si="24"/>
        <v>5</v>
      </c>
      <c r="BY23">
        <f t="shared" si="25"/>
        <v>81.525000000000006</v>
      </c>
      <c r="CA23">
        <v>24900</v>
      </c>
    </row>
    <row r="24" spans="1:79" ht="17.25" customHeight="1" x14ac:dyDescent="0.3">
      <c r="A24" s="2">
        <v>44572</v>
      </c>
      <c r="B24" t="s">
        <v>70</v>
      </c>
      <c r="C24" t="s">
        <v>71</v>
      </c>
      <c r="D24" t="s">
        <v>27</v>
      </c>
      <c r="F24">
        <v>337</v>
      </c>
      <c r="G24">
        <v>5</v>
      </c>
      <c r="I24">
        <v>-108</v>
      </c>
      <c r="J24">
        <f t="shared" si="0"/>
        <v>234</v>
      </c>
      <c r="K24">
        <v>0</v>
      </c>
      <c r="L24">
        <f t="shared" si="1"/>
        <v>234</v>
      </c>
      <c r="M24">
        <v>34</v>
      </c>
      <c r="N24">
        <v>1</v>
      </c>
      <c r="O24">
        <f t="shared" si="2"/>
        <v>6.882352941176471</v>
      </c>
      <c r="Q24">
        <v>465</v>
      </c>
      <c r="R24">
        <v>0</v>
      </c>
      <c r="T24">
        <v>-20</v>
      </c>
      <c r="U24">
        <f t="shared" si="3"/>
        <v>445</v>
      </c>
      <c r="V24">
        <v>0</v>
      </c>
      <c r="W24">
        <f t="shared" si="4"/>
        <v>445</v>
      </c>
      <c r="X24">
        <v>7</v>
      </c>
      <c r="Y24">
        <v>2</v>
      </c>
      <c r="Z24">
        <f t="shared" si="5"/>
        <v>63.571428571428569</v>
      </c>
      <c r="AB24">
        <v>1634</v>
      </c>
      <c r="AC24">
        <v>0</v>
      </c>
      <c r="AE24">
        <v>0</v>
      </c>
      <c r="AF24">
        <f t="shared" si="6"/>
        <v>1634</v>
      </c>
      <c r="AG24">
        <v>0</v>
      </c>
      <c r="AH24">
        <f t="shared" si="7"/>
        <v>1634</v>
      </c>
      <c r="AI24">
        <v>28</v>
      </c>
      <c r="AJ24">
        <f t="shared" si="8"/>
        <v>6</v>
      </c>
      <c r="AK24">
        <f t="shared" si="9"/>
        <v>58.357142857142854</v>
      </c>
      <c r="AM24">
        <v>1349</v>
      </c>
      <c r="AN24">
        <v>1700</v>
      </c>
      <c r="AO24">
        <v>-20</v>
      </c>
      <c r="AP24">
        <f t="shared" si="10"/>
        <v>3029</v>
      </c>
      <c r="AQ24">
        <v>0</v>
      </c>
      <c r="AR24">
        <f t="shared" si="11"/>
        <v>3029</v>
      </c>
      <c r="AS24">
        <v>35</v>
      </c>
      <c r="AT24">
        <f t="shared" si="12"/>
        <v>6</v>
      </c>
      <c r="AU24">
        <f t="shared" si="13"/>
        <v>86.542857142857144</v>
      </c>
      <c r="AW24">
        <v>569</v>
      </c>
      <c r="AX24">
        <v>0</v>
      </c>
      <c r="AY24">
        <v>-15</v>
      </c>
      <c r="AZ24">
        <f t="shared" si="14"/>
        <v>554</v>
      </c>
      <c r="BA24">
        <v>0</v>
      </c>
      <c r="BB24">
        <f t="shared" si="15"/>
        <v>554</v>
      </c>
      <c r="BC24">
        <v>17</v>
      </c>
      <c r="BD24">
        <f t="shared" si="16"/>
        <v>7</v>
      </c>
      <c r="BE24">
        <f t="shared" si="17"/>
        <v>32.588235294117645</v>
      </c>
      <c r="BG24">
        <v>971</v>
      </c>
      <c r="BH24">
        <v>0</v>
      </c>
      <c r="BI24">
        <v>0</v>
      </c>
      <c r="BJ24">
        <f t="shared" si="18"/>
        <v>971</v>
      </c>
      <c r="BK24">
        <v>0</v>
      </c>
      <c r="BL24">
        <f t="shared" si="19"/>
        <v>971</v>
      </c>
      <c r="BM24">
        <v>13</v>
      </c>
      <c r="BN24">
        <f t="shared" si="20"/>
        <v>5</v>
      </c>
      <c r="BO24">
        <f t="shared" si="21"/>
        <v>74.692307692307693</v>
      </c>
      <c r="BQ24">
        <v>1088</v>
      </c>
      <c r="BR24">
        <v>975</v>
      </c>
      <c r="BS24">
        <v>-7</v>
      </c>
      <c r="BT24">
        <f t="shared" si="22"/>
        <v>2056</v>
      </c>
      <c r="BU24">
        <v>0</v>
      </c>
      <c r="BV24">
        <f t="shared" si="23"/>
        <v>2056</v>
      </c>
      <c r="BW24">
        <v>31</v>
      </c>
      <c r="BX24">
        <f t="shared" si="24"/>
        <v>5</v>
      </c>
      <c r="BY24">
        <f t="shared" si="25"/>
        <v>66.322580645161295</v>
      </c>
      <c r="CA24">
        <v>4200</v>
      </c>
    </row>
    <row r="25" spans="1:79" ht="17.25" customHeight="1" x14ac:dyDescent="0.3">
      <c r="A25" s="2">
        <v>44572</v>
      </c>
      <c r="B25" t="s">
        <v>72</v>
      </c>
      <c r="C25" t="s">
        <v>73</v>
      </c>
      <c r="D25" t="s">
        <v>27</v>
      </c>
      <c r="F25">
        <v>4224</v>
      </c>
      <c r="G25">
        <v>2092</v>
      </c>
      <c r="I25">
        <v>-433</v>
      </c>
      <c r="J25">
        <f t="shared" si="0"/>
        <v>5883</v>
      </c>
      <c r="K25">
        <v>0</v>
      </c>
      <c r="L25">
        <f t="shared" si="1"/>
        <v>5883</v>
      </c>
      <c r="M25">
        <v>1008</v>
      </c>
      <c r="N25">
        <v>1</v>
      </c>
      <c r="O25">
        <f t="shared" si="2"/>
        <v>5.8363095238095237</v>
      </c>
      <c r="Q25">
        <v>2003</v>
      </c>
      <c r="R25">
        <v>1266</v>
      </c>
      <c r="T25">
        <v>-289</v>
      </c>
      <c r="U25">
        <f t="shared" si="3"/>
        <v>2980</v>
      </c>
      <c r="V25">
        <v>0</v>
      </c>
      <c r="W25">
        <f t="shared" si="4"/>
        <v>2980</v>
      </c>
      <c r="X25">
        <v>198</v>
      </c>
      <c r="Y25">
        <v>2</v>
      </c>
      <c r="Z25">
        <f>IFERROR(W25/X25,0)</f>
        <v>15.05050505050505</v>
      </c>
      <c r="AB25">
        <v>12885</v>
      </c>
      <c r="AC25">
        <v>0</v>
      </c>
      <c r="AE25">
        <v>-40</v>
      </c>
      <c r="AF25">
        <f t="shared" si="6"/>
        <v>12845</v>
      </c>
      <c r="AG25">
        <v>5100</v>
      </c>
      <c r="AH25">
        <f t="shared" si="7"/>
        <v>17945</v>
      </c>
      <c r="AI25">
        <v>294</v>
      </c>
      <c r="AJ25">
        <f t="shared" si="8"/>
        <v>6</v>
      </c>
      <c r="AK25">
        <f t="shared" si="9"/>
        <v>61.037414965986393</v>
      </c>
      <c r="AM25">
        <v>3006</v>
      </c>
      <c r="AN25">
        <v>1110</v>
      </c>
      <c r="AO25">
        <v>-70</v>
      </c>
      <c r="AP25">
        <f t="shared" si="10"/>
        <v>4046</v>
      </c>
      <c r="AQ25">
        <v>0</v>
      </c>
      <c r="AR25">
        <f t="shared" si="11"/>
        <v>4046</v>
      </c>
      <c r="AS25">
        <v>93</v>
      </c>
      <c r="AT25">
        <f t="shared" si="12"/>
        <v>6</v>
      </c>
      <c r="AU25">
        <f t="shared" si="13"/>
        <v>43.505376344086024</v>
      </c>
      <c r="AW25">
        <v>1926</v>
      </c>
      <c r="AX25">
        <v>1090</v>
      </c>
      <c r="AY25">
        <v>-3</v>
      </c>
      <c r="AZ25">
        <f t="shared" si="14"/>
        <v>3013</v>
      </c>
      <c r="BA25">
        <v>0</v>
      </c>
      <c r="BB25">
        <f t="shared" si="15"/>
        <v>3013</v>
      </c>
      <c r="BC25">
        <v>98</v>
      </c>
      <c r="BD25">
        <f t="shared" si="16"/>
        <v>7</v>
      </c>
      <c r="BE25">
        <f t="shared" si="17"/>
        <v>30.744897959183675</v>
      </c>
      <c r="BG25">
        <v>891</v>
      </c>
      <c r="BH25">
        <v>2050</v>
      </c>
      <c r="BI25">
        <v>-10</v>
      </c>
      <c r="BJ25">
        <f t="shared" si="18"/>
        <v>2931</v>
      </c>
      <c r="BK25">
        <v>0</v>
      </c>
      <c r="BL25">
        <f t="shared" si="19"/>
        <v>2931</v>
      </c>
      <c r="BM25">
        <v>92</v>
      </c>
      <c r="BN25">
        <f t="shared" si="20"/>
        <v>5</v>
      </c>
      <c r="BO25">
        <f t="shared" si="21"/>
        <v>31.858695652173914</v>
      </c>
      <c r="BQ25">
        <v>4504</v>
      </c>
      <c r="BR25">
        <v>1878</v>
      </c>
      <c r="BS25">
        <v>-10</v>
      </c>
      <c r="BT25">
        <f t="shared" si="22"/>
        <v>6372</v>
      </c>
      <c r="BU25">
        <v>0</v>
      </c>
      <c r="BV25">
        <f t="shared" si="23"/>
        <v>6372</v>
      </c>
      <c r="BW25">
        <v>123</v>
      </c>
      <c r="BX25">
        <f t="shared" si="24"/>
        <v>5</v>
      </c>
      <c r="BY25">
        <f t="shared" si="25"/>
        <v>51.804878048780488</v>
      </c>
      <c r="CA25">
        <v>24721</v>
      </c>
    </row>
    <row r="26" spans="1:79" ht="17.25" customHeight="1" x14ac:dyDescent="0.3">
      <c r="A26" s="2">
        <v>44572</v>
      </c>
      <c r="B26" t="s">
        <v>74</v>
      </c>
      <c r="C26" t="s">
        <v>75</v>
      </c>
      <c r="D26" t="s">
        <v>27</v>
      </c>
      <c r="F26">
        <v>697</v>
      </c>
      <c r="G26">
        <v>0</v>
      </c>
      <c r="I26">
        <v>-60</v>
      </c>
      <c r="J26">
        <f t="shared" si="0"/>
        <v>637</v>
      </c>
      <c r="K26">
        <v>0</v>
      </c>
      <c r="L26">
        <f t="shared" si="1"/>
        <v>637</v>
      </c>
      <c r="M26">
        <v>53</v>
      </c>
      <c r="N26">
        <v>1</v>
      </c>
      <c r="O26">
        <f t="shared" si="2"/>
        <v>12.018867924528301</v>
      </c>
      <c r="Q26">
        <v>523</v>
      </c>
      <c r="R26">
        <v>0</v>
      </c>
      <c r="T26">
        <v>0</v>
      </c>
      <c r="U26">
        <f t="shared" si="3"/>
        <v>523</v>
      </c>
      <c r="V26">
        <v>0</v>
      </c>
      <c r="W26">
        <f t="shared" si="4"/>
        <v>523</v>
      </c>
      <c r="X26">
        <v>11</v>
      </c>
      <c r="Y26">
        <v>2</v>
      </c>
      <c r="Z26">
        <f t="shared" si="5"/>
        <v>47.545454545454547</v>
      </c>
      <c r="AB26">
        <v>1379</v>
      </c>
      <c r="AC26">
        <v>0</v>
      </c>
      <c r="AE26">
        <v>0</v>
      </c>
      <c r="AF26">
        <f t="shared" si="6"/>
        <v>1379</v>
      </c>
      <c r="AG26">
        <v>1500</v>
      </c>
      <c r="AH26">
        <f t="shared" si="7"/>
        <v>2879</v>
      </c>
      <c r="AI26">
        <v>43</v>
      </c>
      <c r="AJ26">
        <f t="shared" si="8"/>
        <v>6</v>
      </c>
      <c r="AK26">
        <f t="shared" si="9"/>
        <v>66.95348837209302</v>
      </c>
      <c r="AM26">
        <v>1075</v>
      </c>
      <c r="AN26">
        <v>0</v>
      </c>
      <c r="AO26">
        <v>-15</v>
      </c>
      <c r="AP26">
        <f t="shared" si="10"/>
        <v>1060</v>
      </c>
      <c r="AQ26">
        <v>0</v>
      </c>
      <c r="AR26">
        <f t="shared" si="11"/>
        <v>1060</v>
      </c>
      <c r="AS26">
        <v>10</v>
      </c>
      <c r="AT26">
        <f t="shared" si="12"/>
        <v>6</v>
      </c>
      <c r="AU26">
        <f t="shared" si="13"/>
        <v>106</v>
      </c>
      <c r="AW26">
        <v>878</v>
      </c>
      <c r="AX26">
        <v>0</v>
      </c>
      <c r="AY26">
        <v>0</v>
      </c>
      <c r="AZ26">
        <f t="shared" si="14"/>
        <v>878</v>
      </c>
      <c r="BA26">
        <v>0</v>
      </c>
      <c r="BB26">
        <f t="shared" si="15"/>
        <v>878</v>
      </c>
      <c r="BC26">
        <v>33</v>
      </c>
      <c r="BD26">
        <f t="shared" si="16"/>
        <v>7</v>
      </c>
      <c r="BE26">
        <f t="shared" si="17"/>
        <v>26.606060606060606</v>
      </c>
      <c r="BG26">
        <v>620</v>
      </c>
      <c r="BH26">
        <v>0</v>
      </c>
      <c r="BI26">
        <v>-22</v>
      </c>
      <c r="BJ26">
        <f t="shared" si="18"/>
        <v>598</v>
      </c>
      <c r="BK26">
        <v>0</v>
      </c>
      <c r="BL26">
        <f t="shared" si="19"/>
        <v>598</v>
      </c>
      <c r="BM26">
        <v>11</v>
      </c>
      <c r="BN26">
        <f t="shared" si="20"/>
        <v>5</v>
      </c>
      <c r="BO26">
        <f t="shared" si="21"/>
        <v>54.363636363636367</v>
      </c>
      <c r="BQ26">
        <v>1326</v>
      </c>
      <c r="BR26">
        <v>0</v>
      </c>
      <c r="BS26">
        <v>-5</v>
      </c>
      <c r="BT26">
        <f t="shared" si="22"/>
        <v>1321</v>
      </c>
      <c r="BU26">
        <v>0</v>
      </c>
      <c r="BV26">
        <f t="shared" si="23"/>
        <v>1321</v>
      </c>
      <c r="BW26">
        <v>16</v>
      </c>
      <c r="BX26">
        <f t="shared" si="24"/>
        <v>5</v>
      </c>
      <c r="BY26">
        <f t="shared" si="25"/>
        <v>82.5625</v>
      </c>
      <c r="CA26">
        <v>7200</v>
      </c>
    </row>
    <row r="27" spans="1:79" ht="17.25" customHeight="1" x14ac:dyDescent="0.3">
      <c r="A27" s="2">
        <v>44572</v>
      </c>
      <c r="B27" t="s">
        <v>76</v>
      </c>
      <c r="C27" t="s">
        <v>77</v>
      </c>
      <c r="D27" t="s">
        <v>27</v>
      </c>
      <c r="F27">
        <v>504</v>
      </c>
      <c r="G27">
        <v>0</v>
      </c>
      <c r="I27">
        <v>0</v>
      </c>
      <c r="J27">
        <f t="shared" si="0"/>
        <v>504</v>
      </c>
      <c r="K27">
        <v>0</v>
      </c>
      <c r="L27">
        <f t="shared" si="1"/>
        <v>504</v>
      </c>
      <c r="M27">
        <v>34</v>
      </c>
      <c r="N27">
        <v>1</v>
      </c>
      <c r="O27">
        <f t="shared" si="2"/>
        <v>14.823529411764707</v>
      </c>
      <c r="Q27">
        <v>437</v>
      </c>
      <c r="R27">
        <v>0</v>
      </c>
      <c r="T27">
        <v>-6</v>
      </c>
      <c r="U27">
        <f t="shared" si="3"/>
        <v>431</v>
      </c>
      <c r="V27">
        <v>0</v>
      </c>
      <c r="W27">
        <f t="shared" si="4"/>
        <v>431</v>
      </c>
      <c r="X27">
        <v>5</v>
      </c>
      <c r="Y27">
        <v>2</v>
      </c>
      <c r="Z27">
        <f t="shared" si="5"/>
        <v>86.2</v>
      </c>
      <c r="AB27">
        <v>2316</v>
      </c>
      <c r="AC27">
        <v>0</v>
      </c>
      <c r="AE27">
        <v>0</v>
      </c>
      <c r="AF27">
        <f t="shared" si="6"/>
        <v>2316</v>
      </c>
      <c r="AG27">
        <v>0</v>
      </c>
      <c r="AH27">
        <f t="shared" si="7"/>
        <v>2316</v>
      </c>
      <c r="AI27">
        <v>58</v>
      </c>
      <c r="AJ27">
        <f t="shared" si="8"/>
        <v>6</v>
      </c>
      <c r="AK27">
        <f t="shared" si="9"/>
        <v>39.931034482758619</v>
      </c>
      <c r="AM27">
        <v>938</v>
      </c>
      <c r="AN27">
        <v>0</v>
      </c>
      <c r="AO27">
        <v>-20</v>
      </c>
      <c r="AP27">
        <f t="shared" si="10"/>
        <v>918</v>
      </c>
      <c r="AQ27">
        <v>0</v>
      </c>
      <c r="AR27">
        <f t="shared" si="11"/>
        <v>918</v>
      </c>
      <c r="AS27">
        <v>10</v>
      </c>
      <c r="AT27">
        <f t="shared" si="12"/>
        <v>6</v>
      </c>
      <c r="AU27">
        <f t="shared" si="13"/>
        <v>91.8</v>
      </c>
      <c r="AW27">
        <v>1300</v>
      </c>
      <c r="AX27">
        <v>0</v>
      </c>
      <c r="AY27">
        <v>-20</v>
      </c>
      <c r="AZ27">
        <f t="shared" si="14"/>
        <v>1280</v>
      </c>
      <c r="BA27">
        <v>0</v>
      </c>
      <c r="BB27">
        <f t="shared" si="15"/>
        <v>1280</v>
      </c>
      <c r="BC27">
        <v>27</v>
      </c>
      <c r="BD27">
        <f t="shared" si="16"/>
        <v>7</v>
      </c>
      <c r="BE27">
        <f t="shared" si="17"/>
        <v>47.407407407407405</v>
      </c>
      <c r="BG27">
        <v>1192</v>
      </c>
      <c r="BH27">
        <v>0</v>
      </c>
      <c r="BI27">
        <v>0</v>
      </c>
      <c r="BJ27">
        <f t="shared" si="18"/>
        <v>1192</v>
      </c>
      <c r="BK27">
        <v>0</v>
      </c>
      <c r="BL27">
        <f t="shared" si="19"/>
        <v>1192</v>
      </c>
      <c r="BM27">
        <v>15</v>
      </c>
      <c r="BN27">
        <f t="shared" si="20"/>
        <v>5</v>
      </c>
      <c r="BO27">
        <f t="shared" si="21"/>
        <v>79.466666666666669</v>
      </c>
      <c r="BQ27">
        <v>1372</v>
      </c>
      <c r="BR27">
        <v>0</v>
      </c>
      <c r="BS27">
        <v>0</v>
      </c>
      <c r="BT27">
        <f t="shared" si="22"/>
        <v>1372</v>
      </c>
      <c r="BU27">
        <v>0</v>
      </c>
      <c r="BV27">
        <f t="shared" si="23"/>
        <v>1372</v>
      </c>
      <c r="BW27">
        <v>5</v>
      </c>
      <c r="BX27">
        <f t="shared" si="24"/>
        <v>5</v>
      </c>
      <c r="BY27">
        <f t="shared" si="25"/>
        <v>274.39999999999998</v>
      </c>
      <c r="CA27">
        <v>14140</v>
      </c>
    </row>
    <row r="28" spans="1:79" ht="17.25" customHeight="1" x14ac:dyDescent="0.3">
      <c r="A28" s="2">
        <v>44572</v>
      </c>
      <c r="B28" t="s">
        <v>78</v>
      </c>
      <c r="C28" t="s">
        <v>79</v>
      </c>
      <c r="D28" t="s">
        <v>27</v>
      </c>
      <c r="F28">
        <v>902</v>
      </c>
      <c r="G28">
        <v>5</v>
      </c>
      <c r="I28">
        <v>-15</v>
      </c>
      <c r="J28">
        <f t="shared" si="0"/>
        <v>892</v>
      </c>
      <c r="K28">
        <v>0</v>
      </c>
      <c r="L28">
        <f t="shared" si="1"/>
        <v>892</v>
      </c>
      <c r="M28">
        <v>28</v>
      </c>
      <c r="N28">
        <v>1</v>
      </c>
      <c r="O28">
        <f t="shared" si="2"/>
        <v>31.857142857142858</v>
      </c>
      <c r="Q28">
        <v>496</v>
      </c>
      <c r="R28">
        <v>0</v>
      </c>
      <c r="T28">
        <v>-20</v>
      </c>
      <c r="U28">
        <f t="shared" si="3"/>
        <v>476</v>
      </c>
      <c r="V28">
        <v>0</v>
      </c>
      <c r="W28">
        <f t="shared" si="4"/>
        <v>476</v>
      </c>
      <c r="X28">
        <v>9</v>
      </c>
      <c r="Y28">
        <v>2</v>
      </c>
      <c r="Z28">
        <f t="shared" si="5"/>
        <v>52.888888888888886</v>
      </c>
      <c r="AB28">
        <v>253</v>
      </c>
      <c r="AC28">
        <v>0</v>
      </c>
      <c r="AE28">
        <v>0</v>
      </c>
      <c r="AF28">
        <f t="shared" si="6"/>
        <v>253</v>
      </c>
      <c r="AG28">
        <v>4500</v>
      </c>
      <c r="AH28">
        <f t="shared" si="7"/>
        <v>4753</v>
      </c>
      <c r="AI28">
        <v>117</v>
      </c>
      <c r="AJ28">
        <f t="shared" si="8"/>
        <v>6</v>
      </c>
      <c r="AK28">
        <f t="shared" si="9"/>
        <v>40.623931623931625</v>
      </c>
      <c r="AM28">
        <v>791</v>
      </c>
      <c r="AN28">
        <v>70</v>
      </c>
      <c r="AO28">
        <v>-40</v>
      </c>
      <c r="AP28">
        <f t="shared" si="10"/>
        <v>821</v>
      </c>
      <c r="AQ28">
        <v>0</v>
      </c>
      <c r="AR28">
        <f t="shared" si="11"/>
        <v>821</v>
      </c>
      <c r="AS28">
        <v>35</v>
      </c>
      <c r="AT28">
        <f t="shared" si="12"/>
        <v>6</v>
      </c>
      <c r="AU28">
        <f t="shared" si="13"/>
        <v>23.457142857142856</v>
      </c>
      <c r="AW28">
        <v>2249</v>
      </c>
      <c r="AX28">
        <v>0</v>
      </c>
      <c r="AY28">
        <v>-57</v>
      </c>
      <c r="AZ28">
        <f t="shared" si="14"/>
        <v>2192</v>
      </c>
      <c r="BA28">
        <v>0</v>
      </c>
      <c r="BB28">
        <f t="shared" si="15"/>
        <v>2192</v>
      </c>
      <c r="BC28">
        <v>89</v>
      </c>
      <c r="BD28">
        <f t="shared" si="16"/>
        <v>7</v>
      </c>
      <c r="BE28">
        <f t="shared" si="17"/>
        <v>24.629213483146067</v>
      </c>
      <c r="BG28">
        <v>418</v>
      </c>
      <c r="BH28">
        <v>40</v>
      </c>
      <c r="BI28">
        <v>-22</v>
      </c>
      <c r="BJ28">
        <f t="shared" si="18"/>
        <v>436</v>
      </c>
      <c r="BK28">
        <v>0</v>
      </c>
      <c r="BL28">
        <f t="shared" si="19"/>
        <v>436</v>
      </c>
      <c r="BM28">
        <v>29</v>
      </c>
      <c r="BN28">
        <f t="shared" si="20"/>
        <v>5</v>
      </c>
      <c r="BO28">
        <f t="shared" si="21"/>
        <v>15.03448275862069</v>
      </c>
      <c r="BQ28">
        <v>1412</v>
      </c>
      <c r="BR28">
        <v>0</v>
      </c>
      <c r="BS28">
        <v>0</v>
      </c>
      <c r="BT28">
        <f t="shared" si="22"/>
        <v>1412</v>
      </c>
      <c r="BU28">
        <v>0</v>
      </c>
      <c r="BV28">
        <f t="shared" si="23"/>
        <v>1412</v>
      </c>
      <c r="BW28">
        <v>15</v>
      </c>
      <c r="BX28">
        <f t="shared" si="24"/>
        <v>5</v>
      </c>
      <c r="BY28">
        <f t="shared" si="25"/>
        <v>94.13333333333334</v>
      </c>
      <c r="CA28">
        <v>15358</v>
      </c>
    </row>
    <row r="29" spans="1:79" ht="17.25" customHeight="1" x14ac:dyDescent="0.3">
      <c r="A29" s="2">
        <v>44572</v>
      </c>
      <c r="B29" t="s">
        <v>80</v>
      </c>
      <c r="C29" t="s">
        <v>81</v>
      </c>
      <c r="D29" t="s">
        <v>27</v>
      </c>
      <c r="F29">
        <v>0</v>
      </c>
      <c r="G29">
        <v>0</v>
      </c>
      <c r="I29">
        <v>0</v>
      </c>
      <c r="J29">
        <f t="shared" si="0"/>
        <v>0</v>
      </c>
      <c r="K29">
        <v>0</v>
      </c>
      <c r="L29">
        <f t="shared" si="1"/>
        <v>0</v>
      </c>
      <c r="M29">
        <v>30</v>
      </c>
      <c r="N29">
        <v>1</v>
      </c>
      <c r="O29">
        <f t="shared" si="2"/>
        <v>0</v>
      </c>
      <c r="Q29">
        <v>63</v>
      </c>
      <c r="R29">
        <v>0</v>
      </c>
      <c r="T29">
        <v>-10</v>
      </c>
      <c r="U29">
        <f t="shared" si="3"/>
        <v>53</v>
      </c>
      <c r="V29">
        <v>0</v>
      </c>
      <c r="W29">
        <f t="shared" si="4"/>
        <v>53</v>
      </c>
      <c r="X29">
        <v>2</v>
      </c>
      <c r="Y29">
        <v>2</v>
      </c>
      <c r="Z29">
        <f t="shared" si="5"/>
        <v>26.5</v>
      </c>
      <c r="AB29">
        <v>0</v>
      </c>
      <c r="AC29">
        <v>0</v>
      </c>
      <c r="AE29">
        <v>0</v>
      </c>
      <c r="AF29">
        <f t="shared" si="6"/>
        <v>0</v>
      </c>
      <c r="AG29">
        <v>0</v>
      </c>
      <c r="AH29">
        <f t="shared" si="7"/>
        <v>0</v>
      </c>
      <c r="AI29">
        <v>37</v>
      </c>
      <c r="AJ29">
        <f t="shared" si="8"/>
        <v>6</v>
      </c>
      <c r="AK29">
        <f t="shared" si="9"/>
        <v>0</v>
      </c>
      <c r="AM29">
        <v>0</v>
      </c>
      <c r="AN29">
        <v>0</v>
      </c>
      <c r="AO29">
        <v>0</v>
      </c>
      <c r="AP29">
        <f t="shared" si="10"/>
        <v>0</v>
      </c>
      <c r="AQ29">
        <v>0</v>
      </c>
      <c r="AR29">
        <f t="shared" si="11"/>
        <v>0</v>
      </c>
      <c r="AS29">
        <v>18</v>
      </c>
      <c r="AT29">
        <f t="shared" si="12"/>
        <v>6</v>
      </c>
      <c r="AU29">
        <f t="shared" si="13"/>
        <v>0</v>
      </c>
      <c r="AW29">
        <v>0</v>
      </c>
      <c r="AX29">
        <v>0</v>
      </c>
      <c r="AY29">
        <v>0</v>
      </c>
      <c r="AZ29">
        <f t="shared" si="14"/>
        <v>0</v>
      </c>
      <c r="BA29">
        <v>0</v>
      </c>
      <c r="BB29">
        <f t="shared" si="15"/>
        <v>0</v>
      </c>
      <c r="BC29">
        <v>25</v>
      </c>
      <c r="BD29">
        <f t="shared" si="16"/>
        <v>7</v>
      </c>
      <c r="BE29">
        <f t="shared" si="17"/>
        <v>0</v>
      </c>
      <c r="BG29">
        <v>0</v>
      </c>
      <c r="BH29">
        <v>0</v>
      </c>
      <c r="BI29">
        <v>0</v>
      </c>
      <c r="BJ29">
        <f t="shared" si="18"/>
        <v>0</v>
      </c>
      <c r="BK29">
        <v>0</v>
      </c>
      <c r="BL29">
        <f t="shared" si="19"/>
        <v>0</v>
      </c>
      <c r="BM29">
        <v>11</v>
      </c>
      <c r="BN29">
        <f t="shared" si="20"/>
        <v>5</v>
      </c>
      <c r="BO29">
        <f t="shared" si="21"/>
        <v>0</v>
      </c>
      <c r="BQ29">
        <v>93</v>
      </c>
      <c r="BR29">
        <v>0</v>
      </c>
      <c r="BS29">
        <v>0</v>
      </c>
      <c r="BT29">
        <f t="shared" si="22"/>
        <v>93</v>
      </c>
      <c r="BU29">
        <v>0</v>
      </c>
      <c r="BV29">
        <f t="shared" si="23"/>
        <v>93</v>
      </c>
      <c r="BW29">
        <v>6</v>
      </c>
      <c r="BX29">
        <f t="shared" si="24"/>
        <v>5</v>
      </c>
      <c r="BY29">
        <f t="shared" si="25"/>
        <v>15.5</v>
      </c>
      <c r="CA29">
        <v>0</v>
      </c>
    </row>
    <row r="30" spans="1:79" ht="17.25" customHeight="1" x14ac:dyDescent="0.3">
      <c r="A30" s="2">
        <v>44572</v>
      </c>
      <c r="B30" t="s">
        <v>82</v>
      </c>
      <c r="C30" t="s">
        <v>83</v>
      </c>
      <c r="D30" t="s">
        <v>27</v>
      </c>
      <c r="F30">
        <v>1305</v>
      </c>
      <c r="G30">
        <v>320</v>
      </c>
      <c r="I30">
        <v>-148</v>
      </c>
      <c r="J30">
        <f t="shared" si="0"/>
        <v>1477</v>
      </c>
      <c r="K30">
        <v>0</v>
      </c>
      <c r="L30">
        <f t="shared" si="1"/>
        <v>1477</v>
      </c>
      <c r="M30">
        <v>155</v>
      </c>
      <c r="N30">
        <v>1</v>
      </c>
      <c r="O30">
        <f t="shared" si="2"/>
        <v>9.5290322580645164</v>
      </c>
      <c r="Q30">
        <v>949</v>
      </c>
      <c r="R30">
        <v>0</v>
      </c>
      <c r="T30">
        <v>0</v>
      </c>
      <c r="U30">
        <f t="shared" si="3"/>
        <v>949</v>
      </c>
      <c r="V30">
        <v>0</v>
      </c>
      <c r="W30">
        <f t="shared" si="4"/>
        <v>949</v>
      </c>
      <c r="X30">
        <v>30</v>
      </c>
      <c r="Y30">
        <v>2</v>
      </c>
      <c r="Z30">
        <f t="shared" si="5"/>
        <v>31.633333333333333</v>
      </c>
      <c r="AB30">
        <v>7792</v>
      </c>
      <c r="AC30">
        <v>0</v>
      </c>
      <c r="AE30">
        <v>-147</v>
      </c>
      <c r="AF30">
        <f t="shared" si="6"/>
        <v>7645</v>
      </c>
      <c r="AG30">
        <v>2400</v>
      </c>
      <c r="AH30">
        <f t="shared" si="7"/>
        <v>10045</v>
      </c>
      <c r="AI30">
        <v>315</v>
      </c>
      <c r="AJ30">
        <f t="shared" si="8"/>
        <v>6</v>
      </c>
      <c r="AK30">
        <f t="shared" si="9"/>
        <v>31.888888888888889</v>
      </c>
      <c r="AM30">
        <v>2191</v>
      </c>
      <c r="AN30">
        <v>0</v>
      </c>
      <c r="AO30">
        <v>-15</v>
      </c>
      <c r="AP30">
        <f t="shared" si="10"/>
        <v>2176</v>
      </c>
      <c r="AQ30">
        <v>0</v>
      </c>
      <c r="AR30">
        <f t="shared" si="11"/>
        <v>2176</v>
      </c>
      <c r="AS30">
        <v>58</v>
      </c>
      <c r="AT30">
        <f t="shared" si="12"/>
        <v>6</v>
      </c>
      <c r="AU30">
        <f t="shared" si="13"/>
        <v>37.517241379310342</v>
      </c>
      <c r="AW30">
        <v>2429</v>
      </c>
      <c r="AX30">
        <v>0</v>
      </c>
      <c r="AY30">
        <v>-92</v>
      </c>
      <c r="AZ30">
        <f t="shared" si="14"/>
        <v>2337</v>
      </c>
      <c r="BA30">
        <v>0</v>
      </c>
      <c r="BB30">
        <f t="shared" si="15"/>
        <v>2337</v>
      </c>
      <c r="BC30">
        <v>92</v>
      </c>
      <c r="BD30">
        <f t="shared" si="16"/>
        <v>7</v>
      </c>
      <c r="BE30">
        <f t="shared" si="17"/>
        <v>25.402173913043477</v>
      </c>
      <c r="BG30">
        <v>1143</v>
      </c>
      <c r="BH30">
        <v>0</v>
      </c>
      <c r="BI30">
        <v>-54</v>
      </c>
      <c r="BJ30">
        <f t="shared" si="18"/>
        <v>1089</v>
      </c>
      <c r="BK30">
        <v>1500</v>
      </c>
      <c r="BL30">
        <f t="shared" si="19"/>
        <v>2589</v>
      </c>
      <c r="BM30">
        <v>54</v>
      </c>
      <c r="BN30">
        <f t="shared" si="20"/>
        <v>5</v>
      </c>
      <c r="BO30">
        <f t="shared" si="21"/>
        <v>47.944444444444443</v>
      </c>
      <c r="BQ30">
        <v>1285</v>
      </c>
      <c r="BR30">
        <v>0</v>
      </c>
      <c r="BS30">
        <v>-25</v>
      </c>
      <c r="BT30">
        <f t="shared" si="22"/>
        <v>1260</v>
      </c>
      <c r="BU30">
        <v>0</v>
      </c>
      <c r="BV30">
        <f t="shared" si="23"/>
        <v>1260</v>
      </c>
      <c r="BW30">
        <v>40</v>
      </c>
      <c r="BX30">
        <f t="shared" si="24"/>
        <v>5</v>
      </c>
      <c r="BY30">
        <f t="shared" si="25"/>
        <v>31.5</v>
      </c>
      <c r="CA30">
        <v>35546</v>
      </c>
    </row>
    <row r="31" spans="1:79" ht="17.25" customHeight="1" x14ac:dyDescent="0.3">
      <c r="A31" s="2">
        <v>44572</v>
      </c>
      <c r="B31" t="s">
        <v>84</v>
      </c>
      <c r="C31" t="s">
        <v>85</v>
      </c>
      <c r="D31" t="s">
        <v>27</v>
      </c>
      <c r="F31">
        <v>281</v>
      </c>
      <c r="G31">
        <v>3073</v>
      </c>
      <c r="I31">
        <v>-300</v>
      </c>
      <c r="J31">
        <f t="shared" si="0"/>
        <v>3054</v>
      </c>
      <c r="K31">
        <v>0</v>
      </c>
      <c r="L31">
        <f t="shared" si="1"/>
        <v>3054</v>
      </c>
      <c r="M31">
        <v>189</v>
      </c>
      <c r="N31">
        <v>1</v>
      </c>
      <c r="O31">
        <f t="shared" si="2"/>
        <v>16.158730158730158</v>
      </c>
      <c r="Q31">
        <v>914</v>
      </c>
      <c r="R31">
        <v>962</v>
      </c>
      <c r="T31">
        <v>0</v>
      </c>
      <c r="U31">
        <f t="shared" si="3"/>
        <v>1876</v>
      </c>
      <c r="V31">
        <v>0</v>
      </c>
      <c r="W31">
        <f t="shared" si="4"/>
        <v>1876</v>
      </c>
      <c r="X31">
        <v>67</v>
      </c>
      <c r="Y31">
        <v>2</v>
      </c>
      <c r="Z31">
        <f t="shared" si="5"/>
        <v>28</v>
      </c>
      <c r="AB31">
        <v>9418</v>
      </c>
      <c r="AC31">
        <v>0</v>
      </c>
      <c r="AE31">
        <v>0</v>
      </c>
      <c r="AF31">
        <f t="shared" si="6"/>
        <v>9418</v>
      </c>
      <c r="AG31">
        <v>3840</v>
      </c>
      <c r="AH31">
        <f t="shared" si="7"/>
        <v>13258</v>
      </c>
      <c r="AI31">
        <v>677</v>
      </c>
      <c r="AJ31">
        <f t="shared" si="8"/>
        <v>6</v>
      </c>
      <c r="AK31">
        <f t="shared" si="9"/>
        <v>19.583456425406204</v>
      </c>
      <c r="AM31">
        <v>546</v>
      </c>
      <c r="AN31">
        <v>645</v>
      </c>
      <c r="AO31">
        <v>0</v>
      </c>
      <c r="AP31">
        <f t="shared" si="10"/>
        <v>1191</v>
      </c>
      <c r="AQ31">
        <v>0</v>
      </c>
      <c r="AR31">
        <f t="shared" si="11"/>
        <v>1191</v>
      </c>
      <c r="AS31">
        <v>48</v>
      </c>
      <c r="AT31">
        <f t="shared" si="12"/>
        <v>6</v>
      </c>
      <c r="AU31">
        <f t="shared" si="13"/>
        <v>24.8125</v>
      </c>
      <c r="AW31">
        <v>308</v>
      </c>
      <c r="AX31">
        <v>2560</v>
      </c>
      <c r="AY31">
        <v>-250</v>
      </c>
      <c r="AZ31">
        <f t="shared" si="14"/>
        <v>2618</v>
      </c>
      <c r="BA31">
        <v>0</v>
      </c>
      <c r="BB31">
        <f t="shared" si="15"/>
        <v>2618</v>
      </c>
      <c r="BC31">
        <v>60</v>
      </c>
      <c r="BD31">
        <f t="shared" si="16"/>
        <v>7</v>
      </c>
      <c r="BE31">
        <f t="shared" si="17"/>
        <v>43.633333333333333</v>
      </c>
      <c r="BG31">
        <v>124</v>
      </c>
      <c r="BH31">
        <v>1150</v>
      </c>
      <c r="BI31">
        <v>0</v>
      </c>
      <c r="BJ31">
        <f t="shared" si="18"/>
        <v>1274</v>
      </c>
      <c r="BK31">
        <v>0</v>
      </c>
      <c r="BL31">
        <f t="shared" si="19"/>
        <v>1274</v>
      </c>
      <c r="BM31">
        <v>36</v>
      </c>
      <c r="BN31">
        <f t="shared" si="20"/>
        <v>5</v>
      </c>
      <c r="BO31">
        <f t="shared" si="21"/>
        <v>35.388888888888886</v>
      </c>
      <c r="BQ31">
        <v>651</v>
      </c>
      <c r="BR31">
        <v>2758</v>
      </c>
      <c r="BS31">
        <v>0</v>
      </c>
      <c r="BT31">
        <f t="shared" si="22"/>
        <v>3409</v>
      </c>
      <c r="BU31">
        <v>0</v>
      </c>
      <c r="BV31">
        <f t="shared" si="23"/>
        <v>3409</v>
      </c>
      <c r="BW31">
        <v>118</v>
      </c>
      <c r="BX31">
        <f t="shared" si="24"/>
        <v>5</v>
      </c>
      <c r="BY31">
        <f t="shared" si="25"/>
        <v>28.889830508474578</v>
      </c>
      <c r="CA31">
        <v>3347</v>
      </c>
    </row>
    <row r="32" spans="1:79" ht="17.25" customHeight="1" x14ac:dyDescent="0.3">
      <c r="A32" s="2">
        <v>44572</v>
      </c>
      <c r="B32" t="s">
        <v>86</v>
      </c>
      <c r="C32" t="s">
        <v>87</v>
      </c>
      <c r="D32" t="s">
        <v>27</v>
      </c>
      <c r="F32">
        <v>1147</v>
      </c>
      <c r="G32">
        <v>1865</v>
      </c>
      <c r="I32">
        <v>-110</v>
      </c>
      <c r="J32">
        <f t="shared" si="0"/>
        <v>2902</v>
      </c>
      <c r="K32">
        <v>0</v>
      </c>
      <c r="L32">
        <f t="shared" si="1"/>
        <v>2902</v>
      </c>
      <c r="M32">
        <v>167</v>
      </c>
      <c r="N32">
        <v>1</v>
      </c>
      <c r="O32">
        <f t="shared" si="2"/>
        <v>17.377245508982035</v>
      </c>
      <c r="Q32">
        <v>126</v>
      </c>
      <c r="R32">
        <v>100</v>
      </c>
      <c r="T32">
        <v>0</v>
      </c>
      <c r="U32">
        <f t="shared" si="3"/>
        <v>226</v>
      </c>
      <c r="V32">
        <v>0</v>
      </c>
      <c r="W32">
        <f t="shared" si="4"/>
        <v>226</v>
      </c>
      <c r="X32">
        <v>7</v>
      </c>
      <c r="Y32">
        <v>2</v>
      </c>
      <c r="Z32">
        <f t="shared" si="5"/>
        <v>32.285714285714285</v>
      </c>
      <c r="AB32">
        <v>3576</v>
      </c>
      <c r="AC32">
        <v>0</v>
      </c>
      <c r="AE32">
        <v>-2</v>
      </c>
      <c r="AF32">
        <f t="shared" si="6"/>
        <v>3574</v>
      </c>
      <c r="AG32">
        <v>0</v>
      </c>
      <c r="AH32">
        <f t="shared" si="7"/>
        <v>3574</v>
      </c>
      <c r="AI32">
        <v>30</v>
      </c>
      <c r="AJ32">
        <f t="shared" si="8"/>
        <v>6</v>
      </c>
      <c r="AK32">
        <f t="shared" si="9"/>
        <v>119.13333333333334</v>
      </c>
      <c r="AM32">
        <v>600</v>
      </c>
      <c r="AN32">
        <v>377</v>
      </c>
      <c r="AO32">
        <v>0</v>
      </c>
      <c r="AP32">
        <f t="shared" si="10"/>
        <v>977</v>
      </c>
      <c r="AQ32">
        <v>0</v>
      </c>
      <c r="AR32">
        <f t="shared" si="11"/>
        <v>977</v>
      </c>
      <c r="AS32">
        <v>26</v>
      </c>
      <c r="AT32">
        <f t="shared" si="12"/>
        <v>6</v>
      </c>
      <c r="AU32">
        <f t="shared" si="13"/>
        <v>37.57692307692308</v>
      </c>
      <c r="AW32">
        <v>104</v>
      </c>
      <c r="AX32">
        <v>180</v>
      </c>
      <c r="AY32">
        <v>0</v>
      </c>
      <c r="AZ32">
        <f t="shared" si="14"/>
        <v>284</v>
      </c>
      <c r="BA32">
        <v>0</v>
      </c>
      <c r="BB32">
        <f t="shared" si="15"/>
        <v>284</v>
      </c>
      <c r="BC32">
        <v>8</v>
      </c>
      <c r="BD32">
        <f t="shared" si="16"/>
        <v>7</v>
      </c>
      <c r="BE32">
        <f t="shared" si="17"/>
        <v>35.5</v>
      </c>
      <c r="BG32">
        <v>9</v>
      </c>
      <c r="BH32">
        <v>1900</v>
      </c>
      <c r="BI32">
        <v>0</v>
      </c>
      <c r="BJ32">
        <f t="shared" si="18"/>
        <v>1909</v>
      </c>
      <c r="BK32">
        <v>0</v>
      </c>
      <c r="BL32">
        <f t="shared" si="19"/>
        <v>1909</v>
      </c>
      <c r="BM32">
        <v>80</v>
      </c>
      <c r="BN32">
        <f t="shared" si="20"/>
        <v>5</v>
      </c>
      <c r="BO32">
        <f t="shared" si="21"/>
        <v>23.862500000000001</v>
      </c>
      <c r="BQ32">
        <v>134</v>
      </c>
      <c r="BR32">
        <v>1196</v>
      </c>
      <c r="BS32">
        <v>-2</v>
      </c>
      <c r="BT32">
        <f t="shared" si="22"/>
        <v>1328</v>
      </c>
      <c r="BU32">
        <v>0</v>
      </c>
      <c r="BV32">
        <f t="shared" si="23"/>
        <v>1328</v>
      </c>
      <c r="BW32">
        <v>108</v>
      </c>
      <c r="BX32">
        <f t="shared" si="24"/>
        <v>5</v>
      </c>
      <c r="BY32">
        <f t="shared" si="25"/>
        <v>12.296296296296296</v>
      </c>
      <c r="CA32">
        <v>726</v>
      </c>
    </row>
    <row r="33" spans="1:79" ht="17.25" customHeight="1" x14ac:dyDescent="0.3">
      <c r="A33" s="2">
        <v>44572</v>
      </c>
      <c r="B33" t="s">
        <v>88</v>
      </c>
      <c r="C33" t="s">
        <v>89</v>
      </c>
      <c r="D33" t="s">
        <v>27</v>
      </c>
      <c r="F33">
        <v>324</v>
      </c>
      <c r="G33">
        <v>98</v>
      </c>
      <c r="I33">
        <v>-11</v>
      </c>
      <c r="J33">
        <f t="shared" si="0"/>
        <v>411</v>
      </c>
      <c r="K33">
        <v>0</v>
      </c>
      <c r="L33">
        <f t="shared" si="1"/>
        <v>411</v>
      </c>
      <c r="M33">
        <v>40</v>
      </c>
      <c r="N33">
        <v>1</v>
      </c>
      <c r="O33">
        <f t="shared" si="2"/>
        <v>10.275</v>
      </c>
      <c r="Q33">
        <v>455</v>
      </c>
      <c r="R33">
        <v>0</v>
      </c>
      <c r="T33">
        <v>0</v>
      </c>
      <c r="U33">
        <f t="shared" si="3"/>
        <v>455</v>
      </c>
      <c r="V33">
        <v>0</v>
      </c>
      <c r="W33">
        <f t="shared" si="4"/>
        <v>455</v>
      </c>
      <c r="X33">
        <v>18</v>
      </c>
      <c r="Y33">
        <v>2</v>
      </c>
      <c r="Z33">
        <f t="shared" si="5"/>
        <v>25.277777777777779</v>
      </c>
      <c r="AB33">
        <v>5172</v>
      </c>
      <c r="AC33">
        <v>0</v>
      </c>
      <c r="AE33">
        <v>-38</v>
      </c>
      <c r="AF33">
        <f t="shared" si="6"/>
        <v>5134</v>
      </c>
      <c r="AG33">
        <v>2688</v>
      </c>
      <c r="AH33">
        <f t="shared" si="7"/>
        <v>7822</v>
      </c>
      <c r="AI33">
        <v>178</v>
      </c>
      <c r="AJ33">
        <f t="shared" si="8"/>
        <v>6</v>
      </c>
      <c r="AK33">
        <f t="shared" si="9"/>
        <v>43.943820224719104</v>
      </c>
      <c r="AM33">
        <v>5091</v>
      </c>
      <c r="AN33">
        <v>192</v>
      </c>
      <c r="AO33">
        <v>-123</v>
      </c>
      <c r="AP33">
        <f t="shared" si="10"/>
        <v>5160</v>
      </c>
      <c r="AQ33">
        <v>0</v>
      </c>
      <c r="AR33">
        <f t="shared" si="11"/>
        <v>5160</v>
      </c>
      <c r="AS33">
        <v>72</v>
      </c>
      <c r="AT33">
        <f t="shared" si="12"/>
        <v>6</v>
      </c>
      <c r="AU33">
        <f t="shared" si="13"/>
        <v>71.666666666666671</v>
      </c>
      <c r="AW33">
        <v>2397</v>
      </c>
      <c r="AX33">
        <v>0</v>
      </c>
      <c r="AY33">
        <v>-21</v>
      </c>
      <c r="AZ33">
        <f t="shared" si="14"/>
        <v>2376</v>
      </c>
      <c r="BA33">
        <v>0</v>
      </c>
      <c r="BB33">
        <f t="shared" si="15"/>
        <v>2376</v>
      </c>
      <c r="BC33">
        <v>88</v>
      </c>
      <c r="BD33">
        <f t="shared" si="16"/>
        <v>7</v>
      </c>
      <c r="BE33">
        <f t="shared" si="17"/>
        <v>27</v>
      </c>
      <c r="BG33">
        <v>1188</v>
      </c>
      <c r="BH33">
        <v>30</v>
      </c>
      <c r="BI33">
        <v>-35</v>
      </c>
      <c r="BJ33">
        <f t="shared" si="18"/>
        <v>1183</v>
      </c>
      <c r="BK33">
        <v>0</v>
      </c>
      <c r="BL33">
        <f t="shared" si="19"/>
        <v>1183</v>
      </c>
      <c r="BM33">
        <v>42</v>
      </c>
      <c r="BN33">
        <f t="shared" si="20"/>
        <v>5</v>
      </c>
      <c r="BO33">
        <f t="shared" si="21"/>
        <v>28.166666666666668</v>
      </c>
      <c r="BQ33">
        <v>2362</v>
      </c>
      <c r="BR33">
        <v>0</v>
      </c>
      <c r="BS33">
        <v>-68</v>
      </c>
      <c r="BT33">
        <f t="shared" si="22"/>
        <v>2294</v>
      </c>
      <c r="BU33">
        <v>0</v>
      </c>
      <c r="BV33">
        <f t="shared" si="23"/>
        <v>2294</v>
      </c>
      <c r="BW33">
        <v>50</v>
      </c>
      <c r="BX33">
        <f t="shared" si="24"/>
        <v>5</v>
      </c>
      <c r="BY33">
        <f t="shared" si="25"/>
        <v>45.88</v>
      </c>
      <c r="CA33">
        <v>34770</v>
      </c>
    </row>
    <row r="34" spans="1:79" ht="17.25" customHeight="1" x14ac:dyDescent="0.3">
      <c r="A34" s="2">
        <v>44572</v>
      </c>
      <c r="B34" t="s">
        <v>90</v>
      </c>
      <c r="C34" t="s">
        <v>91</v>
      </c>
      <c r="D34" t="s">
        <v>27</v>
      </c>
      <c r="F34">
        <v>442</v>
      </c>
      <c r="G34">
        <v>48</v>
      </c>
      <c r="I34">
        <v>-11</v>
      </c>
      <c r="J34">
        <f t="shared" ref="J34:J65" si="26">SUM(F34:I34)</f>
        <v>479</v>
      </c>
      <c r="K34">
        <v>0</v>
      </c>
      <c r="L34">
        <f t="shared" si="1"/>
        <v>479</v>
      </c>
      <c r="M34">
        <v>29</v>
      </c>
      <c r="N34">
        <v>1</v>
      </c>
      <c r="O34">
        <f t="shared" si="2"/>
        <v>16.517241379310345</v>
      </c>
      <c r="Q34">
        <v>566</v>
      </c>
      <c r="R34">
        <v>0</v>
      </c>
      <c r="T34">
        <v>-2</v>
      </c>
      <c r="U34">
        <f t="shared" ref="U34:U65" si="27">SUM(Q34:T34)</f>
        <v>564</v>
      </c>
      <c r="V34">
        <v>0</v>
      </c>
      <c r="W34">
        <f t="shared" si="4"/>
        <v>564</v>
      </c>
      <c r="X34">
        <v>11</v>
      </c>
      <c r="Y34">
        <v>2</v>
      </c>
      <c r="Z34">
        <f t="shared" si="5"/>
        <v>51.272727272727273</v>
      </c>
      <c r="AB34">
        <v>4104</v>
      </c>
      <c r="AC34">
        <v>0</v>
      </c>
      <c r="AE34">
        <v>-38</v>
      </c>
      <c r="AF34">
        <f t="shared" ref="AF34:AF65" si="28">SUM(AB34:AE34)</f>
        <v>4066</v>
      </c>
      <c r="AG34">
        <v>1056</v>
      </c>
      <c r="AH34">
        <f t="shared" si="7"/>
        <v>5122</v>
      </c>
      <c r="AI34">
        <v>146</v>
      </c>
      <c r="AJ34">
        <f t="shared" si="8"/>
        <v>6</v>
      </c>
      <c r="AK34">
        <f t="shared" si="9"/>
        <v>35.082191780821915</v>
      </c>
      <c r="AM34">
        <v>3778</v>
      </c>
      <c r="AN34">
        <v>221</v>
      </c>
      <c r="AO34">
        <v>-99</v>
      </c>
      <c r="AP34">
        <f t="shared" si="10"/>
        <v>3900</v>
      </c>
      <c r="AQ34">
        <v>0</v>
      </c>
      <c r="AR34">
        <f t="shared" si="11"/>
        <v>3900</v>
      </c>
      <c r="AS34">
        <v>47</v>
      </c>
      <c r="AT34">
        <f t="shared" si="12"/>
        <v>6</v>
      </c>
      <c r="AU34">
        <f t="shared" si="13"/>
        <v>82.978723404255319</v>
      </c>
      <c r="AW34">
        <v>2457</v>
      </c>
      <c r="AX34">
        <v>0</v>
      </c>
      <c r="AY34">
        <v>-26</v>
      </c>
      <c r="AZ34">
        <f t="shared" si="14"/>
        <v>2431</v>
      </c>
      <c r="BA34">
        <v>0</v>
      </c>
      <c r="BB34">
        <f t="shared" si="15"/>
        <v>2431</v>
      </c>
      <c r="BC34">
        <v>78</v>
      </c>
      <c r="BD34">
        <f t="shared" si="16"/>
        <v>7</v>
      </c>
      <c r="BE34">
        <f t="shared" si="17"/>
        <v>31.166666666666668</v>
      </c>
      <c r="BG34">
        <v>1398</v>
      </c>
      <c r="BH34">
        <v>30</v>
      </c>
      <c r="BI34">
        <v>-34</v>
      </c>
      <c r="BJ34">
        <f t="shared" si="18"/>
        <v>1394</v>
      </c>
      <c r="BK34">
        <v>0</v>
      </c>
      <c r="BL34">
        <f t="shared" si="19"/>
        <v>1394</v>
      </c>
      <c r="BM34">
        <v>33</v>
      </c>
      <c r="BN34">
        <f t="shared" si="20"/>
        <v>5</v>
      </c>
      <c r="BO34">
        <f t="shared" si="21"/>
        <v>42.242424242424242</v>
      </c>
      <c r="BQ34">
        <v>1675</v>
      </c>
      <c r="BR34">
        <v>0</v>
      </c>
      <c r="BS34">
        <v>-48</v>
      </c>
      <c r="BT34">
        <f t="shared" si="22"/>
        <v>1627</v>
      </c>
      <c r="BU34">
        <v>0</v>
      </c>
      <c r="BV34">
        <f t="shared" si="23"/>
        <v>1627</v>
      </c>
      <c r="BW34">
        <v>32</v>
      </c>
      <c r="BX34">
        <f t="shared" si="24"/>
        <v>5</v>
      </c>
      <c r="BY34">
        <f t="shared" si="25"/>
        <v>50.84375</v>
      </c>
      <c r="CA34">
        <v>9979</v>
      </c>
    </row>
    <row r="35" spans="1:79" ht="17.25" customHeight="1" x14ac:dyDescent="0.3">
      <c r="A35" s="2">
        <v>44572</v>
      </c>
      <c r="B35" t="s">
        <v>92</v>
      </c>
      <c r="C35" t="s">
        <v>93</v>
      </c>
      <c r="D35" t="s">
        <v>27</v>
      </c>
      <c r="F35">
        <v>888</v>
      </c>
      <c r="G35">
        <v>0</v>
      </c>
      <c r="I35">
        <v>-70</v>
      </c>
      <c r="J35">
        <f t="shared" si="26"/>
        <v>818</v>
      </c>
      <c r="K35">
        <v>0</v>
      </c>
      <c r="L35">
        <f t="shared" si="1"/>
        <v>818</v>
      </c>
      <c r="M35">
        <v>56</v>
      </c>
      <c r="N35">
        <v>1</v>
      </c>
      <c r="O35">
        <f t="shared" si="2"/>
        <v>14.607142857142858</v>
      </c>
      <c r="Q35">
        <v>1471</v>
      </c>
      <c r="R35">
        <v>0</v>
      </c>
      <c r="T35">
        <v>-16</v>
      </c>
      <c r="U35">
        <f t="shared" si="27"/>
        <v>1455</v>
      </c>
      <c r="V35">
        <v>0</v>
      </c>
      <c r="W35">
        <f t="shared" si="4"/>
        <v>1455</v>
      </c>
      <c r="X35">
        <v>36</v>
      </c>
      <c r="Y35">
        <v>2</v>
      </c>
      <c r="Z35">
        <f t="shared" si="5"/>
        <v>40.416666666666664</v>
      </c>
      <c r="AB35">
        <v>4602</v>
      </c>
      <c r="AC35">
        <v>0</v>
      </c>
      <c r="AE35">
        <v>-10</v>
      </c>
      <c r="AF35">
        <f t="shared" si="28"/>
        <v>4592</v>
      </c>
      <c r="AG35">
        <v>1500</v>
      </c>
      <c r="AH35">
        <f t="shared" si="7"/>
        <v>6092</v>
      </c>
      <c r="AI35">
        <v>98</v>
      </c>
      <c r="AJ35">
        <f t="shared" si="8"/>
        <v>6</v>
      </c>
      <c r="AK35">
        <f t="shared" si="9"/>
        <v>62.163265306122447</v>
      </c>
      <c r="AM35">
        <v>3011</v>
      </c>
      <c r="AN35">
        <v>0</v>
      </c>
      <c r="AO35">
        <v>-20</v>
      </c>
      <c r="AP35">
        <f t="shared" si="10"/>
        <v>2991</v>
      </c>
      <c r="AQ35">
        <v>0</v>
      </c>
      <c r="AR35">
        <f t="shared" si="11"/>
        <v>2991</v>
      </c>
      <c r="AS35">
        <v>31</v>
      </c>
      <c r="AT35">
        <f t="shared" si="12"/>
        <v>6</v>
      </c>
      <c r="AU35">
        <f t="shared" si="13"/>
        <v>96.483870967741936</v>
      </c>
      <c r="AW35">
        <v>2024</v>
      </c>
      <c r="AX35">
        <v>0</v>
      </c>
      <c r="AY35">
        <v>-30</v>
      </c>
      <c r="AZ35">
        <f t="shared" si="14"/>
        <v>1994</v>
      </c>
      <c r="BA35">
        <v>0</v>
      </c>
      <c r="BB35">
        <f t="shared" si="15"/>
        <v>1994</v>
      </c>
      <c r="BC35">
        <v>62</v>
      </c>
      <c r="BD35">
        <f t="shared" si="16"/>
        <v>7</v>
      </c>
      <c r="BE35">
        <f t="shared" si="17"/>
        <v>32.161290322580648</v>
      </c>
      <c r="BG35">
        <v>2892</v>
      </c>
      <c r="BH35">
        <v>0</v>
      </c>
      <c r="BI35">
        <v>0</v>
      </c>
      <c r="BJ35">
        <f t="shared" si="18"/>
        <v>2892</v>
      </c>
      <c r="BK35">
        <v>900</v>
      </c>
      <c r="BL35">
        <f t="shared" si="19"/>
        <v>3792</v>
      </c>
      <c r="BM35">
        <v>31</v>
      </c>
      <c r="BN35">
        <f t="shared" si="20"/>
        <v>5</v>
      </c>
      <c r="BO35">
        <f t="shared" si="21"/>
        <v>122.3225806451613</v>
      </c>
      <c r="BQ35">
        <v>3120</v>
      </c>
      <c r="BR35">
        <v>0</v>
      </c>
      <c r="BS35">
        <v>-26</v>
      </c>
      <c r="BT35">
        <f t="shared" si="22"/>
        <v>3094</v>
      </c>
      <c r="BU35">
        <v>0</v>
      </c>
      <c r="BV35">
        <f t="shared" si="23"/>
        <v>3094</v>
      </c>
      <c r="BW35">
        <v>35</v>
      </c>
      <c r="BX35">
        <f t="shared" si="24"/>
        <v>5</v>
      </c>
      <c r="BY35">
        <f t="shared" si="25"/>
        <v>88.4</v>
      </c>
      <c r="CA35">
        <v>11734</v>
      </c>
    </row>
    <row r="36" spans="1:79" ht="17.25" customHeight="1" x14ac:dyDescent="0.3">
      <c r="A36" s="2">
        <v>44572</v>
      </c>
      <c r="B36" t="s">
        <v>94</v>
      </c>
      <c r="C36" t="s">
        <v>95</v>
      </c>
      <c r="D36" t="s">
        <v>27</v>
      </c>
      <c r="F36">
        <v>6930</v>
      </c>
      <c r="G36">
        <v>500</v>
      </c>
      <c r="I36">
        <v>-3471</v>
      </c>
      <c r="J36">
        <f t="shared" si="26"/>
        <v>3959</v>
      </c>
      <c r="K36">
        <v>0</v>
      </c>
      <c r="L36">
        <f t="shared" si="1"/>
        <v>3959</v>
      </c>
      <c r="M36">
        <v>2541</v>
      </c>
      <c r="N36">
        <v>1</v>
      </c>
      <c r="O36">
        <f t="shared" si="2"/>
        <v>1.558048012593467</v>
      </c>
      <c r="Q36">
        <v>2406</v>
      </c>
      <c r="R36">
        <v>0</v>
      </c>
      <c r="T36">
        <v>-50</v>
      </c>
      <c r="U36">
        <f t="shared" si="27"/>
        <v>2356</v>
      </c>
      <c r="V36">
        <v>0</v>
      </c>
      <c r="W36">
        <f t="shared" si="4"/>
        <v>2356</v>
      </c>
      <c r="X36">
        <v>540</v>
      </c>
      <c r="Y36">
        <v>2</v>
      </c>
      <c r="Z36">
        <f t="shared" si="5"/>
        <v>4.3629629629629632</v>
      </c>
      <c r="AB36">
        <v>31568</v>
      </c>
      <c r="AC36">
        <v>0</v>
      </c>
      <c r="AE36">
        <v>-157</v>
      </c>
      <c r="AF36">
        <f t="shared" si="28"/>
        <v>31411</v>
      </c>
      <c r="AG36">
        <v>20000</v>
      </c>
      <c r="AH36">
        <f t="shared" si="7"/>
        <v>51411</v>
      </c>
      <c r="AI36">
        <v>2664</v>
      </c>
      <c r="AJ36">
        <f t="shared" si="8"/>
        <v>6</v>
      </c>
      <c r="AK36">
        <f t="shared" si="9"/>
        <v>19.298423423423422</v>
      </c>
      <c r="AM36">
        <v>1702</v>
      </c>
      <c r="AN36">
        <v>17895</v>
      </c>
      <c r="AO36">
        <v>-380</v>
      </c>
      <c r="AP36">
        <f t="shared" si="10"/>
        <v>19217</v>
      </c>
      <c r="AQ36">
        <f>4000+6000</f>
        <v>10000</v>
      </c>
      <c r="AR36">
        <f t="shared" si="11"/>
        <v>29217</v>
      </c>
      <c r="AS36">
        <v>1220</v>
      </c>
      <c r="AT36">
        <f t="shared" si="12"/>
        <v>6</v>
      </c>
      <c r="AU36">
        <f t="shared" si="13"/>
        <v>23.948360655737705</v>
      </c>
      <c r="AW36">
        <v>17290</v>
      </c>
      <c r="AX36">
        <v>0</v>
      </c>
      <c r="AY36">
        <v>-405</v>
      </c>
      <c r="AZ36">
        <f t="shared" si="14"/>
        <v>16885</v>
      </c>
      <c r="BA36">
        <f>1000+5000</f>
        <v>6000</v>
      </c>
      <c r="BB36">
        <f t="shared" si="15"/>
        <v>22885</v>
      </c>
      <c r="BC36">
        <v>774</v>
      </c>
      <c r="BD36">
        <f t="shared" si="16"/>
        <v>7</v>
      </c>
      <c r="BE36">
        <f t="shared" si="17"/>
        <v>29.567183462532299</v>
      </c>
      <c r="BG36">
        <v>7730</v>
      </c>
      <c r="BH36">
        <v>0</v>
      </c>
      <c r="BI36">
        <v>-789</v>
      </c>
      <c r="BJ36">
        <f t="shared" si="18"/>
        <v>6941</v>
      </c>
      <c r="BK36">
        <v>2000</v>
      </c>
      <c r="BL36">
        <f t="shared" si="19"/>
        <v>8941</v>
      </c>
      <c r="BM36">
        <v>504</v>
      </c>
      <c r="BN36">
        <f t="shared" si="20"/>
        <v>5</v>
      </c>
      <c r="BO36">
        <f t="shared" si="21"/>
        <v>17.740079365079364</v>
      </c>
      <c r="BQ36">
        <v>6290</v>
      </c>
      <c r="BR36">
        <v>0</v>
      </c>
      <c r="BS36">
        <v>-139</v>
      </c>
      <c r="BT36">
        <f t="shared" si="22"/>
        <v>6151</v>
      </c>
      <c r="BU36">
        <v>6000</v>
      </c>
      <c r="BV36">
        <f t="shared" si="23"/>
        <v>12151</v>
      </c>
      <c r="BW36">
        <v>693</v>
      </c>
      <c r="BX36">
        <f t="shared" si="24"/>
        <v>5</v>
      </c>
      <c r="BY36">
        <f t="shared" si="25"/>
        <v>17.533910533910532</v>
      </c>
      <c r="CA36">
        <v>20500</v>
      </c>
    </row>
    <row r="37" spans="1:79" ht="17.25" customHeight="1" x14ac:dyDescent="0.3">
      <c r="A37" s="2">
        <v>44572</v>
      </c>
      <c r="B37" t="s">
        <v>96</v>
      </c>
      <c r="C37" t="s">
        <v>97</v>
      </c>
      <c r="D37" t="s">
        <v>27</v>
      </c>
      <c r="F37">
        <v>1005</v>
      </c>
      <c r="G37">
        <v>100</v>
      </c>
      <c r="I37">
        <v>-574</v>
      </c>
      <c r="J37">
        <f t="shared" si="26"/>
        <v>531</v>
      </c>
      <c r="K37">
        <v>0</v>
      </c>
      <c r="L37">
        <f t="shared" si="1"/>
        <v>531</v>
      </c>
      <c r="M37">
        <v>130</v>
      </c>
      <c r="N37">
        <v>1</v>
      </c>
      <c r="O37">
        <f t="shared" si="2"/>
        <v>4.0846153846153843</v>
      </c>
      <c r="Q37">
        <v>453</v>
      </c>
      <c r="R37">
        <v>0</v>
      </c>
      <c r="T37">
        <v>0</v>
      </c>
      <c r="U37">
        <f t="shared" si="27"/>
        <v>453</v>
      </c>
      <c r="V37">
        <v>0</v>
      </c>
      <c r="W37">
        <f t="shared" si="4"/>
        <v>453</v>
      </c>
      <c r="X37">
        <v>25</v>
      </c>
      <c r="Y37">
        <v>2</v>
      </c>
      <c r="Z37">
        <f t="shared" si="5"/>
        <v>18.12</v>
      </c>
      <c r="AB37">
        <v>1288</v>
      </c>
      <c r="AC37">
        <v>0</v>
      </c>
      <c r="AE37">
        <v>0</v>
      </c>
      <c r="AF37">
        <f t="shared" si="28"/>
        <v>1288</v>
      </c>
      <c r="AG37">
        <f>9500+9600</f>
        <v>19100</v>
      </c>
      <c r="AH37">
        <f t="shared" si="7"/>
        <v>20388</v>
      </c>
      <c r="AI37">
        <v>1546</v>
      </c>
      <c r="AJ37">
        <f t="shared" si="8"/>
        <v>6</v>
      </c>
      <c r="AK37">
        <f t="shared" si="9"/>
        <v>13.1875808538163</v>
      </c>
      <c r="AM37">
        <v>2149</v>
      </c>
      <c r="AN37">
        <v>0</v>
      </c>
      <c r="AO37">
        <v>-973</v>
      </c>
      <c r="AP37">
        <f t="shared" si="10"/>
        <v>1176</v>
      </c>
      <c r="AQ37">
        <f>1000+3600</f>
        <v>4600</v>
      </c>
      <c r="AR37">
        <f t="shared" si="11"/>
        <v>5776</v>
      </c>
      <c r="AS37">
        <v>711</v>
      </c>
      <c r="AT37">
        <f t="shared" si="12"/>
        <v>6</v>
      </c>
      <c r="AU37">
        <f t="shared" si="13"/>
        <v>8.123769338959212</v>
      </c>
      <c r="AW37">
        <v>296</v>
      </c>
      <c r="AX37">
        <v>0</v>
      </c>
      <c r="AY37">
        <v>0</v>
      </c>
      <c r="AZ37">
        <f t="shared" si="14"/>
        <v>296</v>
      </c>
      <c r="BA37">
        <v>6000</v>
      </c>
      <c r="BB37">
        <f t="shared" si="15"/>
        <v>6296</v>
      </c>
      <c r="BC37">
        <v>802</v>
      </c>
      <c r="BD37">
        <f t="shared" si="16"/>
        <v>7</v>
      </c>
      <c r="BE37">
        <f t="shared" si="17"/>
        <v>7.8503740648379052</v>
      </c>
      <c r="BG37">
        <v>0</v>
      </c>
      <c r="BH37">
        <v>0</v>
      </c>
      <c r="BI37">
        <v>0</v>
      </c>
      <c r="BJ37">
        <f t="shared" si="18"/>
        <v>0</v>
      </c>
      <c r="BK37">
        <f>1000+2000</f>
        <v>3000</v>
      </c>
      <c r="BL37">
        <f t="shared" si="19"/>
        <v>3000</v>
      </c>
      <c r="BM37">
        <v>138</v>
      </c>
      <c r="BN37">
        <f t="shared" si="20"/>
        <v>5</v>
      </c>
      <c r="BO37">
        <f t="shared" si="21"/>
        <v>21.739130434782609</v>
      </c>
      <c r="BQ37">
        <v>1029</v>
      </c>
      <c r="BR37">
        <v>0</v>
      </c>
      <c r="BS37">
        <v>-91</v>
      </c>
      <c r="BT37">
        <f t="shared" si="22"/>
        <v>938</v>
      </c>
      <c r="BU37">
        <v>0</v>
      </c>
      <c r="BV37">
        <f t="shared" si="23"/>
        <v>938</v>
      </c>
      <c r="BW37">
        <v>88</v>
      </c>
      <c r="BX37">
        <f t="shared" si="24"/>
        <v>5</v>
      </c>
      <c r="BY37">
        <f t="shared" si="25"/>
        <v>10.659090909090908</v>
      </c>
      <c r="CA37">
        <v>1000</v>
      </c>
    </row>
    <row r="38" spans="1:79" ht="17.25" customHeight="1" x14ac:dyDescent="0.3">
      <c r="A38" s="2">
        <v>44572</v>
      </c>
      <c r="B38" t="s">
        <v>98</v>
      </c>
      <c r="C38" t="s">
        <v>99</v>
      </c>
      <c r="D38" t="s">
        <v>27</v>
      </c>
      <c r="F38">
        <v>9781</v>
      </c>
      <c r="G38">
        <v>500</v>
      </c>
      <c r="I38">
        <v>-7788</v>
      </c>
      <c r="J38">
        <f t="shared" si="26"/>
        <v>2493</v>
      </c>
      <c r="K38">
        <v>0</v>
      </c>
      <c r="L38">
        <f t="shared" si="1"/>
        <v>2493</v>
      </c>
      <c r="M38">
        <v>3005</v>
      </c>
      <c r="N38">
        <v>1</v>
      </c>
      <c r="O38">
        <f t="shared" si="2"/>
        <v>0.82961730449251248</v>
      </c>
      <c r="Q38">
        <v>10416</v>
      </c>
      <c r="R38">
        <v>0</v>
      </c>
      <c r="T38">
        <v>-40</v>
      </c>
      <c r="U38">
        <f t="shared" si="27"/>
        <v>10376</v>
      </c>
      <c r="V38">
        <v>0</v>
      </c>
      <c r="W38">
        <f t="shared" si="4"/>
        <v>10376</v>
      </c>
      <c r="X38">
        <v>373</v>
      </c>
      <c r="Y38">
        <v>2</v>
      </c>
      <c r="Z38">
        <f t="shared" si="5"/>
        <v>27.817694369973189</v>
      </c>
      <c r="AB38">
        <v>19462</v>
      </c>
      <c r="AC38">
        <v>0</v>
      </c>
      <c r="AE38">
        <v>-4681</v>
      </c>
      <c r="AF38">
        <f t="shared" si="28"/>
        <v>14781</v>
      </c>
      <c r="AG38">
        <v>22000</v>
      </c>
      <c r="AH38">
        <f t="shared" si="7"/>
        <v>36781</v>
      </c>
      <c r="AI38">
        <v>8773</v>
      </c>
      <c r="AJ38">
        <f t="shared" si="8"/>
        <v>6</v>
      </c>
      <c r="AK38">
        <f t="shared" si="9"/>
        <v>4.1925225122535048</v>
      </c>
      <c r="AM38">
        <v>500</v>
      </c>
      <c r="AN38">
        <v>42</v>
      </c>
      <c r="AO38">
        <v>-468</v>
      </c>
      <c r="AP38">
        <f t="shared" si="10"/>
        <v>74</v>
      </c>
      <c r="AQ38">
        <f>3000+8+2000</f>
        <v>5008</v>
      </c>
      <c r="AR38">
        <f t="shared" si="11"/>
        <v>5082</v>
      </c>
      <c r="AS38">
        <v>3950</v>
      </c>
      <c r="AT38">
        <f t="shared" si="12"/>
        <v>6</v>
      </c>
      <c r="AU38">
        <f t="shared" si="13"/>
        <v>1.2865822784810126</v>
      </c>
      <c r="AW38">
        <v>8566</v>
      </c>
      <c r="AX38">
        <v>100</v>
      </c>
      <c r="AY38">
        <v>-1278</v>
      </c>
      <c r="AZ38">
        <f t="shared" si="14"/>
        <v>7388</v>
      </c>
      <c r="BA38">
        <v>15000</v>
      </c>
      <c r="BB38">
        <f t="shared" si="15"/>
        <v>22388</v>
      </c>
      <c r="BC38">
        <v>3240</v>
      </c>
      <c r="BD38">
        <f t="shared" si="16"/>
        <v>7</v>
      </c>
      <c r="BE38">
        <f t="shared" si="17"/>
        <v>6.9098765432098768</v>
      </c>
      <c r="BG38">
        <v>5925</v>
      </c>
      <c r="BH38">
        <v>0</v>
      </c>
      <c r="BI38">
        <v>-742</v>
      </c>
      <c r="BJ38">
        <f t="shared" si="18"/>
        <v>5183</v>
      </c>
      <c r="BK38">
        <v>5000</v>
      </c>
      <c r="BL38">
        <f t="shared" si="19"/>
        <v>10183</v>
      </c>
      <c r="BM38">
        <v>1256</v>
      </c>
      <c r="BN38">
        <f t="shared" si="20"/>
        <v>5</v>
      </c>
      <c r="BO38">
        <f t="shared" si="21"/>
        <v>8.1074840764331206</v>
      </c>
      <c r="BQ38">
        <v>1625</v>
      </c>
      <c r="BR38">
        <v>0</v>
      </c>
      <c r="BS38">
        <v>-428</v>
      </c>
      <c r="BT38">
        <f t="shared" si="22"/>
        <v>1197</v>
      </c>
      <c r="BU38">
        <v>6000</v>
      </c>
      <c r="BV38">
        <f t="shared" si="23"/>
        <v>7197</v>
      </c>
      <c r="BW38">
        <v>1133</v>
      </c>
      <c r="BX38">
        <f t="shared" si="24"/>
        <v>5</v>
      </c>
      <c r="BY38">
        <f t="shared" si="25"/>
        <v>6.3521624007060904</v>
      </c>
      <c r="CA38">
        <v>8400</v>
      </c>
    </row>
    <row r="39" spans="1:79" ht="17.25" customHeight="1" x14ac:dyDescent="0.3">
      <c r="A39" s="2">
        <v>44572</v>
      </c>
      <c r="B39" t="s">
        <v>100</v>
      </c>
      <c r="C39" t="s">
        <v>101</v>
      </c>
      <c r="D39" t="s">
        <v>27</v>
      </c>
      <c r="F39">
        <v>2454</v>
      </c>
      <c r="G39">
        <v>24</v>
      </c>
      <c r="I39">
        <v>-1182</v>
      </c>
      <c r="J39">
        <f t="shared" si="26"/>
        <v>1296</v>
      </c>
      <c r="K39">
        <v>0</v>
      </c>
      <c r="L39">
        <f t="shared" si="1"/>
        <v>1296</v>
      </c>
      <c r="M39">
        <v>243</v>
      </c>
      <c r="N39">
        <v>1</v>
      </c>
      <c r="O39">
        <f t="shared" si="2"/>
        <v>5.333333333333333</v>
      </c>
      <c r="Q39">
        <v>800</v>
      </c>
      <c r="R39">
        <v>0</v>
      </c>
      <c r="T39">
        <v>-114</v>
      </c>
      <c r="U39">
        <f t="shared" si="27"/>
        <v>686</v>
      </c>
      <c r="V39">
        <v>0</v>
      </c>
      <c r="W39">
        <f t="shared" si="4"/>
        <v>686</v>
      </c>
      <c r="X39">
        <v>53</v>
      </c>
      <c r="Y39">
        <v>2</v>
      </c>
      <c r="Z39">
        <f t="shared" si="5"/>
        <v>12.943396226415095</v>
      </c>
      <c r="AB39">
        <v>253</v>
      </c>
      <c r="AC39">
        <v>0</v>
      </c>
      <c r="AE39">
        <v>0</v>
      </c>
      <c r="AF39">
        <f t="shared" si="28"/>
        <v>253</v>
      </c>
      <c r="AG39">
        <v>8600</v>
      </c>
      <c r="AH39">
        <f t="shared" si="7"/>
        <v>8853</v>
      </c>
      <c r="AI39">
        <v>305</v>
      </c>
      <c r="AJ39">
        <f t="shared" si="8"/>
        <v>6</v>
      </c>
      <c r="AK39">
        <f t="shared" si="9"/>
        <v>29.026229508196721</v>
      </c>
      <c r="AM39">
        <v>10</v>
      </c>
      <c r="AN39">
        <v>70</v>
      </c>
      <c r="AO39">
        <v>0</v>
      </c>
      <c r="AP39">
        <f t="shared" si="10"/>
        <v>80</v>
      </c>
      <c r="AQ39">
        <v>1600</v>
      </c>
      <c r="AR39">
        <f t="shared" si="11"/>
        <v>1680</v>
      </c>
      <c r="AS39">
        <v>71</v>
      </c>
      <c r="AT39">
        <f t="shared" si="12"/>
        <v>6</v>
      </c>
      <c r="AU39">
        <f t="shared" si="13"/>
        <v>23.661971830985916</v>
      </c>
      <c r="AW39">
        <v>209</v>
      </c>
      <c r="AX39">
        <v>0</v>
      </c>
      <c r="AY39">
        <v>0</v>
      </c>
      <c r="AZ39">
        <f t="shared" si="14"/>
        <v>209</v>
      </c>
      <c r="BA39">
        <v>3500</v>
      </c>
      <c r="BB39">
        <f t="shared" si="15"/>
        <v>3709</v>
      </c>
      <c r="BC39">
        <v>141</v>
      </c>
      <c r="BD39">
        <f t="shared" si="16"/>
        <v>7</v>
      </c>
      <c r="BE39">
        <f t="shared" si="17"/>
        <v>26.304964539007091</v>
      </c>
      <c r="BG39">
        <v>1</v>
      </c>
      <c r="BH39">
        <v>0</v>
      </c>
      <c r="BI39">
        <v>0</v>
      </c>
      <c r="BJ39">
        <f t="shared" si="18"/>
        <v>1</v>
      </c>
      <c r="BK39">
        <v>800</v>
      </c>
      <c r="BL39">
        <f t="shared" si="19"/>
        <v>801</v>
      </c>
      <c r="BM39">
        <v>29</v>
      </c>
      <c r="BN39">
        <f t="shared" si="20"/>
        <v>5</v>
      </c>
      <c r="BO39">
        <f t="shared" si="21"/>
        <v>27.620689655172413</v>
      </c>
      <c r="BQ39">
        <v>0</v>
      </c>
      <c r="BR39">
        <v>0</v>
      </c>
      <c r="BS39">
        <v>0</v>
      </c>
      <c r="BT39">
        <f t="shared" si="22"/>
        <v>0</v>
      </c>
      <c r="BU39">
        <v>1000</v>
      </c>
      <c r="BV39">
        <f t="shared" si="23"/>
        <v>1000</v>
      </c>
      <c r="BW39">
        <v>45</v>
      </c>
      <c r="BX39">
        <f t="shared" si="24"/>
        <v>5</v>
      </c>
      <c r="BY39">
        <f t="shared" si="25"/>
        <v>22.222222222222221</v>
      </c>
      <c r="CA39">
        <v>1200</v>
      </c>
    </row>
    <row r="40" spans="1:79" ht="17.25" customHeight="1" x14ac:dyDescent="0.3">
      <c r="A40" s="2">
        <v>44572</v>
      </c>
      <c r="B40" t="s">
        <v>102</v>
      </c>
      <c r="C40" t="s">
        <v>103</v>
      </c>
      <c r="D40" t="s">
        <v>27</v>
      </c>
      <c r="F40">
        <v>1395</v>
      </c>
      <c r="G40">
        <v>0</v>
      </c>
      <c r="I40">
        <v>-68</v>
      </c>
      <c r="J40">
        <f t="shared" si="26"/>
        <v>1327</v>
      </c>
      <c r="K40">
        <v>0</v>
      </c>
      <c r="L40">
        <f t="shared" si="1"/>
        <v>1327</v>
      </c>
      <c r="M40">
        <v>93</v>
      </c>
      <c r="N40">
        <v>1</v>
      </c>
      <c r="O40">
        <f t="shared" si="2"/>
        <v>14.268817204301076</v>
      </c>
      <c r="Q40">
        <v>781</v>
      </c>
      <c r="R40">
        <v>0</v>
      </c>
      <c r="T40">
        <v>-81</v>
      </c>
      <c r="U40">
        <f t="shared" si="27"/>
        <v>700</v>
      </c>
      <c r="V40">
        <v>0</v>
      </c>
      <c r="W40">
        <f t="shared" si="4"/>
        <v>700</v>
      </c>
      <c r="X40">
        <v>28</v>
      </c>
      <c r="Y40">
        <v>2</v>
      </c>
      <c r="Z40">
        <f t="shared" si="5"/>
        <v>25</v>
      </c>
      <c r="AB40">
        <v>2933</v>
      </c>
      <c r="AC40">
        <v>0</v>
      </c>
      <c r="AE40">
        <v>-43</v>
      </c>
      <c r="AF40">
        <f t="shared" si="28"/>
        <v>2890</v>
      </c>
      <c r="AG40">
        <v>0</v>
      </c>
      <c r="AH40">
        <f t="shared" si="7"/>
        <v>2890</v>
      </c>
      <c r="AI40">
        <v>49</v>
      </c>
      <c r="AJ40">
        <f t="shared" si="8"/>
        <v>6</v>
      </c>
      <c r="AK40">
        <f t="shared" si="9"/>
        <v>58.979591836734691</v>
      </c>
      <c r="AM40">
        <v>1538</v>
      </c>
      <c r="AN40">
        <v>0</v>
      </c>
      <c r="AO40">
        <v>-10</v>
      </c>
      <c r="AP40">
        <f t="shared" si="10"/>
        <v>1528</v>
      </c>
      <c r="AQ40">
        <v>0</v>
      </c>
      <c r="AR40">
        <f t="shared" si="11"/>
        <v>1528</v>
      </c>
      <c r="AS40">
        <v>41</v>
      </c>
      <c r="AT40">
        <f t="shared" si="12"/>
        <v>6</v>
      </c>
      <c r="AU40">
        <f t="shared" si="13"/>
        <v>37.268292682926827</v>
      </c>
      <c r="AW40">
        <v>2759</v>
      </c>
      <c r="AX40">
        <v>0</v>
      </c>
      <c r="AY40">
        <v>-10</v>
      </c>
      <c r="AZ40">
        <f t="shared" si="14"/>
        <v>2749</v>
      </c>
      <c r="BA40">
        <v>0</v>
      </c>
      <c r="BB40">
        <f t="shared" si="15"/>
        <v>2749</v>
      </c>
      <c r="BC40">
        <v>17</v>
      </c>
      <c r="BD40">
        <f t="shared" si="16"/>
        <v>7</v>
      </c>
      <c r="BE40">
        <f t="shared" si="17"/>
        <v>161.70588235294119</v>
      </c>
      <c r="BG40">
        <v>1218</v>
      </c>
      <c r="BH40">
        <v>0</v>
      </c>
      <c r="BI40">
        <v>0</v>
      </c>
      <c r="BJ40">
        <f t="shared" si="18"/>
        <v>1218</v>
      </c>
      <c r="BK40">
        <v>0</v>
      </c>
      <c r="BL40">
        <f t="shared" si="19"/>
        <v>1218</v>
      </c>
      <c r="BM40">
        <v>11</v>
      </c>
      <c r="BN40">
        <f t="shared" si="20"/>
        <v>5</v>
      </c>
      <c r="BO40">
        <f t="shared" si="21"/>
        <v>110.72727272727273</v>
      </c>
      <c r="BQ40">
        <v>841</v>
      </c>
      <c r="BR40">
        <v>0</v>
      </c>
      <c r="BS40">
        <v>-20</v>
      </c>
      <c r="BT40">
        <f t="shared" si="22"/>
        <v>821</v>
      </c>
      <c r="BU40">
        <v>0</v>
      </c>
      <c r="BV40">
        <f t="shared" si="23"/>
        <v>821</v>
      </c>
      <c r="BW40">
        <v>27</v>
      </c>
      <c r="BX40">
        <f t="shared" si="24"/>
        <v>5</v>
      </c>
      <c r="BY40">
        <f t="shared" si="25"/>
        <v>30.407407407407408</v>
      </c>
      <c r="CA40">
        <v>600</v>
      </c>
    </row>
    <row r="41" spans="1:79" ht="17.25" customHeight="1" x14ac:dyDescent="0.3">
      <c r="A41" s="2">
        <v>44572</v>
      </c>
      <c r="B41" t="s">
        <v>104</v>
      </c>
      <c r="C41" t="s">
        <v>105</v>
      </c>
      <c r="D41" t="s">
        <v>27</v>
      </c>
      <c r="F41">
        <v>74</v>
      </c>
      <c r="G41">
        <v>0</v>
      </c>
      <c r="I41">
        <v>-46</v>
      </c>
      <c r="J41">
        <f t="shared" si="26"/>
        <v>28</v>
      </c>
      <c r="K41">
        <v>0</v>
      </c>
      <c r="L41">
        <f t="shared" si="1"/>
        <v>28</v>
      </c>
      <c r="M41">
        <v>83</v>
      </c>
      <c r="N41">
        <v>1</v>
      </c>
      <c r="O41">
        <f t="shared" si="2"/>
        <v>0.33734939759036142</v>
      </c>
      <c r="Q41">
        <v>2</v>
      </c>
      <c r="R41">
        <v>0</v>
      </c>
      <c r="T41">
        <v>0</v>
      </c>
      <c r="U41">
        <f t="shared" si="27"/>
        <v>2</v>
      </c>
      <c r="V41">
        <v>0</v>
      </c>
      <c r="W41">
        <f t="shared" si="4"/>
        <v>2</v>
      </c>
      <c r="X41">
        <v>24</v>
      </c>
      <c r="Y41">
        <v>2</v>
      </c>
      <c r="Z41">
        <f t="shared" si="5"/>
        <v>8.3333333333333329E-2</v>
      </c>
      <c r="AB41">
        <v>336</v>
      </c>
      <c r="AC41">
        <v>0</v>
      </c>
      <c r="AE41">
        <v>0</v>
      </c>
      <c r="AF41">
        <f t="shared" si="28"/>
        <v>336</v>
      </c>
      <c r="AG41">
        <v>0</v>
      </c>
      <c r="AH41">
        <f t="shared" si="7"/>
        <v>336</v>
      </c>
      <c r="AI41">
        <v>18</v>
      </c>
      <c r="AJ41">
        <f t="shared" si="8"/>
        <v>6</v>
      </c>
      <c r="AK41">
        <f t="shared" si="9"/>
        <v>18.666666666666668</v>
      </c>
      <c r="AM41">
        <v>470</v>
      </c>
      <c r="AN41">
        <v>0</v>
      </c>
      <c r="AO41">
        <v>0</v>
      </c>
      <c r="AP41">
        <f t="shared" si="10"/>
        <v>470</v>
      </c>
      <c r="AQ41">
        <v>0</v>
      </c>
      <c r="AR41">
        <f t="shared" si="11"/>
        <v>470</v>
      </c>
      <c r="AS41">
        <v>11</v>
      </c>
      <c r="AT41">
        <f t="shared" si="12"/>
        <v>6</v>
      </c>
      <c r="AU41">
        <f t="shared" si="13"/>
        <v>42.727272727272727</v>
      </c>
      <c r="AW41">
        <v>164</v>
      </c>
      <c r="AX41">
        <v>0</v>
      </c>
      <c r="AY41">
        <v>0</v>
      </c>
      <c r="AZ41">
        <f t="shared" si="14"/>
        <v>164</v>
      </c>
      <c r="BA41">
        <v>0</v>
      </c>
      <c r="BB41">
        <f t="shared" si="15"/>
        <v>164</v>
      </c>
      <c r="BC41">
        <v>2</v>
      </c>
      <c r="BD41">
        <f t="shared" si="16"/>
        <v>7</v>
      </c>
      <c r="BE41">
        <f t="shared" si="17"/>
        <v>82</v>
      </c>
      <c r="BG41">
        <v>237</v>
      </c>
      <c r="BH41">
        <v>0</v>
      </c>
      <c r="BI41">
        <v>0</v>
      </c>
      <c r="BJ41">
        <f t="shared" si="18"/>
        <v>237</v>
      </c>
      <c r="BK41">
        <v>0</v>
      </c>
      <c r="BL41">
        <f t="shared" si="19"/>
        <v>237</v>
      </c>
      <c r="BM41">
        <v>12</v>
      </c>
      <c r="BN41">
        <f t="shared" si="20"/>
        <v>5</v>
      </c>
      <c r="BO41">
        <f t="shared" si="21"/>
        <v>19.75</v>
      </c>
      <c r="BQ41">
        <v>369</v>
      </c>
      <c r="BR41">
        <v>0</v>
      </c>
      <c r="BS41">
        <v>0</v>
      </c>
      <c r="BT41">
        <f t="shared" si="22"/>
        <v>369</v>
      </c>
      <c r="BU41">
        <v>0</v>
      </c>
      <c r="BV41">
        <f t="shared" si="23"/>
        <v>369</v>
      </c>
      <c r="BW41">
        <v>24</v>
      </c>
      <c r="BX41">
        <f t="shared" si="24"/>
        <v>5</v>
      </c>
      <c r="BY41">
        <f t="shared" si="25"/>
        <v>15.375</v>
      </c>
      <c r="CA41">
        <v>0</v>
      </c>
    </row>
    <row r="42" spans="1:79" ht="17.25" customHeight="1" x14ac:dyDescent="0.3">
      <c r="A42" s="2">
        <v>44572</v>
      </c>
      <c r="B42" t="s">
        <v>106</v>
      </c>
      <c r="C42" t="s">
        <v>107</v>
      </c>
      <c r="D42" t="s">
        <v>27</v>
      </c>
      <c r="F42">
        <v>456</v>
      </c>
      <c r="G42">
        <v>0</v>
      </c>
      <c r="I42">
        <v>0</v>
      </c>
      <c r="J42">
        <f t="shared" si="26"/>
        <v>456</v>
      </c>
      <c r="K42">
        <v>0</v>
      </c>
      <c r="L42">
        <f t="shared" si="1"/>
        <v>456</v>
      </c>
      <c r="M42">
        <v>10</v>
      </c>
      <c r="N42">
        <v>1</v>
      </c>
      <c r="O42">
        <f t="shared" si="2"/>
        <v>45.6</v>
      </c>
      <c r="Q42">
        <v>9</v>
      </c>
      <c r="R42">
        <v>0</v>
      </c>
      <c r="T42">
        <v>0</v>
      </c>
      <c r="U42">
        <f t="shared" si="27"/>
        <v>9</v>
      </c>
      <c r="V42">
        <v>0</v>
      </c>
      <c r="W42">
        <f t="shared" si="4"/>
        <v>9</v>
      </c>
      <c r="X42">
        <v>2</v>
      </c>
      <c r="Y42">
        <v>2</v>
      </c>
      <c r="Z42">
        <f t="shared" si="5"/>
        <v>4.5</v>
      </c>
      <c r="AB42">
        <v>2431</v>
      </c>
      <c r="AC42">
        <v>0</v>
      </c>
      <c r="AE42">
        <v>-3</v>
      </c>
      <c r="AF42">
        <f t="shared" si="28"/>
        <v>2428</v>
      </c>
      <c r="AG42">
        <v>0</v>
      </c>
      <c r="AH42">
        <f t="shared" si="7"/>
        <v>2428</v>
      </c>
      <c r="AI42">
        <v>15</v>
      </c>
      <c r="AJ42">
        <f t="shared" si="8"/>
        <v>6</v>
      </c>
      <c r="AK42">
        <f>IFERROR(AH42/AI42,0)</f>
        <v>161.86666666666667</v>
      </c>
      <c r="AM42">
        <v>222</v>
      </c>
      <c r="AN42">
        <v>0</v>
      </c>
      <c r="AO42">
        <v>0</v>
      </c>
      <c r="AP42">
        <f t="shared" si="10"/>
        <v>222</v>
      </c>
      <c r="AQ42">
        <v>0</v>
      </c>
      <c r="AR42">
        <f t="shared" si="11"/>
        <v>222</v>
      </c>
      <c r="AS42">
        <v>7</v>
      </c>
      <c r="AT42">
        <f t="shared" si="12"/>
        <v>6</v>
      </c>
      <c r="AU42">
        <f t="shared" si="13"/>
        <v>31.714285714285715</v>
      </c>
      <c r="AW42">
        <v>534</v>
      </c>
      <c r="AX42">
        <v>0</v>
      </c>
      <c r="AY42">
        <v>0</v>
      </c>
      <c r="AZ42">
        <f t="shared" si="14"/>
        <v>534</v>
      </c>
      <c r="BA42">
        <v>0</v>
      </c>
      <c r="BB42">
        <f t="shared" si="15"/>
        <v>534</v>
      </c>
      <c r="BC42">
        <v>8</v>
      </c>
      <c r="BD42">
        <f t="shared" si="16"/>
        <v>7</v>
      </c>
      <c r="BE42">
        <f t="shared" si="17"/>
        <v>66.75</v>
      </c>
      <c r="BG42">
        <v>120</v>
      </c>
      <c r="BH42">
        <v>0</v>
      </c>
      <c r="BI42">
        <v>0</v>
      </c>
      <c r="BJ42">
        <f t="shared" si="18"/>
        <v>120</v>
      </c>
      <c r="BK42">
        <v>0</v>
      </c>
      <c r="BL42">
        <f t="shared" si="19"/>
        <v>120</v>
      </c>
      <c r="BM42">
        <v>1</v>
      </c>
      <c r="BN42">
        <f t="shared" si="20"/>
        <v>5</v>
      </c>
      <c r="BO42">
        <f t="shared" si="21"/>
        <v>120</v>
      </c>
      <c r="BQ42">
        <v>665</v>
      </c>
      <c r="BR42">
        <v>0</v>
      </c>
      <c r="BS42">
        <v>0</v>
      </c>
      <c r="BT42">
        <f t="shared" si="22"/>
        <v>665</v>
      </c>
      <c r="BU42">
        <v>0</v>
      </c>
      <c r="BV42">
        <f t="shared" si="23"/>
        <v>665</v>
      </c>
      <c r="BW42">
        <v>6</v>
      </c>
      <c r="BX42">
        <f t="shared" si="24"/>
        <v>5</v>
      </c>
      <c r="BY42">
        <f t="shared" si="25"/>
        <v>110.83333333333333</v>
      </c>
      <c r="CA42">
        <v>0</v>
      </c>
    </row>
    <row r="43" spans="1:79" ht="17.25" customHeight="1" x14ac:dyDescent="0.3">
      <c r="A43" s="2">
        <v>44572</v>
      </c>
      <c r="B43" t="s">
        <v>108</v>
      </c>
      <c r="C43" t="s">
        <v>109</v>
      </c>
      <c r="D43" t="s">
        <v>27</v>
      </c>
      <c r="F43">
        <v>2261</v>
      </c>
      <c r="G43">
        <v>1342</v>
      </c>
      <c r="I43">
        <v>-206</v>
      </c>
      <c r="J43">
        <f t="shared" si="26"/>
        <v>3397</v>
      </c>
      <c r="K43">
        <v>0</v>
      </c>
      <c r="L43">
        <f t="shared" si="1"/>
        <v>3397</v>
      </c>
      <c r="M43">
        <v>374</v>
      </c>
      <c r="N43">
        <v>1</v>
      </c>
      <c r="O43">
        <f t="shared" si="2"/>
        <v>9.0828877005347586</v>
      </c>
      <c r="Q43">
        <v>1360</v>
      </c>
      <c r="R43">
        <v>255</v>
      </c>
      <c r="T43">
        <v>-11</v>
      </c>
      <c r="U43">
        <f t="shared" si="27"/>
        <v>1604</v>
      </c>
      <c r="V43">
        <v>0</v>
      </c>
      <c r="W43">
        <f t="shared" si="4"/>
        <v>1604</v>
      </c>
      <c r="X43">
        <v>64</v>
      </c>
      <c r="Y43">
        <v>2</v>
      </c>
      <c r="Z43">
        <f t="shared" si="5"/>
        <v>25.0625</v>
      </c>
      <c r="AB43">
        <v>16781</v>
      </c>
      <c r="AC43">
        <v>0</v>
      </c>
      <c r="AE43">
        <v>-501</v>
      </c>
      <c r="AF43">
        <f t="shared" si="28"/>
        <v>16280</v>
      </c>
      <c r="AG43">
        <v>10000</v>
      </c>
      <c r="AH43">
        <f t="shared" si="7"/>
        <v>26280</v>
      </c>
      <c r="AI43">
        <v>749</v>
      </c>
      <c r="AJ43">
        <f t="shared" si="8"/>
        <v>6</v>
      </c>
      <c r="AK43">
        <f t="shared" si="9"/>
        <v>35.086782376502001</v>
      </c>
      <c r="AM43">
        <v>5429</v>
      </c>
      <c r="AN43">
        <v>2739</v>
      </c>
      <c r="AO43">
        <v>-122</v>
      </c>
      <c r="AP43">
        <f t="shared" si="10"/>
        <v>8046</v>
      </c>
      <c r="AQ43">
        <v>0</v>
      </c>
      <c r="AR43">
        <f t="shared" si="11"/>
        <v>8046</v>
      </c>
      <c r="AS43">
        <v>167</v>
      </c>
      <c r="AT43">
        <f t="shared" si="12"/>
        <v>6</v>
      </c>
      <c r="AU43">
        <f t="shared" si="13"/>
        <v>48.179640718562872</v>
      </c>
      <c r="AW43">
        <v>1847</v>
      </c>
      <c r="AX43">
        <v>2070</v>
      </c>
      <c r="AY43">
        <v>-511</v>
      </c>
      <c r="AZ43">
        <f t="shared" si="14"/>
        <v>3406</v>
      </c>
      <c r="BA43">
        <v>0</v>
      </c>
      <c r="BB43">
        <f t="shared" si="15"/>
        <v>3406</v>
      </c>
      <c r="BC43">
        <v>240</v>
      </c>
      <c r="BD43">
        <f t="shared" si="16"/>
        <v>7</v>
      </c>
      <c r="BE43">
        <f t="shared" si="17"/>
        <v>14.191666666666666</v>
      </c>
      <c r="BG43">
        <v>1572</v>
      </c>
      <c r="BH43">
        <v>170</v>
      </c>
      <c r="BI43">
        <v>-99</v>
      </c>
      <c r="BJ43">
        <f t="shared" si="18"/>
        <v>1643</v>
      </c>
      <c r="BK43">
        <v>0</v>
      </c>
      <c r="BL43">
        <f t="shared" si="19"/>
        <v>1643</v>
      </c>
      <c r="BM43">
        <v>249</v>
      </c>
      <c r="BN43">
        <f t="shared" si="20"/>
        <v>5</v>
      </c>
      <c r="BO43">
        <f t="shared" si="21"/>
        <v>6.5983935742971891</v>
      </c>
      <c r="BQ43">
        <v>3819</v>
      </c>
      <c r="BR43">
        <v>1073</v>
      </c>
      <c r="BS43">
        <v>-55</v>
      </c>
      <c r="BT43">
        <f t="shared" si="22"/>
        <v>4837</v>
      </c>
      <c r="BU43">
        <v>0</v>
      </c>
      <c r="BV43">
        <f t="shared" si="23"/>
        <v>4837</v>
      </c>
      <c r="BW43">
        <v>207</v>
      </c>
      <c r="BX43">
        <f t="shared" si="24"/>
        <v>5</v>
      </c>
      <c r="BY43">
        <f t="shared" si="25"/>
        <v>23.367149758454108</v>
      </c>
      <c r="CA43">
        <v>3800</v>
      </c>
    </row>
    <row r="44" spans="1:79" ht="17.25" customHeight="1" x14ac:dyDescent="0.3">
      <c r="A44" s="2">
        <v>44572</v>
      </c>
      <c r="B44" t="s">
        <v>110</v>
      </c>
      <c r="C44" t="s">
        <v>111</v>
      </c>
      <c r="D44" t="s">
        <v>27</v>
      </c>
      <c r="F44">
        <v>2029</v>
      </c>
      <c r="G44">
        <v>609</v>
      </c>
      <c r="I44">
        <v>-71</v>
      </c>
      <c r="J44">
        <f t="shared" si="26"/>
        <v>2567</v>
      </c>
      <c r="K44">
        <v>0</v>
      </c>
      <c r="L44">
        <f t="shared" si="1"/>
        <v>2567</v>
      </c>
      <c r="M44">
        <v>205</v>
      </c>
      <c r="N44">
        <v>1</v>
      </c>
      <c r="O44">
        <f t="shared" si="2"/>
        <v>12.521951219512195</v>
      </c>
      <c r="Q44">
        <v>1918</v>
      </c>
      <c r="R44">
        <v>1370</v>
      </c>
      <c r="T44">
        <v>-19</v>
      </c>
      <c r="U44">
        <f t="shared" si="27"/>
        <v>3269</v>
      </c>
      <c r="V44">
        <v>0</v>
      </c>
      <c r="W44">
        <f t="shared" si="4"/>
        <v>3269</v>
      </c>
      <c r="X44">
        <v>99</v>
      </c>
      <c r="Y44">
        <v>2</v>
      </c>
      <c r="Z44">
        <f t="shared" si="5"/>
        <v>33.020202020202021</v>
      </c>
      <c r="AB44">
        <v>13010</v>
      </c>
      <c r="AC44">
        <v>0</v>
      </c>
      <c r="AE44">
        <v>-293</v>
      </c>
      <c r="AF44">
        <f t="shared" si="28"/>
        <v>12717</v>
      </c>
      <c r="AG44">
        <v>10000</v>
      </c>
      <c r="AH44">
        <f t="shared" si="7"/>
        <v>22717</v>
      </c>
      <c r="AI44">
        <v>552</v>
      </c>
      <c r="AJ44">
        <f t="shared" si="8"/>
        <v>6</v>
      </c>
      <c r="AK44">
        <f t="shared" si="9"/>
        <v>41.153985507246375</v>
      </c>
      <c r="AM44">
        <v>4496</v>
      </c>
      <c r="AN44">
        <v>3400</v>
      </c>
      <c r="AO44">
        <v>-47</v>
      </c>
      <c r="AP44">
        <f t="shared" si="10"/>
        <v>7849</v>
      </c>
      <c r="AQ44">
        <v>0</v>
      </c>
      <c r="AR44">
        <f t="shared" si="11"/>
        <v>7849</v>
      </c>
      <c r="AS44">
        <v>189</v>
      </c>
      <c r="AT44">
        <f t="shared" si="12"/>
        <v>6</v>
      </c>
      <c r="AU44">
        <f t="shared" si="13"/>
        <v>41.529100529100532</v>
      </c>
      <c r="AW44">
        <v>3950</v>
      </c>
      <c r="AX44">
        <v>2330</v>
      </c>
      <c r="AY44">
        <v>-682</v>
      </c>
      <c r="AZ44">
        <f t="shared" si="14"/>
        <v>5598</v>
      </c>
      <c r="BA44">
        <v>0</v>
      </c>
      <c r="BB44">
        <f t="shared" si="15"/>
        <v>5598</v>
      </c>
      <c r="BC44">
        <v>200</v>
      </c>
      <c r="BD44">
        <f t="shared" si="16"/>
        <v>7</v>
      </c>
      <c r="BE44">
        <f t="shared" si="17"/>
        <v>27.99</v>
      </c>
      <c r="BG44">
        <v>2305</v>
      </c>
      <c r="BH44">
        <v>1645</v>
      </c>
      <c r="BI44">
        <v>-13</v>
      </c>
      <c r="BJ44">
        <f t="shared" si="18"/>
        <v>3937</v>
      </c>
      <c r="BK44">
        <v>0</v>
      </c>
      <c r="BL44">
        <f t="shared" si="19"/>
        <v>3937</v>
      </c>
      <c r="BM44">
        <v>107</v>
      </c>
      <c r="BN44">
        <f t="shared" si="20"/>
        <v>5</v>
      </c>
      <c r="BO44">
        <f t="shared" si="21"/>
        <v>36.794392523364486</v>
      </c>
      <c r="BQ44">
        <v>3722</v>
      </c>
      <c r="BR44">
        <v>2025</v>
      </c>
      <c r="BS44">
        <v>-17</v>
      </c>
      <c r="BT44">
        <f t="shared" si="22"/>
        <v>5730</v>
      </c>
      <c r="BU44">
        <v>0</v>
      </c>
      <c r="BV44">
        <f t="shared" si="23"/>
        <v>5730</v>
      </c>
      <c r="BW44">
        <v>90</v>
      </c>
      <c r="BX44">
        <f t="shared" si="24"/>
        <v>5</v>
      </c>
      <c r="BY44">
        <f t="shared" si="25"/>
        <v>63.666666666666664</v>
      </c>
      <c r="CA44">
        <v>33909</v>
      </c>
    </row>
    <row r="45" spans="1:79" ht="17.25" customHeight="1" x14ac:dyDescent="0.3">
      <c r="A45" s="2">
        <v>44572</v>
      </c>
      <c r="B45" t="s">
        <v>112</v>
      </c>
      <c r="C45" t="s">
        <v>113</v>
      </c>
      <c r="D45" t="s">
        <v>27</v>
      </c>
      <c r="F45">
        <v>258</v>
      </c>
      <c r="G45">
        <v>484</v>
      </c>
      <c r="I45">
        <v>-56</v>
      </c>
      <c r="J45">
        <f t="shared" si="26"/>
        <v>686</v>
      </c>
      <c r="K45">
        <v>0</v>
      </c>
      <c r="L45">
        <f t="shared" si="1"/>
        <v>686</v>
      </c>
      <c r="M45">
        <v>73</v>
      </c>
      <c r="N45">
        <v>1</v>
      </c>
      <c r="O45">
        <f t="shared" si="2"/>
        <v>9.3972602739726021</v>
      </c>
      <c r="Q45">
        <v>329</v>
      </c>
      <c r="R45">
        <v>760</v>
      </c>
      <c r="T45">
        <v>0</v>
      </c>
      <c r="U45">
        <f t="shared" si="27"/>
        <v>1089</v>
      </c>
      <c r="V45">
        <v>0</v>
      </c>
      <c r="W45">
        <f t="shared" si="4"/>
        <v>1089</v>
      </c>
      <c r="X45">
        <v>72</v>
      </c>
      <c r="Y45">
        <v>2</v>
      </c>
      <c r="Z45">
        <f t="shared" si="5"/>
        <v>15.125</v>
      </c>
      <c r="AB45">
        <v>919</v>
      </c>
      <c r="AC45">
        <v>0</v>
      </c>
      <c r="AE45">
        <v>0</v>
      </c>
      <c r="AF45">
        <f t="shared" si="28"/>
        <v>919</v>
      </c>
      <c r="AG45">
        <v>0</v>
      </c>
      <c r="AH45">
        <f t="shared" si="7"/>
        <v>919</v>
      </c>
      <c r="AI45">
        <v>31</v>
      </c>
      <c r="AJ45">
        <f t="shared" si="8"/>
        <v>6</v>
      </c>
      <c r="AK45">
        <f t="shared" si="9"/>
        <v>29.64516129032258</v>
      </c>
      <c r="AM45">
        <v>1121</v>
      </c>
      <c r="AN45">
        <v>150</v>
      </c>
      <c r="AO45">
        <v>0</v>
      </c>
      <c r="AP45">
        <f t="shared" si="10"/>
        <v>1271</v>
      </c>
      <c r="AQ45">
        <v>0</v>
      </c>
      <c r="AR45">
        <f t="shared" si="11"/>
        <v>1271</v>
      </c>
      <c r="AS45">
        <v>21</v>
      </c>
      <c r="AT45">
        <f t="shared" si="12"/>
        <v>6</v>
      </c>
      <c r="AU45">
        <f t="shared" si="13"/>
        <v>60.523809523809526</v>
      </c>
      <c r="AW45">
        <v>10</v>
      </c>
      <c r="AX45">
        <v>120</v>
      </c>
      <c r="AY45">
        <v>0</v>
      </c>
      <c r="AZ45">
        <f t="shared" si="14"/>
        <v>130</v>
      </c>
      <c r="BA45">
        <v>0</v>
      </c>
      <c r="BB45">
        <f t="shared" si="15"/>
        <v>130</v>
      </c>
      <c r="BC45">
        <v>27</v>
      </c>
      <c r="BD45">
        <f t="shared" si="16"/>
        <v>7</v>
      </c>
      <c r="BE45">
        <f t="shared" si="17"/>
        <v>4.8148148148148149</v>
      </c>
      <c r="BG45">
        <v>51</v>
      </c>
      <c r="BH45">
        <v>1700</v>
      </c>
      <c r="BI45">
        <v>-3</v>
      </c>
      <c r="BJ45">
        <f t="shared" si="18"/>
        <v>1748</v>
      </c>
      <c r="BK45">
        <v>0</v>
      </c>
      <c r="BL45">
        <f t="shared" si="19"/>
        <v>1748</v>
      </c>
      <c r="BM45">
        <v>11</v>
      </c>
      <c r="BN45">
        <f t="shared" si="20"/>
        <v>5</v>
      </c>
      <c r="BO45">
        <f t="shared" si="21"/>
        <v>158.90909090909091</v>
      </c>
      <c r="BQ45">
        <v>623</v>
      </c>
      <c r="BR45">
        <v>139</v>
      </c>
      <c r="BS45">
        <v>-22</v>
      </c>
      <c r="BT45">
        <f t="shared" si="22"/>
        <v>740</v>
      </c>
      <c r="BU45">
        <v>0</v>
      </c>
      <c r="BV45">
        <f t="shared" si="23"/>
        <v>740</v>
      </c>
      <c r="BW45">
        <v>19</v>
      </c>
      <c r="BX45">
        <f t="shared" si="24"/>
        <v>5</v>
      </c>
      <c r="BY45">
        <f t="shared" si="25"/>
        <v>38.94736842105263</v>
      </c>
      <c r="CA45">
        <v>6200</v>
      </c>
    </row>
    <row r="46" spans="1:79" ht="17.25" customHeight="1" x14ac:dyDescent="0.3">
      <c r="A46" s="2">
        <v>44572</v>
      </c>
      <c r="B46" t="s">
        <v>114</v>
      </c>
      <c r="C46" t="s">
        <v>115</v>
      </c>
      <c r="D46" t="s">
        <v>27</v>
      </c>
      <c r="F46">
        <v>1642</v>
      </c>
      <c r="G46">
        <v>167</v>
      </c>
      <c r="I46">
        <v>-87</v>
      </c>
      <c r="J46">
        <f t="shared" si="26"/>
        <v>1722</v>
      </c>
      <c r="K46">
        <v>0</v>
      </c>
      <c r="L46">
        <f t="shared" si="1"/>
        <v>1722</v>
      </c>
      <c r="M46">
        <v>284</v>
      </c>
      <c r="N46">
        <v>1</v>
      </c>
      <c r="O46">
        <f t="shared" si="2"/>
        <v>6.063380281690141</v>
      </c>
      <c r="Q46">
        <v>1338</v>
      </c>
      <c r="R46">
        <v>0</v>
      </c>
      <c r="T46">
        <v>0</v>
      </c>
      <c r="U46">
        <f t="shared" si="27"/>
        <v>1338</v>
      </c>
      <c r="V46">
        <v>0</v>
      </c>
      <c r="W46">
        <f t="shared" si="4"/>
        <v>1338</v>
      </c>
      <c r="X46">
        <v>46</v>
      </c>
      <c r="Y46">
        <v>2</v>
      </c>
      <c r="Z46">
        <f t="shared" si="5"/>
        <v>29.086956521739129</v>
      </c>
      <c r="AB46">
        <v>15342</v>
      </c>
      <c r="AC46">
        <v>0</v>
      </c>
      <c r="AE46">
        <v>-4231</v>
      </c>
      <c r="AF46">
        <f t="shared" si="28"/>
        <v>11111</v>
      </c>
      <c r="AG46">
        <f>6500+2750</f>
        <v>9250</v>
      </c>
      <c r="AH46">
        <f t="shared" si="7"/>
        <v>20361</v>
      </c>
      <c r="AI46">
        <v>1521</v>
      </c>
      <c r="AJ46">
        <f t="shared" si="8"/>
        <v>6</v>
      </c>
      <c r="AK46">
        <f t="shared" si="9"/>
        <v>13.386587771203155</v>
      </c>
      <c r="AM46">
        <v>3784</v>
      </c>
      <c r="AN46">
        <v>1381</v>
      </c>
      <c r="AO46">
        <v>-181</v>
      </c>
      <c r="AP46">
        <f t="shared" si="10"/>
        <v>4984</v>
      </c>
      <c r="AQ46">
        <v>4350</v>
      </c>
      <c r="AR46">
        <f t="shared" si="11"/>
        <v>9334</v>
      </c>
      <c r="AS46">
        <v>310</v>
      </c>
      <c r="AT46">
        <f t="shared" si="12"/>
        <v>6</v>
      </c>
      <c r="AU46">
        <f t="shared" si="13"/>
        <v>30.109677419354838</v>
      </c>
      <c r="AW46">
        <v>1921</v>
      </c>
      <c r="AX46">
        <v>0</v>
      </c>
      <c r="AY46">
        <v>-25</v>
      </c>
      <c r="AZ46">
        <f t="shared" si="14"/>
        <v>1896</v>
      </c>
      <c r="BA46">
        <v>6433</v>
      </c>
      <c r="BB46">
        <f t="shared" si="15"/>
        <v>8329</v>
      </c>
      <c r="BC46">
        <v>322</v>
      </c>
      <c r="BD46">
        <f t="shared" si="16"/>
        <v>7</v>
      </c>
      <c r="BE46">
        <f t="shared" si="17"/>
        <v>25.866459627329192</v>
      </c>
      <c r="BG46">
        <v>1973</v>
      </c>
      <c r="BH46">
        <v>10</v>
      </c>
      <c r="BI46">
        <v>-11</v>
      </c>
      <c r="BJ46">
        <f t="shared" si="18"/>
        <v>1972</v>
      </c>
      <c r="BK46">
        <v>2400</v>
      </c>
      <c r="BL46">
        <f t="shared" si="19"/>
        <v>4372</v>
      </c>
      <c r="BM46">
        <v>104</v>
      </c>
      <c r="BN46">
        <f t="shared" si="20"/>
        <v>5</v>
      </c>
      <c r="BO46">
        <f t="shared" si="21"/>
        <v>42.03846153846154</v>
      </c>
      <c r="BQ46">
        <v>1301</v>
      </c>
      <c r="BR46">
        <v>500</v>
      </c>
      <c r="BS46">
        <v>-402</v>
      </c>
      <c r="BT46">
        <f t="shared" si="22"/>
        <v>1399</v>
      </c>
      <c r="BU46">
        <v>1200</v>
      </c>
      <c r="BV46">
        <f t="shared" si="23"/>
        <v>2599</v>
      </c>
      <c r="BW46">
        <v>188</v>
      </c>
      <c r="BX46">
        <f t="shared" si="24"/>
        <v>5</v>
      </c>
      <c r="BY46">
        <f t="shared" si="25"/>
        <v>13.824468085106384</v>
      </c>
      <c r="CA46">
        <v>4979</v>
      </c>
    </row>
    <row r="47" spans="1:79" ht="17.25" customHeight="1" x14ac:dyDescent="0.3">
      <c r="A47" s="2">
        <v>44572</v>
      </c>
      <c r="B47" t="s">
        <v>116</v>
      </c>
      <c r="C47" t="s">
        <v>117</v>
      </c>
      <c r="D47" t="s">
        <v>27</v>
      </c>
      <c r="F47">
        <v>226</v>
      </c>
      <c r="G47">
        <v>0</v>
      </c>
      <c r="I47">
        <v>-44</v>
      </c>
      <c r="J47">
        <f t="shared" si="26"/>
        <v>182</v>
      </c>
      <c r="K47">
        <v>0</v>
      </c>
      <c r="L47">
        <f t="shared" si="1"/>
        <v>182</v>
      </c>
      <c r="M47">
        <v>13</v>
      </c>
      <c r="N47">
        <v>1</v>
      </c>
      <c r="O47">
        <f t="shared" si="2"/>
        <v>14</v>
      </c>
      <c r="Q47">
        <v>0</v>
      </c>
      <c r="R47">
        <v>0</v>
      </c>
      <c r="T47">
        <v>0</v>
      </c>
      <c r="U47">
        <f t="shared" si="27"/>
        <v>0</v>
      </c>
      <c r="V47">
        <v>0</v>
      </c>
      <c r="W47">
        <f t="shared" si="4"/>
        <v>0</v>
      </c>
      <c r="X47">
        <v>3</v>
      </c>
      <c r="Y47">
        <v>2</v>
      </c>
      <c r="Z47">
        <f t="shared" si="5"/>
        <v>0</v>
      </c>
      <c r="AB47">
        <v>584</v>
      </c>
      <c r="AC47">
        <v>0</v>
      </c>
      <c r="AE47">
        <v>0</v>
      </c>
      <c r="AF47">
        <f t="shared" si="28"/>
        <v>584</v>
      </c>
      <c r="AG47">
        <v>0</v>
      </c>
      <c r="AH47">
        <f t="shared" si="7"/>
        <v>584</v>
      </c>
      <c r="AI47">
        <v>17</v>
      </c>
      <c r="AJ47">
        <f t="shared" si="8"/>
        <v>6</v>
      </c>
      <c r="AK47">
        <f t="shared" si="9"/>
        <v>34.352941176470587</v>
      </c>
      <c r="AM47">
        <v>2</v>
      </c>
      <c r="AN47">
        <v>0</v>
      </c>
      <c r="AO47">
        <v>0</v>
      </c>
      <c r="AP47">
        <f t="shared" si="10"/>
        <v>2</v>
      </c>
      <c r="AQ47">
        <v>560</v>
      </c>
      <c r="AR47">
        <f t="shared" si="11"/>
        <v>562</v>
      </c>
      <c r="AS47">
        <v>27</v>
      </c>
      <c r="AT47">
        <f t="shared" si="12"/>
        <v>6</v>
      </c>
      <c r="AU47">
        <f t="shared" si="13"/>
        <v>20.814814814814813</v>
      </c>
      <c r="AW47">
        <v>0</v>
      </c>
      <c r="AX47">
        <v>0</v>
      </c>
      <c r="AY47">
        <v>0</v>
      </c>
      <c r="AZ47">
        <f t="shared" si="14"/>
        <v>0</v>
      </c>
      <c r="BA47">
        <v>160</v>
      </c>
      <c r="BB47">
        <f t="shared" si="15"/>
        <v>160</v>
      </c>
      <c r="BC47">
        <v>21</v>
      </c>
      <c r="BD47">
        <f t="shared" si="16"/>
        <v>7</v>
      </c>
      <c r="BE47">
        <f t="shared" si="17"/>
        <v>7.6190476190476186</v>
      </c>
      <c r="BG47">
        <v>0</v>
      </c>
      <c r="BH47">
        <v>0</v>
      </c>
      <c r="BI47">
        <v>0</v>
      </c>
      <c r="BJ47">
        <f t="shared" si="18"/>
        <v>0</v>
      </c>
      <c r="BK47">
        <v>0</v>
      </c>
      <c r="BL47">
        <f t="shared" si="19"/>
        <v>0</v>
      </c>
      <c r="BM47">
        <v>6</v>
      </c>
      <c r="BN47">
        <f t="shared" si="20"/>
        <v>5</v>
      </c>
      <c r="BO47">
        <f t="shared" si="21"/>
        <v>0</v>
      </c>
      <c r="BQ47">
        <v>166</v>
      </c>
      <c r="BR47">
        <v>0</v>
      </c>
      <c r="BS47">
        <v>0</v>
      </c>
      <c r="BT47">
        <f t="shared" si="22"/>
        <v>166</v>
      </c>
      <c r="BU47">
        <v>0</v>
      </c>
      <c r="BV47">
        <f t="shared" si="23"/>
        <v>166</v>
      </c>
      <c r="BW47">
        <v>10</v>
      </c>
      <c r="BX47">
        <f t="shared" si="24"/>
        <v>5</v>
      </c>
      <c r="BY47">
        <f t="shared" si="25"/>
        <v>16.600000000000001</v>
      </c>
      <c r="CA47">
        <v>0</v>
      </c>
    </row>
    <row r="48" spans="1:79" ht="17.25" customHeight="1" x14ac:dyDescent="0.3">
      <c r="A48" s="2">
        <v>44572</v>
      </c>
      <c r="B48" t="s">
        <v>118</v>
      </c>
      <c r="C48" t="s">
        <v>119</v>
      </c>
      <c r="D48" t="s">
        <v>27</v>
      </c>
      <c r="F48">
        <v>474</v>
      </c>
      <c r="G48">
        <v>150</v>
      </c>
      <c r="I48">
        <v>-32</v>
      </c>
      <c r="J48">
        <f t="shared" si="26"/>
        <v>592</v>
      </c>
      <c r="K48">
        <v>0</v>
      </c>
      <c r="L48">
        <f t="shared" si="1"/>
        <v>592</v>
      </c>
      <c r="M48">
        <v>56</v>
      </c>
      <c r="N48">
        <v>1</v>
      </c>
      <c r="O48">
        <f t="shared" si="2"/>
        <v>10.571428571428571</v>
      </c>
      <c r="Q48">
        <v>602</v>
      </c>
      <c r="R48">
        <v>0</v>
      </c>
      <c r="T48">
        <v>-10</v>
      </c>
      <c r="U48">
        <f t="shared" si="27"/>
        <v>592</v>
      </c>
      <c r="V48">
        <v>0</v>
      </c>
      <c r="W48">
        <f t="shared" si="4"/>
        <v>592</v>
      </c>
      <c r="X48">
        <v>8</v>
      </c>
      <c r="Y48">
        <v>2</v>
      </c>
      <c r="Z48">
        <f t="shared" si="5"/>
        <v>74</v>
      </c>
      <c r="AB48">
        <v>3347</v>
      </c>
      <c r="AC48">
        <v>0</v>
      </c>
      <c r="AE48">
        <v>-18</v>
      </c>
      <c r="AF48">
        <f t="shared" si="28"/>
        <v>3329</v>
      </c>
      <c r="AG48">
        <v>0</v>
      </c>
      <c r="AH48">
        <f t="shared" si="7"/>
        <v>3329</v>
      </c>
      <c r="AI48">
        <v>66</v>
      </c>
      <c r="AJ48">
        <f t="shared" si="8"/>
        <v>6</v>
      </c>
      <c r="AK48">
        <f t="shared" si="9"/>
        <v>50.439393939393938</v>
      </c>
      <c r="AM48">
        <v>2446</v>
      </c>
      <c r="AN48">
        <v>0</v>
      </c>
      <c r="AO48">
        <v>-30</v>
      </c>
      <c r="AP48">
        <f t="shared" si="10"/>
        <v>2416</v>
      </c>
      <c r="AQ48">
        <v>0</v>
      </c>
      <c r="AR48">
        <f t="shared" si="11"/>
        <v>2416</v>
      </c>
      <c r="AS48">
        <v>51</v>
      </c>
      <c r="AT48">
        <f t="shared" si="12"/>
        <v>6</v>
      </c>
      <c r="AU48">
        <f t="shared" si="13"/>
        <v>47.372549019607845</v>
      </c>
      <c r="AW48">
        <v>1487</v>
      </c>
      <c r="AX48">
        <v>0</v>
      </c>
      <c r="AY48">
        <v>-30</v>
      </c>
      <c r="AZ48">
        <f t="shared" si="14"/>
        <v>1457</v>
      </c>
      <c r="BA48">
        <v>0</v>
      </c>
      <c r="BB48">
        <f t="shared" si="15"/>
        <v>1457</v>
      </c>
      <c r="BC48">
        <v>39</v>
      </c>
      <c r="BD48">
        <f t="shared" si="16"/>
        <v>7</v>
      </c>
      <c r="BE48">
        <f t="shared" si="17"/>
        <v>37.358974358974358</v>
      </c>
      <c r="BG48">
        <v>764</v>
      </c>
      <c r="BH48">
        <v>0</v>
      </c>
      <c r="BI48">
        <v>-14</v>
      </c>
      <c r="BJ48">
        <f t="shared" si="18"/>
        <v>750</v>
      </c>
      <c r="BK48">
        <v>1200</v>
      </c>
      <c r="BL48">
        <f t="shared" si="19"/>
        <v>1950</v>
      </c>
      <c r="BM48">
        <v>28</v>
      </c>
      <c r="BN48">
        <f t="shared" si="20"/>
        <v>5</v>
      </c>
      <c r="BO48">
        <f t="shared" si="21"/>
        <v>69.642857142857139</v>
      </c>
      <c r="BQ48">
        <v>1625</v>
      </c>
      <c r="BR48">
        <v>0</v>
      </c>
      <c r="BS48">
        <v>-10</v>
      </c>
      <c r="BT48">
        <f t="shared" si="22"/>
        <v>1615</v>
      </c>
      <c r="BU48">
        <v>0</v>
      </c>
      <c r="BV48">
        <f t="shared" si="23"/>
        <v>1615</v>
      </c>
      <c r="BW48">
        <v>26</v>
      </c>
      <c r="BX48">
        <f t="shared" si="24"/>
        <v>5</v>
      </c>
      <c r="BY48">
        <f t="shared" si="25"/>
        <v>62.115384615384613</v>
      </c>
      <c r="CA48">
        <v>0</v>
      </c>
    </row>
    <row r="49" spans="1:79" ht="17.25" customHeight="1" x14ac:dyDescent="0.3">
      <c r="A49" s="2">
        <v>44572</v>
      </c>
      <c r="B49" t="s">
        <v>120</v>
      </c>
      <c r="C49" t="s">
        <v>121</v>
      </c>
      <c r="D49" t="s">
        <v>27</v>
      </c>
      <c r="F49">
        <v>391</v>
      </c>
      <c r="G49">
        <v>0</v>
      </c>
      <c r="I49">
        <v>-11</v>
      </c>
      <c r="J49">
        <f t="shared" si="26"/>
        <v>380</v>
      </c>
      <c r="K49">
        <v>0</v>
      </c>
      <c r="L49">
        <f t="shared" si="1"/>
        <v>380</v>
      </c>
      <c r="M49">
        <v>42</v>
      </c>
      <c r="N49">
        <v>1</v>
      </c>
      <c r="O49">
        <f t="shared" si="2"/>
        <v>9.0476190476190474</v>
      </c>
      <c r="Q49">
        <v>485</v>
      </c>
      <c r="R49">
        <v>0</v>
      </c>
      <c r="T49">
        <v>-68</v>
      </c>
      <c r="U49">
        <f t="shared" si="27"/>
        <v>417</v>
      </c>
      <c r="V49">
        <v>0</v>
      </c>
      <c r="W49">
        <f t="shared" si="4"/>
        <v>417</v>
      </c>
      <c r="X49">
        <v>9</v>
      </c>
      <c r="Y49">
        <v>2</v>
      </c>
      <c r="Z49">
        <f t="shared" si="5"/>
        <v>46.333333333333336</v>
      </c>
      <c r="AB49">
        <v>3872</v>
      </c>
      <c r="AC49">
        <v>0</v>
      </c>
      <c r="AE49">
        <v>-51</v>
      </c>
      <c r="AF49">
        <f t="shared" si="28"/>
        <v>3821</v>
      </c>
      <c r="AG49">
        <v>0</v>
      </c>
      <c r="AH49">
        <f t="shared" si="7"/>
        <v>3821</v>
      </c>
      <c r="AI49">
        <v>112</v>
      </c>
      <c r="AJ49">
        <f t="shared" si="8"/>
        <v>6</v>
      </c>
      <c r="AK49">
        <f t="shared" si="9"/>
        <v>34.116071428571431</v>
      </c>
      <c r="AM49">
        <v>2195</v>
      </c>
      <c r="AN49">
        <v>0</v>
      </c>
      <c r="AO49">
        <v>0</v>
      </c>
      <c r="AP49">
        <f t="shared" si="10"/>
        <v>2195</v>
      </c>
      <c r="AQ49">
        <v>0</v>
      </c>
      <c r="AR49">
        <f t="shared" si="11"/>
        <v>2195</v>
      </c>
      <c r="AS49">
        <v>40</v>
      </c>
      <c r="AT49">
        <f t="shared" si="12"/>
        <v>6</v>
      </c>
      <c r="AU49">
        <f t="shared" si="13"/>
        <v>54.875</v>
      </c>
      <c r="AW49">
        <v>2114</v>
      </c>
      <c r="AX49">
        <v>0</v>
      </c>
      <c r="AY49">
        <v>-175</v>
      </c>
      <c r="AZ49">
        <f t="shared" si="14"/>
        <v>1939</v>
      </c>
      <c r="BA49">
        <v>0</v>
      </c>
      <c r="BB49">
        <f t="shared" si="15"/>
        <v>1939</v>
      </c>
      <c r="BC49">
        <v>71</v>
      </c>
      <c r="BD49">
        <f t="shared" si="16"/>
        <v>7</v>
      </c>
      <c r="BE49">
        <f t="shared" si="17"/>
        <v>27.309859154929576</v>
      </c>
      <c r="BG49">
        <v>1173</v>
      </c>
      <c r="BH49">
        <v>0</v>
      </c>
      <c r="BI49">
        <v>-34</v>
      </c>
      <c r="BJ49">
        <f t="shared" si="18"/>
        <v>1139</v>
      </c>
      <c r="BK49">
        <v>2000</v>
      </c>
      <c r="BL49">
        <f t="shared" si="19"/>
        <v>3139</v>
      </c>
      <c r="BM49">
        <v>30</v>
      </c>
      <c r="BN49">
        <f t="shared" si="20"/>
        <v>5</v>
      </c>
      <c r="BO49">
        <f t="shared" si="21"/>
        <v>104.63333333333334</v>
      </c>
      <c r="BQ49">
        <v>2578</v>
      </c>
      <c r="BR49">
        <v>0</v>
      </c>
      <c r="BS49">
        <v>-17</v>
      </c>
      <c r="BT49">
        <f t="shared" si="22"/>
        <v>2561</v>
      </c>
      <c r="BU49">
        <v>0</v>
      </c>
      <c r="BV49">
        <f t="shared" si="23"/>
        <v>2561</v>
      </c>
      <c r="BW49">
        <v>34</v>
      </c>
      <c r="BX49">
        <f t="shared" si="24"/>
        <v>5</v>
      </c>
      <c r="BY49">
        <f t="shared" si="25"/>
        <v>75.32352941176471</v>
      </c>
      <c r="CA49">
        <v>5000</v>
      </c>
    </row>
    <row r="50" spans="1:79" ht="17.25" customHeight="1" x14ac:dyDescent="0.3">
      <c r="A50" s="2">
        <v>44572</v>
      </c>
      <c r="B50" t="s">
        <v>122</v>
      </c>
      <c r="C50" t="s">
        <v>123</v>
      </c>
      <c r="D50" t="s">
        <v>27</v>
      </c>
      <c r="F50">
        <v>7</v>
      </c>
      <c r="G50">
        <v>0</v>
      </c>
      <c r="I50">
        <v>0</v>
      </c>
      <c r="J50">
        <f t="shared" si="26"/>
        <v>7</v>
      </c>
      <c r="K50">
        <v>0</v>
      </c>
      <c r="L50">
        <f t="shared" si="1"/>
        <v>7</v>
      </c>
      <c r="M50">
        <v>0</v>
      </c>
      <c r="N50">
        <v>1</v>
      </c>
      <c r="O50">
        <f t="shared" si="2"/>
        <v>0</v>
      </c>
      <c r="Q50">
        <v>0</v>
      </c>
      <c r="R50">
        <v>0</v>
      </c>
      <c r="T50">
        <v>0</v>
      </c>
      <c r="U50">
        <f t="shared" si="27"/>
        <v>0</v>
      </c>
      <c r="V50">
        <v>0</v>
      </c>
      <c r="W50">
        <f t="shared" si="4"/>
        <v>0</v>
      </c>
      <c r="X50">
        <v>0</v>
      </c>
      <c r="Y50">
        <v>2</v>
      </c>
      <c r="Z50">
        <f t="shared" si="5"/>
        <v>0</v>
      </c>
      <c r="AB50">
        <v>0</v>
      </c>
      <c r="AC50">
        <v>0</v>
      </c>
      <c r="AE50">
        <v>0</v>
      </c>
      <c r="AF50">
        <f t="shared" si="28"/>
        <v>0</v>
      </c>
      <c r="AG50">
        <v>0</v>
      </c>
      <c r="AH50">
        <f t="shared" si="7"/>
        <v>0</v>
      </c>
      <c r="AI50">
        <v>0</v>
      </c>
      <c r="AJ50">
        <f t="shared" si="8"/>
        <v>6</v>
      </c>
      <c r="AK50">
        <f t="shared" si="9"/>
        <v>0</v>
      </c>
      <c r="AM50">
        <v>0</v>
      </c>
      <c r="AN50">
        <v>0</v>
      </c>
      <c r="AO50">
        <v>0</v>
      </c>
      <c r="AP50">
        <f t="shared" si="10"/>
        <v>0</v>
      </c>
      <c r="AQ50">
        <v>0</v>
      </c>
      <c r="AR50">
        <f t="shared" si="11"/>
        <v>0</v>
      </c>
      <c r="AS50">
        <v>0</v>
      </c>
      <c r="AT50">
        <f t="shared" si="12"/>
        <v>6</v>
      </c>
      <c r="AU50">
        <f t="shared" si="13"/>
        <v>0</v>
      </c>
      <c r="AW50">
        <v>0</v>
      </c>
      <c r="AX50">
        <v>0</v>
      </c>
      <c r="AY50">
        <v>0</v>
      </c>
      <c r="AZ50">
        <f t="shared" si="14"/>
        <v>0</v>
      </c>
      <c r="BA50">
        <v>0</v>
      </c>
      <c r="BB50">
        <f t="shared" si="15"/>
        <v>0</v>
      </c>
      <c r="BC50">
        <v>0</v>
      </c>
      <c r="BD50">
        <f t="shared" si="16"/>
        <v>7</v>
      </c>
      <c r="BE50">
        <f t="shared" si="17"/>
        <v>0</v>
      </c>
      <c r="BG50">
        <v>0</v>
      </c>
      <c r="BH50">
        <v>0</v>
      </c>
      <c r="BI50">
        <v>0</v>
      </c>
      <c r="BJ50">
        <f t="shared" si="18"/>
        <v>0</v>
      </c>
      <c r="BK50">
        <v>0</v>
      </c>
      <c r="BL50">
        <f t="shared" si="19"/>
        <v>0</v>
      </c>
      <c r="BM50">
        <v>0</v>
      </c>
      <c r="BN50">
        <f t="shared" si="20"/>
        <v>5</v>
      </c>
      <c r="BO50">
        <f t="shared" si="21"/>
        <v>0</v>
      </c>
      <c r="BQ50">
        <v>0</v>
      </c>
      <c r="BR50">
        <v>0</v>
      </c>
      <c r="BS50">
        <v>0</v>
      </c>
      <c r="BT50">
        <f t="shared" si="22"/>
        <v>0</v>
      </c>
      <c r="BU50">
        <v>0</v>
      </c>
      <c r="BV50">
        <f t="shared" si="23"/>
        <v>0</v>
      </c>
      <c r="BW50">
        <v>0</v>
      </c>
      <c r="BX50">
        <f t="shared" si="24"/>
        <v>5</v>
      </c>
      <c r="BY50">
        <f t="shared" si="25"/>
        <v>0</v>
      </c>
      <c r="CA50">
        <v>0</v>
      </c>
    </row>
    <row r="51" spans="1:79" ht="17.25" customHeight="1" x14ac:dyDescent="0.3">
      <c r="A51" s="2">
        <v>44572</v>
      </c>
      <c r="B51" t="s">
        <v>124</v>
      </c>
      <c r="C51" t="s">
        <v>125</v>
      </c>
      <c r="D51" t="s">
        <v>27</v>
      </c>
      <c r="F51">
        <v>1775</v>
      </c>
      <c r="G51">
        <v>881</v>
      </c>
      <c r="I51">
        <v>-6</v>
      </c>
      <c r="J51">
        <f t="shared" si="26"/>
        <v>2650</v>
      </c>
      <c r="K51">
        <v>0</v>
      </c>
      <c r="L51">
        <f t="shared" si="1"/>
        <v>2650</v>
      </c>
      <c r="M51">
        <v>127</v>
      </c>
      <c r="N51">
        <v>1</v>
      </c>
      <c r="O51">
        <f t="shared" si="2"/>
        <v>20.866141732283463</v>
      </c>
      <c r="Q51">
        <v>450</v>
      </c>
      <c r="R51">
        <v>1320</v>
      </c>
      <c r="T51">
        <v>-30</v>
      </c>
      <c r="U51">
        <f t="shared" si="27"/>
        <v>1740</v>
      </c>
      <c r="V51">
        <v>0</v>
      </c>
      <c r="W51">
        <f t="shared" si="4"/>
        <v>1740</v>
      </c>
      <c r="X51">
        <v>22</v>
      </c>
      <c r="Y51">
        <v>2</v>
      </c>
      <c r="Z51">
        <f t="shared" si="5"/>
        <v>79.090909090909093</v>
      </c>
      <c r="AB51">
        <v>2444</v>
      </c>
      <c r="AC51">
        <v>0</v>
      </c>
      <c r="AE51">
        <v>-25</v>
      </c>
      <c r="AF51">
        <f t="shared" si="28"/>
        <v>2419</v>
      </c>
      <c r="AG51">
        <v>0</v>
      </c>
      <c r="AH51">
        <f t="shared" si="7"/>
        <v>2419</v>
      </c>
      <c r="AI51">
        <v>64</v>
      </c>
      <c r="AJ51">
        <f t="shared" si="8"/>
        <v>6</v>
      </c>
      <c r="AK51">
        <f t="shared" si="9"/>
        <v>37.796875</v>
      </c>
      <c r="AM51">
        <v>2067</v>
      </c>
      <c r="AN51">
        <v>110</v>
      </c>
      <c r="AO51">
        <v>0</v>
      </c>
      <c r="AP51">
        <f t="shared" si="10"/>
        <v>2177</v>
      </c>
      <c r="AQ51">
        <v>0</v>
      </c>
      <c r="AR51">
        <f t="shared" si="11"/>
        <v>2177</v>
      </c>
      <c r="AS51">
        <v>24</v>
      </c>
      <c r="AT51">
        <f t="shared" si="12"/>
        <v>6</v>
      </c>
      <c r="AU51">
        <f t="shared" si="13"/>
        <v>90.708333333333329</v>
      </c>
      <c r="AW51">
        <v>402</v>
      </c>
      <c r="AX51">
        <v>528</v>
      </c>
      <c r="AY51">
        <v>0</v>
      </c>
      <c r="AZ51">
        <f t="shared" si="14"/>
        <v>930</v>
      </c>
      <c r="BA51">
        <v>0</v>
      </c>
      <c r="BB51">
        <f t="shared" si="15"/>
        <v>930</v>
      </c>
      <c r="BC51">
        <v>24</v>
      </c>
      <c r="BD51">
        <f t="shared" si="16"/>
        <v>7</v>
      </c>
      <c r="BE51">
        <f t="shared" si="17"/>
        <v>38.75</v>
      </c>
      <c r="BG51">
        <v>32</v>
      </c>
      <c r="BH51">
        <v>550</v>
      </c>
      <c r="BI51">
        <v>-10</v>
      </c>
      <c r="BJ51">
        <f t="shared" si="18"/>
        <v>572</v>
      </c>
      <c r="BK51">
        <v>400</v>
      </c>
      <c r="BL51">
        <f t="shared" si="19"/>
        <v>972</v>
      </c>
      <c r="BM51">
        <v>11</v>
      </c>
      <c r="BN51">
        <f t="shared" si="20"/>
        <v>5</v>
      </c>
      <c r="BO51">
        <f t="shared" si="21"/>
        <v>88.36363636363636</v>
      </c>
      <c r="BQ51">
        <v>1973</v>
      </c>
      <c r="BR51">
        <v>650</v>
      </c>
      <c r="BS51">
        <v>-18</v>
      </c>
      <c r="BT51">
        <f t="shared" si="22"/>
        <v>2605</v>
      </c>
      <c r="BU51">
        <v>0</v>
      </c>
      <c r="BV51">
        <f t="shared" si="23"/>
        <v>2605</v>
      </c>
      <c r="BW51">
        <v>43</v>
      </c>
      <c r="BX51">
        <f t="shared" si="24"/>
        <v>5</v>
      </c>
      <c r="BY51">
        <f t="shared" si="25"/>
        <v>60.581395348837212</v>
      </c>
      <c r="CA51">
        <v>400</v>
      </c>
    </row>
    <row r="52" spans="1:79" ht="17.25" customHeight="1" x14ac:dyDescent="0.3">
      <c r="A52" s="2">
        <v>44572</v>
      </c>
      <c r="B52" t="s">
        <v>126</v>
      </c>
      <c r="C52" t="s">
        <v>127</v>
      </c>
      <c r="D52" t="s">
        <v>27</v>
      </c>
      <c r="F52">
        <v>49</v>
      </c>
      <c r="G52">
        <v>0</v>
      </c>
      <c r="I52">
        <v>0</v>
      </c>
      <c r="J52">
        <f t="shared" si="26"/>
        <v>49</v>
      </c>
      <c r="K52">
        <v>0</v>
      </c>
      <c r="L52">
        <f t="shared" si="1"/>
        <v>49</v>
      </c>
      <c r="M52">
        <v>3</v>
      </c>
      <c r="N52">
        <v>1</v>
      </c>
      <c r="O52">
        <f t="shared" si="2"/>
        <v>16.333333333333332</v>
      </c>
      <c r="Q52">
        <v>24</v>
      </c>
      <c r="R52">
        <v>0</v>
      </c>
      <c r="T52">
        <v>0</v>
      </c>
      <c r="U52">
        <f t="shared" si="27"/>
        <v>24</v>
      </c>
      <c r="V52">
        <v>0</v>
      </c>
      <c r="W52">
        <f t="shared" si="4"/>
        <v>24</v>
      </c>
      <c r="X52">
        <v>1</v>
      </c>
      <c r="Y52">
        <v>2</v>
      </c>
      <c r="Z52">
        <f t="shared" si="5"/>
        <v>24</v>
      </c>
      <c r="AB52">
        <v>395</v>
      </c>
      <c r="AC52">
        <v>0</v>
      </c>
      <c r="AE52">
        <v>-7</v>
      </c>
      <c r="AF52">
        <f t="shared" si="28"/>
        <v>388</v>
      </c>
      <c r="AG52">
        <v>0</v>
      </c>
      <c r="AH52">
        <f t="shared" si="7"/>
        <v>388</v>
      </c>
      <c r="AI52">
        <v>17</v>
      </c>
      <c r="AJ52">
        <f t="shared" si="8"/>
        <v>6</v>
      </c>
      <c r="AK52">
        <f t="shared" si="9"/>
        <v>22.823529411764707</v>
      </c>
      <c r="AM52">
        <v>231</v>
      </c>
      <c r="AN52">
        <v>90</v>
      </c>
      <c r="AO52">
        <v>0</v>
      </c>
      <c r="AP52">
        <f t="shared" si="10"/>
        <v>321</v>
      </c>
      <c r="AQ52">
        <v>0</v>
      </c>
      <c r="AR52">
        <f t="shared" si="11"/>
        <v>321</v>
      </c>
      <c r="AS52">
        <v>10</v>
      </c>
      <c r="AT52">
        <f t="shared" si="12"/>
        <v>6</v>
      </c>
      <c r="AU52">
        <f t="shared" si="13"/>
        <v>32.1</v>
      </c>
      <c r="AW52">
        <v>235</v>
      </c>
      <c r="AX52">
        <v>0</v>
      </c>
      <c r="AY52">
        <v>0</v>
      </c>
      <c r="AZ52">
        <f t="shared" si="14"/>
        <v>235</v>
      </c>
      <c r="BA52">
        <v>0</v>
      </c>
      <c r="BB52">
        <f t="shared" si="15"/>
        <v>235</v>
      </c>
      <c r="BC52">
        <v>4</v>
      </c>
      <c r="BD52">
        <f t="shared" si="16"/>
        <v>7</v>
      </c>
      <c r="BE52">
        <f t="shared" si="17"/>
        <v>58.75</v>
      </c>
      <c r="BG52">
        <v>43</v>
      </c>
      <c r="BH52">
        <v>120</v>
      </c>
      <c r="BI52">
        <v>0</v>
      </c>
      <c r="BJ52">
        <f t="shared" si="18"/>
        <v>163</v>
      </c>
      <c r="BK52">
        <v>0</v>
      </c>
      <c r="BL52">
        <f t="shared" si="19"/>
        <v>163</v>
      </c>
      <c r="BM52">
        <v>8</v>
      </c>
      <c r="BN52">
        <f t="shared" si="20"/>
        <v>5</v>
      </c>
      <c r="BO52">
        <f t="shared" si="21"/>
        <v>20.375</v>
      </c>
      <c r="BQ52">
        <v>88</v>
      </c>
      <c r="BR52">
        <v>102</v>
      </c>
      <c r="BS52">
        <v>0</v>
      </c>
      <c r="BT52">
        <f t="shared" si="22"/>
        <v>190</v>
      </c>
      <c r="BU52">
        <v>0</v>
      </c>
      <c r="BV52">
        <f t="shared" si="23"/>
        <v>190</v>
      </c>
      <c r="BW52">
        <v>9</v>
      </c>
      <c r="BX52">
        <f t="shared" si="24"/>
        <v>5</v>
      </c>
      <c r="BY52">
        <f t="shared" si="25"/>
        <v>21.111111111111111</v>
      </c>
      <c r="CA52">
        <v>-1153</v>
      </c>
    </row>
    <row r="53" spans="1:79" ht="17.25" customHeight="1" x14ac:dyDescent="0.3">
      <c r="A53" s="2">
        <v>44572</v>
      </c>
      <c r="B53" t="s">
        <v>128</v>
      </c>
      <c r="C53" t="s">
        <v>129</v>
      </c>
      <c r="D53" t="s">
        <v>27</v>
      </c>
      <c r="F53">
        <v>194</v>
      </c>
      <c r="G53">
        <v>0</v>
      </c>
      <c r="I53">
        <v>-30</v>
      </c>
      <c r="J53">
        <f t="shared" si="26"/>
        <v>164</v>
      </c>
      <c r="K53">
        <v>0</v>
      </c>
      <c r="L53">
        <f t="shared" si="1"/>
        <v>164</v>
      </c>
      <c r="M53">
        <v>27</v>
      </c>
      <c r="N53">
        <v>1</v>
      </c>
      <c r="O53">
        <f t="shared" si="2"/>
        <v>6.0740740740740744</v>
      </c>
      <c r="Q53">
        <v>668</v>
      </c>
      <c r="R53">
        <v>0</v>
      </c>
      <c r="T53">
        <v>-60</v>
      </c>
      <c r="U53">
        <f t="shared" si="27"/>
        <v>608</v>
      </c>
      <c r="V53">
        <v>0</v>
      </c>
      <c r="W53">
        <f t="shared" si="4"/>
        <v>608</v>
      </c>
      <c r="X53">
        <v>13</v>
      </c>
      <c r="Y53">
        <v>2</v>
      </c>
      <c r="Z53">
        <f t="shared" si="5"/>
        <v>46.769230769230766</v>
      </c>
      <c r="AB53">
        <v>3919</v>
      </c>
      <c r="AC53">
        <v>0</v>
      </c>
      <c r="AE53">
        <v>0</v>
      </c>
      <c r="AF53">
        <f t="shared" si="28"/>
        <v>3919</v>
      </c>
      <c r="AG53">
        <v>0</v>
      </c>
      <c r="AH53">
        <f t="shared" si="7"/>
        <v>3919</v>
      </c>
      <c r="AI53">
        <v>87</v>
      </c>
      <c r="AJ53">
        <f t="shared" si="8"/>
        <v>6</v>
      </c>
      <c r="AK53">
        <f t="shared" si="9"/>
        <v>45.045977011494251</v>
      </c>
      <c r="AM53">
        <v>2737</v>
      </c>
      <c r="AN53">
        <v>0</v>
      </c>
      <c r="AO53">
        <v>-5</v>
      </c>
      <c r="AP53">
        <f t="shared" si="10"/>
        <v>2732</v>
      </c>
      <c r="AQ53">
        <v>0</v>
      </c>
      <c r="AR53">
        <f t="shared" si="11"/>
        <v>2732</v>
      </c>
      <c r="AS53">
        <v>37</v>
      </c>
      <c r="AT53">
        <f t="shared" si="12"/>
        <v>6</v>
      </c>
      <c r="AU53">
        <f t="shared" si="13"/>
        <v>73.837837837837839</v>
      </c>
      <c r="AW53">
        <v>574</v>
      </c>
      <c r="AX53">
        <v>0</v>
      </c>
      <c r="AY53">
        <v>-10</v>
      </c>
      <c r="AZ53">
        <f t="shared" si="14"/>
        <v>564</v>
      </c>
      <c r="BA53">
        <v>0</v>
      </c>
      <c r="BB53">
        <f t="shared" si="15"/>
        <v>564</v>
      </c>
      <c r="BC53">
        <v>19</v>
      </c>
      <c r="BD53">
        <f t="shared" si="16"/>
        <v>7</v>
      </c>
      <c r="BE53">
        <f t="shared" si="17"/>
        <v>29.684210526315791</v>
      </c>
      <c r="BG53">
        <v>667</v>
      </c>
      <c r="BH53">
        <v>0</v>
      </c>
      <c r="BI53">
        <v>-10</v>
      </c>
      <c r="BJ53">
        <f t="shared" si="18"/>
        <v>657</v>
      </c>
      <c r="BK53">
        <v>0</v>
      </c>
      <c r="BL53">
        <f t="shared" si="19"/>
        <v>657</v>
      </c>
      <c r="BM53">
        <v>20</v>
      </c>
      <c r="BN53">
        <f t="shared" si="20"/>
        <v>5</v>
      </c>
      <c r="BO53">
        <f t="shared" si="21"/>
        <v>32.85</v>
      </c>
      <c r="BQ53">
        <v>2933</v>
      </c>
      <c r="BR53">
        <v>0</v>
      </c>
      <c r="BS53">
        <v>0</v>
      </c>
      <c r="BT53">
        <f t="shared" si="22"/>
        <v>2933</v>
      </c>
      <c r="BU53">
        <v>0</v>
      </c>
      <c r="BV53">
        <f t="shared" si="23"/>
        <v>2933</v>
      </c>
      <c r="BW53">
        <v>52</v>
      </c>
      <c r="BX53">
        <f t="shared" si="24"/>
        <v>5</v>
      </c>
      <c r="BY53">
        <f t="shared" si="25"/>
        <v>56.403846153846153</v>
      </c>
      <c r="CA53">
        <v>4200</v>
      </c>
    </row>
    <row r="54" spans="1:79" ht="17.25" customHeight="1" x14ac:dyDescent="0.3">
      <c r="A54" s="2">
        <v>44572</v>
      </c>
      <c r="B54" t="s">
        <v>130</v>
      </c>
      <c r="C54" t="s">
        <v>131</v>
      </c>
      <c r="D54" t="s">
        <v>27</v>
      </c>
      <c r="F54">
        <v>758</v>
      </c>
      <c r="G54">
        <v>602</v>
      </c>
      <c r="I54">
        <v>-57</v>
      </c>
      <c r="J54">
        <f t="shared" si="26"/>
        <v>1303</v>
      </c>
      <c r="K54">
        <v>0</v>
      </c>
      <c r="L54">
        <f t="shared" si="1"/>
        <v>1303</v>
      </c>
      <c r="M54">
        <v>121</v>
      </c>
      <c r="N54">
        <v>1</v>
      </c>
      <c r="O54">
        <f t="shared" si="2"/>
        <v>10.768595041322314</v>
      </c>
      <c r="Q54">
        <v>485</v>
      </c>
      <c r="R54">
        <v>2355</v>
      </c>
      <c r="T54">
        <v>0</v>
      </c>
      <c r="U54">
        <f t="shared" si="27"/>
        <v>2840</v>
      </c>
      <c r="V54">
        <v>0</v>
      </c>
      <c r="W54">
        <f t="shared" si="4"/>
        <v>2840</v>
      </c>
      <c r="X54">
        <v>121</v>
      </c>
      <c r="Y54">
        <v>2</v>
      </c>
      <c r="Z54">
        <f t="shared" si="5"/>
        <v>23.471074380165291</v>
      </c>
      <c r="AB54">
        <v>9788</v>
      </c>
      <c r="AC54">
        <v>3150</v>
      </c>
      <c r="AE54">
        <v>-48</v>
      </c>
      <c r="AF54">
        <f t="shared" si="28"/>
        <v>12890</v>
      </c>
      <c r="AG54">
        <v>0</v>
      </c>
      <c r="AH54">
        <f t="shared" si="7"/>
        <v>12890</v>
      </c>
      <c r="AI54">
        <v>611</v>
      </c>
      <c r="AJ54">
        <f t="shared" si="8"/>
        <v>6</v>
      </c>
      <c r="AK54">
        <f t="shared" si="9"/>
        <v>21.096563011456627</v>
      </c>
      <c r="AM54">
        <v>8347</v>
      </c>
      <c r="AN54">
        <v>3268</v>
      </c>
      <c r="AO54">
        <v>-1046</v>
      </c>
      <c r="AP54">
        <f t="shared" si="10"/>
        <v>10569</v>
      </c>
      <c r="AQ54">
        <v>0</v>
      </c>
      <c r="AR54">
        <f t="shared" si="11"/>
        <v>10569</v>
      </c>
      <c r="AS54">
        <v>332</v>
      </c>
      <c r="AT54">
        <f t="shared" si="12"/>
        <v>6</v>
      </c>
      <c r="AU54">
        <f t="shared" si="13"/>
        <v>31.83433734939759</v>
      </c>
      <c r="AW54">
        <v>5851</v>
      </c>
      <c r="AX54">
        <v>9734</v>
      </c>
      <c r="AY54">
        <v>-15</v>
      </c>
      <c r="AZ54">
        <f t="shared" si="14"/>
        <v>15570</v>
      </c>
      <c r="BA54">
        <v>0</v>
      </c>
      <c r="BB54">
        <f t="shared" si="15"/>
        <v>15570</v>
      </c>
      <c r="BC54">
        <v>347</v>
      </c>
      <c r="BD54">
        <f t="shared" si="16"/>
        <v>7</v>
      </c>
      <c r="BE54">
        <f t="shared" si="17"/>
        <v>44.870317002881848</v>
      </c>
      <c r="BG54">
        <v>29</v>
      </c>
      <c r="BH54">
        <v>6918</v>
      </c>
      <c r="BI54">
        <v>-405</v>
      </c>
      <c r="BJ54">
        <f t="shared" si="18"/>
        <v>6542</v>
      </c>
      <c r="BK54">
        <v>0</v>
      </c>
      <c r="BL54">
        <f t="shared" si="19"/>
        <v>6542</v>
      </c>
      <c r="BM54">
        <v>231</v>
      </c>
      <c r="BN54">
        <f t="shared" si="20"/>
        <v>5</v>
      </c>
      <c r="BO54">
        <f t="shared" si="21"/>
        <v>28.320346320346321</v>
      </c>
      <c r="BQ54">
        <v>177</v>
      </c>
      <c r="BR54">
        <v>6850</v>
      </c>
      <c r="BS54">
        <v>-183</v>
      </c>
      <c r="BT54">
        <f t="shared" si="22"/>
        <v>6844</v>
      </c>
      <c r="BU54">
        <v>0</v>
      </c>
      <c r="BV54">
        <f t="shared" si="23"/>
        <v>6844</v>
      </c>
      <c r="BW54">
        <v>325</v>
      </c>
      <c r="BX54">
        <f t="shared" si="24"/>
        <v>5</v>
      </c>
      <c r="BY54">
        <f t="shared" si="25"/>
        <v>21.05846153846154</v>
      </c>
      <c r="CA54">
        <v>26844</v>
      </c>
    </row>
    <row r="55" spans="1:79" ht="17.25" customHeight="1" x14ac:dyDescent="0.3">
      <c r="A55" s="2">
        <v>44572</v>
      </c>
      <c r="B55" t="s">
        <v>132</v>
      </c>
      <c r="C55" t="s">
        <v>133</v>
      </c>
      <c r="D55" t="s">
        <v>27</v>
      </c>
      <c r="F55">
        <v>546</v>
      </c>
      <c r="G55">
        <v>200</v>
      </c>
      <c r="I55">
        <v>-62</v>
      </c>
      <c r="J55">
        <f t="shared" si="26"/>
        <v>684</v>
      </c>
      <c r="K55">
        <v>0</v>
      </c>
      <c r="L55">
        <f t="shared" si="1"/>
        <v>684</v>
      </c>
      <c r="M55">
        <v>129</v>
      </c>
      <c r="N55">
        <v>1</v>
      </c>
      <c r="O55">
        <f t="shared" si="2"/>
        <v>5.3023255813953485</v>
      </c>
      <c r="Q55">
        <v>1120</v>
      </c>
      <c r="R55">
        <v>0</v>
      </c>
      <c r="T55">
        <v>-18</v>
      </c>
      <c r="U55">
        <f t="shared" si="27"/>
        <v>1102</v>
      </c>
      <c r="V55">
        <v>0</v>
      </c>
      <c r="W55">
        <f t="shared" si="4"/>
        <v>1102</v>
      </c>
      <c r="X55">
        <v>50</v>
      </c>
      <c r="Y55">
        <v>2</v>
      </c>
      <c r="Z55">
        <f t="shared" si="5"/>
        <v>22.04</v>
      </c>
      <c r="AB55">
        <v>2160</v>
      </c>
      <c r="AC55">
        <v>0</v>
      </c>
      <c r="AE55">
        <v>-15</v>
      </c>
      <c r="AF55">
        <f t="shared" si="28"/>
        <v>2145</v>
      </c>
      <c r="AG55">
        <v>0</v>
      </c>
      <c r="AH55">
        <f t="shared" si="7"/>
        <v>2145</v>
      </c>
      <c r="AI55">
        <v>63</v>
      </c>
      <c r="AJ55">
        <f t="shared" si="8"/>
        <v>6</v>
      </c>
      <c r="AK55">
        <f t="shared" si="9"/>
        <v>34.047619047619051</v>
      </c>
      <c r="AM55">
        <v>1495</v>
      </c>
      <c r="AN55">
        <v>0</v>
      </c>
      <c r="AO55">
        <v>-47</v>
      </c>
      <c r="AP55">
        <f t="shared" si="10"/>
        <v>1448</v>
      </c>
      <c r="AQ55">
        <v>0</v>
      </c>
      <c r="AR55">
        <f t="shared" si="11"/>
        <v>1448</v>
      </c>
      <c r="AS55">
        <v>23</v>
      </c>
      <c r="AT55">
        <f t="shared" si="12"/>
        <v>6</v>
      </c>
      <c r="AU55">
        <f t="shared" si="13"/>
        <v>62.956521739130437</v>
      </c>
      <c r="AW55">
        <v>421</v>
      </c>
      <c r="AX55">
        <v>50</v>
      </c>
      <c r="AY55">
        <v>-23</v>
      </c>
      <c r="AZ55">
        <f t="shared" si="14"/>
        <v>448</v>
      </c>
      <c r="BA55">
        <v>0</v>
      </c>
      <c r="BB55">
        <f t="shared" si="15"/>
        <v>448</v>
      </c>
      <c r="BC55">
        <v>22</v>
      </c>
      <c r="BD55">
        <f t="shared" si="16"/>
        <v>7</v>
      </c>
      <c r="BE55">
        <f t="shared" si="17"/>
        <v>20.363636363636363</v>
      </c>
      <c r="BG55">
        <v>263</v>
      </c>
      <c r="BH55">
        <v>90</v>
      </c>
      <c r="BI55">
        <v>0</v>
      </c>
      <c r="BJ55">
        <f t="shared" si="18"/>
        <v>353</v>
      </c>
      <c r="BK55">
        <v>0</v>
      </c>
      <c r="BL55">
        <f t="shared" si="19"/>
        <v>353</v>
      </c>
      <c r="BM55">
        <v>18</v>
      </c>
      <c r="BN55">
        <f t="shared" si="20"/>
        <v>5</v>
      </c>
      <c r="BO55">
        <f t="shared" si="21"/>
        <v>19.611111111111111</v>
      </c>
      <c r="BQ55">
        <v>1606</v>
      </c>
      <c r="BR55">
        <v>970</v>
      </c>
      <c r="BS55">
        <v>-26</v>
      </c>
      <c r="BT55">
        <f t="shared" si="22"/>
        <v>2550</v>
      </c>
      <c r="BU55">
        <v>0</v>
      </c>
      <c r="BV55">
        <f t="shared" si="23"/>
        <v>2550</v>
      </c>
      <c r="BW55">
        <v>48</v>
      </c>
      <c r="BX55">
        <f t="shared" si="24"/>
        <v>5</v>
      </c>
      <c r="BY55">
        <f t="shared" si="25"/>
        <v>53.125</v>
      </c>
      <c r="CA55">
        <v>17526</v>
      </c>
    </row>
    <row r="56" spans="1:79" ht="17.25" customHeight="1" x14ac:dyDescent="0.3">
      <c r="A56" s="2">
        <v>44572</v>
      </c>
      <c r="B56" t="s">
        <v>134</v>
      </c>
      <c r="C56" t="s">
        <v>135</v>
      </c>
      <c r="D56" t="s">
        <v>27</v>
      </c>
      <c r="F56">
        <v>270</v>
      </c>
      <c r="G56">
        <v>0</v>
      </c>
      <c r="I56">
        <v>0</v>
      </c>
      <c r="J56">
        <f t="shared" si="26"/>
        <v>270</v>
      </c>
      <c r="K56">
        <v>0</v>
      </c>
      <c r="L56">
        <f t="shared" si="1"/>
        <v>270</v>
      </c>
      <c r="M56">
        <v>10</v>
      </c>
      <c r="N56">
        <v>1</v>
      </c>
      <c r="O56">
        <f t="shared" si="2"/>
        <v>27</v>
      </c>
      <c r="Q56">
        <v>215</v>
      </c>
      <c r="R56">
        <v>0</v>
      </c>
      <c r="T56">
        <v>-10</v>
      </c>
      <c r="U56">
        <f t="shared" si="27"/>
        <v>205</v>
      </c>
      <c r="V56">
        <v>0</v>
      </c>
      <c r="W56">
        <f t="shared" si="4"/>
        <v>205</v>
      </c>
      <c r="X56">
        <v>16</v>
      </c>
      <c r="Y56">
        <v>2</v>
      </c>
      <c r="Z56">
        <f t="shared" si="5"/>
        <v>12.8125</v>
      </c>
      <c r="AB56">
        <v>2644</v>
      </c>
      <c r="AC56">
        <v>0</v>
      </c>
      <c r="AE56">
        <v>-15</v>
      </c>
      <c r="AF56">
        <f t="shared" si="28"/>
        <v>2629</v>
      </c>
      <c r="AG56">
        <v>0</v>
      </c>
      <c r="AH56">
        <f t="shared" si="7"/>
        <v>2629</v>
      </c>
      <c r="AI56">
        <v>17</v>
      </c>
      <c r="AJ56">
        <f t="shared" si="8"/>
        <v>6</v>
      </c>
      <c r="AK56">
        <f t="shared" si="9"/>
        <v>154.64705882352942</v>
      </c>
      <c r="AM56">
        <v>911</v>
      </c>
      <c r="AN56">
        <v>0</v>
      </c>
      <c r="AO56">
        <v>-5</v>
      </c>
      <c r="AP56">
        <f t="shared" si="10"/>
        <v>906</v>
      </c>
      <c r="AQ56">
        <v>0</v>
      </c>
      <c r="AR56">
        <f t="shared" si="11"/>
        <v>906</v>
      </c>
      <c r="AS56">
        <v>7</v>
      </c>
      <c r="AT56">
        <f t="shared" si="12"/>
        <v>6</v>
      </c>
      <c r="AU56">
        <f t="shared" si="13"/>
        <v>129.42857142857142</v>
      </c>
      <c r="AW56">
        <v>295</v>
      </c>
      <c r="AX56">
        <v>0</v>
      </c>
      <c r="AY56">
        <v>0</v>
      </c>
      <c r="AZ56">
        <f t="shared" si="14"/>
        <v>295</v>
      </c>
      <c r="BA56">
        <v>0</v>
      </c>
      <c r="BB56">
        <f t="shared" si="15"/>
        <v>295</v>
      </c>
      <c r="BC56">
        <v>6</v>
      </c>
      <c r="BD56">
        <f t="shared" si="16"/>
        <v>7</v>
      </c>
      <c r="BE56">
        <f t="shared" si="17"/>
        <v>49.166666666666664</v>
      </c>
      <c r="BG56">
        <v>237</v>
      </c>
      <c r="BH56">
        <v>0</v>
      </c>
      <c r="BI56">
        <v>0</v>
      </c>
      <c r="BJ56">
        <f t="shared" si="18"/>
        <v>237</v>
      </c>
      <c r="BK56">
        <v>0</v>
      </c>
      <c r="BL56">
        <f t="shared" si="19"/>
        <v>237</v>
      </c>
      <c r="BM56">
        <v>5</v>
      </c>
      <c r="BN56">
        <f t="shared" si="20"/>
        <v>5</v>
      </c>
      <c r="BO56">
        <f t="shared" si="21"/>
        <v>47.4</v>
      </c>
      <c r="BQ56">
        <v>74</v>
      </c>
      <c r="BR56">
        <v>0</v>
      </c>
      <c r="BS56">
        <v>0</v>
      </c>
      <c r="BT56">
        <f t="shared" si="22"/>
        <v>74</v>
      </c>
      <c r="BU56">
        <v>0</v>
      </c>
      <c r="BV56">
        <f t="shared" si="23"/>
        <v>74</v>
      </c>
      <c r="BW56">
        <v>21</v>
      </c>
      <c r="BX56">
        <f t="shared" si="24"/>
        <v>5</v>
      </c>
      <c r="BY56">
        <f t="shared" si="25"/>
        <v>3.5238095238095237</v>
      </c>
      <c r="CA56">
        <v>25206</v>
      </c>
    </row>
    <row r="57" spans="1:79" ht="17.25" customHeight="1" x14ac:dyDescent="0.3">
      <c r="A57" s="2">
        <v>44572</v>
      </c>
      <c r="B57" t="s">
        <v>136</v>
      </c>
      <c r="C57" t="s">
        <v>137</v>
      </c>
      <c r="D57" t="s">
        <v>27</v>
      </c>
      <c r="F57">
        <v>2105</v>
      </c>
      <c r="G57">
        <v>100</v>
      </c>
      <c r="I57">
        <v>-66</v>
      </c>
      <c r="J57">
        <f t="shared" si="26"/>
        <v>2139</v>
      </c>
      <c r="K57">
        <v>0</v>
      </c>
      <c r="L57">
        <f t="shared" si="1"/>
        <v>2139</v>
      </c>
      <c r="M57">
        <v>245</v>
      </c>
      <c r="N57">
        <v>1</v>
      </c>
      <c r="O57">
        <f t="shared" si="2"/>
        <v>8.7306122448979586</v>
      </c>
      <c r="Q57">
        <v>754</v>
      </c>
      <c r="R57">
        <v>0</v>
      </c>
      <c r="T57">
        <v>-50</v>
      </c>
      <c r="U57">
        <f t="shared" si="27"/>
        <v>704</v>
      </c>
      <c r="V57">
        <v>0</v>
      </c>
      <c r="W57">
        <f t="shared" si="4"/>
        <v>704</v>
      </c>
      <c r="X57">
        <v>51</v>
      </c>
      <c r="Y57">
        <v>2</v>
      </c>
      <c r="Z57">
        <f t="shared" si="5"/>
        <v>13.803921568627452</v>
      </c>
      <c r="AB57">
        <v>10618</v>
      </c>
      <c r="AC57">
        <v>4002</v>
      </c>
      <c r="AE57">
        <v>-153</v>
      </c>
      <c r="AF57">
        <f t="shared" si="28"/>
        <v>14467</v>
      </c>
      <c r="AG57">
        <v>0</v>
      </c>
      <c r="AH57">
        <f t="shared" si="7"/>
        <v>14467</v>
      </c>
      <c r="AI57">
        <v>482</v>
      </c>
      <c r="AJ57">
        <f t="shared" si="8"/>
        <v>6</v>
      </c>
      <c r="AK57">
        <f t="shared" si="9"/>
        <v>30.014522821576765</v>
      </c>
      <c r="AM57">
        <v>3314</v>
      </c>
      <c r="AN57">
        <v>0</v>
      </c>
      <c r="AO57">
        <v>-102</v>
      </c>
      <c r="AP57">
        <f t="shared" si="10"/>
        <v>3212</v>
      </c>
      <c r="AQ57">
        <v>0</v>
      </c>
      <c r="AR57">
        <f t="shared" si="11"/>
        <v>3212</v>
      </c>
      <c r="AS57">
        <v>65</v>
      </c>
      <c r="AT57">
        <f t="shared" si="12"/>
        <v>6</v>
      </c>
      <c r="AU57">
        <f t="shared" si="13"/>
        <v>49.415384615384617</v>
      </c>
      <c r="AW57">
        <v>782</v>
      </c>
      <c r="AX57">
        <v>0</v>
      </c>
      <c r="AY57">
        <v>-75</v>
      </c>
      <c r="AZ57">
        <f t="shared" si="14"/>
        <v>707</v>
      </c>
      <c r="BA57">
        <v>0</v>
      </c>
      <c r="BB57">
        <f t="shared" si="15"/>
        <v>707</v>
      </c>
      <c r="BC57">
        <v>85</v>
      </c>
      <c r="BD57">
        <f t="shared" si="16"/>
        <v>7</v>
      </c>
      <c r="BE57">
        <f t="shared" si="17"/>
        <v>8.3176470588235301</v>
      </c>
      <c r="BG57">
        <v>1230</v>
      </c>
      <c r="BH57">
        <v>40</v>
      </c>
      <c r="BI57">
        <v>-55</v>
      </c>
      <c r="BJ57">
        <f t="shared" si="18"/>
        <v>1215</v>
      </c>
      <c r="BK57">
        <v>768</v>
      </c>
      <c r="BL57">
        <f t="shared" si="19"/>
        <v>1983</v>
      </c>
      <c r="BM57">
        <v>110</v>
      </c>
      <c r="BN57">
        <f t="shared" si="20"/>
        <v>5</v>
      </c>
      <c r="BO57">
        <f t="shared" si="21"/>
        <v>18.027272727272727</v>
      </c>
      <c r="BQ57">
        <v>1936</v>
      </c>
      <c r="BR57">
        <v>0</v>
      </c>
      <c r="BS57">
        <v>-39</v>
      </c>
      <c r="BT57">
        <f t="shared" si="22"/>
        <v>1897</v>
      </c>
      <c r="BU57">
        <v>0</v>
      </c>
      <c r="BV57">
        <f t="shared" si="23"/>
        <v>1897</v>
      </c>
      <c r="BW57">
        <v>85</v>
      </c>
      <c r="BX57">
        <f t="shared" si="24"/>
        <v>5</v>
      </c>
      <c r="BY57">
        <f t="shared" si="25"/>
        <v>22.317647058823528</v>
      </c>
      <c r="CA57">
        <v>7423</v>
      </c>
    </row>
    <row r="58" spans="1:79" ht="17.25" customHeight="1" x14ac:dyDescent="0.3">
      <c r="A58" s="2">
        <v>44572</v>
      </c>
      <c r="B58" t="s">
        <v>138</v>
      </c>
      <c r="C58" t="s">
        <v>139</v>
      </c>
      <c r="D58" t="s">
        <v>27</v>
      </c>
      <c r="F58">
        <v>343</v>
      </c>
      <c r="G58">
        <v>0</v>
      </c>
      <c r="I58">
        <v>-10</v>
      </c>
      <c r="J58">
        <f t="shared" si="26"/>
        <v>333</v>
      </c>
      <c r="K58">
        <v>0</v>
      </c>
      <c r="L58">
        <f t="shared" si="1"/>
        <v>333</v>
      </c>
      <c r="M58">
        <v>2</v>
      </c>
      <c r="N58">
        <v>1</v>
      </c>
      <c r="O58">
        <f t="shared" si="2"/>
        <v>166.5</v>
      </c>
      <c r="Q58">
        <v>175</v>
      </c>
      <c r="R58">
        <v>0</v>
      </c>
      <c r="T58">
        <v>0</v>
      </c>
      <c r="U58">
        <f t="shared" si="27"/>
        <v>175</v>
      </c>
      <c r="V58">
        <v>0</v>
      </c>
      <c r="W58">
        <f t="shared" si="4"/>
        <v>175</v>
      </c>
      <c r="X58">
        <v>1</v>
      </c>
      <c r="Y58">
        <v>2</v>
      </c>
      <c r="Z58">
        <f t="shared" si="5"/>
        <v>175</v>
      </c>
      <c r="AB58">
        <v>551</v>
      </c>
      <c r="AC58">
        <v>0</v>
      </c>
      <c r="AE58">
        <v>-5</v>
      </c>
      <c r="AF58">
        <f t="shared" si="28"/>
        <v>546</v>
      </c>
      <c r="AG58">
        <v>0</v>
      </c>
      <c r="AH58">
        <f t="shared" si="7"/>
        <v>546</v>
      </c>
      <c r="AI58">
        <v>15</v>
      </c>
      <c r="AJ58">
        <f t="shared" si="8"/>
        <v>6</v>
      </c>
      <c r="AK58">
        <f t="shared" si="9"/>
        <v>36.4</v>
      </c>
      <c r="AM58">
        <v>927</v>
      </c>
      <c r="AN58">
        <v>340</v>
      </c>
      <c r="AO58">
        <v>0</v>
      </c>
      <c r="AP58">
        <f t="shared" si="10"/>
        <v>1267</v>
      </c>
      <c r="AQ58">
        <v>0</v>
      </c>
      <c r="AR58">
        <f t="shared" si="11"/>
        <v>1267</v>
      </c>
      <c r="AS58">
        <v>16</v>
      </c>
      <c r="AT58">
        <f t="shared" si="12"/>
        <v>6</v>
      </c>
      <c r="AU58">
        <f t="shared" si="13"/>
        <v>79.1875</v>
      </c>
      <c r="AW58">
        <v>17</v>
      </c>
      <c r="AX58">
        <v>0</v>
      </c>
      <c r="AY58">
        <v>0</v>
      </c>
      <c r="AZ58">
        <f t="shared" si="14"/>
        <v>17</v>
      </c>
      <c r="BA58">
        <v>0</v>
      </c>
      <c r="BB58">
        <f t="shared" si="15"/>
        <v>17</v>
      </c>
      <c r="BC58">
        <v>3</v>
      </c>
      <c r="BD58">
        <f t="shared" si="16"/>
        <v>7</v>
      </c>
      <c r="BE58">
        <f t="shared" si="17"/>
        <v>5.666666666666667</v>
      </c>
      <c r="BG58">
        <v>132</v>
      </c>
      <c r="BH58">
        <v>20</v>
      </c>
      <c r="BI58">
        <v>0</v>
      </c>
      <c r="BJ58">
        <f t="shared" si="18"/>
        <v>152</v>
      </c>
      <c r="BK58">
        <v>0</v>
      </c>
      <c r="BL58">
        <f t="shared" si="19"/>
        <v>152</v>
      </c>
      <c r="BM58">
        <v>5</v>
      </c>
      <c r="BN58">
        <f t="shared" si="20"/>
        <v>5</v>
      </c>
      <c r="BO58">
        <f t="shared" si="21"/>
        <v>30.4</v>
      </c>
      <c r="BQ58">
        <v>563</v>
      </c>
      <c r="BR58">
        <v>0</v>
      </c>
      <c r="BS58">
        <v>0</v>
      </c>
      <c r="BT58">
        <f t="shared" si="22"/>
        <v>563</v>
      </c>
      <c r="BU58">
        <v>0</v>
      </c>
      <c r="BV58">
        <f t="shared" si="23"/>
        <v>563</v>
      </c>
      <c r="BW58">
        <v>21</v>
      </c>
      <c r="BX58">
        <f t="shared" si="24"/>
        <v>5</v>
      </c>
      <c r="BY58">
        <f t="shared" si="25"/>
        <v>26.80952380952381</v>
      </c>
      <c r="CA58">
        <v>1440</v>
      </c>
    </row>
    <row r="59" spans="1:79" ht="17.25" customHeight="1" x14ac:dyDescent="0.3">
      <c r="A59" s="2">
        <v>44572</v>
      </c>
      <c r="B59" t="s">
        <v>140</v>
      </c>
      <c r="C59" t="s">
        <v>141</v>
      </c>
      <c r="D59" t="s">
        <v>27</v>
      </c>
      <c r="F59">
        <v>468</v>
      </c>
      <c r="G59">
        <v>0</v>
      </c>
      <c r="I59">
        <v>-5</v>
      </c>
      <c r="J59">
        <f t="shared" si="26"/>
        <v>463</v>
      </c>
      <c r="K59">
        <v>0</v>
      </c>
      <c r="L59">
        <f t="shared" si="1"/>
        <v>463</v>
      </c>
      <c r="M59">
        <v>27</v>
      </c>
      <c r="N59">
        <v>1</v>
      </c>
      <c r="O59">
        <f t="shared" si="2"/>
        <v>17.148148148148149</v>
      </c>
      <c r="Q59">
        <v>4</v>
      </c>
      <c r="R59">
        <v>0</v>
      </c>
      <c r="T59">
        <v>0</v>
      </c>
      <c r="U59">
        <f t="shared" si="27"/>
        <v>4</v>
      </c>
      <c r="V59">
        <v>1679</v>
      </c>
      <c r="W59">
        <f t="shared" si="4"/>
        <v>1683</v>
      </c>
      <c r="X59">
        <v>11</v>
      </c>
      <c r="Y59">
        <v>2</v>
      </c>
      <c r="Z59">
        <f t="shared" si="5"/>
        <v>153</v>
      </c>
      <c r="AB59">
        <v>861</v>
      </c>
      <c r="AC59">
        <v>0</v>
      </c>
      <c r="AE59">
        <v>-6</v>
      </c>
      <c r="AF59">
        <f t="shared" si="28"/>
        <v>855</v>
      </c>
      <c r="AG59">
        <v>0</v>
      </c>
      <c r="AH59">
        <f t="shared" si="7"/>
        <v>855</v>
      </c>
      <c r="AI59">
        <v>16</v>
      </c>
      <c r="AJ59">
        <f t="shared" si="8"/>
        <v>6</v>
      </c>
      <c r="AK59">
        <f t="shared" si="9"/>
        <v>53.4375</v>
      </c>
      <c r="AM59">
        <v>666</v>
      </c>
      <c r="AN59">
        <v>50</v>
      </c>
      <c r="AO59">
        <v>0</v>
      </c>
      <c r="AP59">
        <f t="shared" si="10"/>
        <v>716</v>
      </c>
      <c r="AQ59">
        <v>0</v>
      </c>
      <c r="AR59">
        <f t="shared" si="11"/>
        <v>716</v>
      </c>
      <c r="AS59">
        <v>7</v>
      </c>
      <c r="AT59">
        <f t="shared" si="12"/>
        <v>6</v>
      </c>
      <c r="AU59">
        <f t="shared" si="13"/>
        <v>102.28571428571429</v>
      </c>
      <c r="AW59">
        <v>168</v>
      </c>
      <c r="AX59">
        <v>45</v>
      </c>
      <c r="AY59">
        <v>-8</v>
      </c>
      <c r="AZ59">
        <f t="shared" si="14"/>
        <v>205</v>
      </c>
      <c r="BA59">
        <v>0</v>
      </c>
      <c r="BB59">
        <f t="shared" si="15"/>
        <v>205</v>
      </c>
      <c r="BC59">
        <v>2</v>
      </c>
      <c r="BD59">
        <f t="shared" si="16"/>
        <v>7</v>
      </c>
      <c r="BE59">
        <f t="shared" si="17"/>
        <v>102.5</v>
      </c>
      <c r="BG59">
        <v>14</v>
      </c>
      <c r="BH59">
        <v>312</v>
      </c>
      <c r="BI59">
        <v>0</v>
      </c>
      <c r="BJ59">
        <f t="shared" si="18"/>
        <v>326</v>
      </c>
      <c r="BK59">
        <v>0</v>
      </c>
      <c r="BL59">
        <f t="shared" si="19"/>
        <v>326</v>
      </c>
      <c r="BM59">
        <v>6</v>
      </c>
      <c r="BN59">
        <f t="shared" si="20"/>
        <v>5</v>
      </c>
      <c r="BO59">
        <f t="shared" si="21"/>
        <v>54.333333333333336</v>
      </c>
      <c r="BQ59">
        <v>882</v>
      </c>
      <c r="BR59">
        <v>500</v>
      </c>
      <c r="BS59">
        <v>-30</v>
      </c>
      <c r="BT59">
        <f t="shared" si="22"/>
        <v>1352</v>
      </c>
      <c r="BU59">
        <v>0</v>
      </c>
      <c r="BV59">
        <f t="shared" si="23"/>
        <v>1352</v>
      </c>
      <c r="BW59">
        <v>11</v>
      </c>
      <c r="BX59">
        <f t="shared" si="24"/>
        <v>5</v>
      </c>
      <c r="BY59">
        <f t="shared" si="25"/>
        <v>122.90909090909091</v>
      </c>
      <c r="CA59">
        <v>6264</v>
      </c>
    </row>
    <row r="60" spans="1:79" ht="17.25" customHeight="1" x14ac:dyDescent="0.3">
      <c r="A60" s="2">
        <v>44572</v>
      </c>
      <c r="B60" t="s">
        <v>142</v>
      </c>
      <c r="C60" t="s">
        <v>143</v>
      </c>
      <c r="D60" t="s">
        <v>27</v>
      </c>
      <c r="F60">
        <v>0</v>
      </c>
      <c r="G60">
        <v>0</v>
      </c>
      <c r="I60">
        <v>0</v>
      </c>
      <c r="J60">
        <f t="shared" si="26"/>
        <v>0</v>
      </c>
      <c r="K60">
        <v>0</v>
      </c>
      <c r="L60">
        <f t="shared" si="1"/>
        <v>0</v>
      </c>
      <c r="M60">
        <v>0</v>
      </c>
      <c r="N60">
        <v>1</v>
      </c>
      <c r="O60">
        <f t="shared" si="2"/>
        <v>0</v>
      </c>
      <c r="Q60">
        <v>46</v>
      </c>
      <c r="R60">
        <v>0</v>
      </c>
      <c r="T60">
        <v>0</v>
      </c>
      <c r="U60">
        <f t="shared" si="27"/>
        <v>46</v>
      </c>
      <c r="V60">
        <v>0</v>
      </c>
      <c r="W60">
        <f t="shared" si="4"/>
        <v>46</v>
      </c>
      <c r="X60">
        <v>1</v>
      </c>
      <c r="Y60">
        <v>2</v>
      </c>
      <c r="Z60">
        <f t="shared" si="5"/>
        <v>46</v>
      </c>
      <c r="AB60">
        <v>0</v>
      </c>
      <c r="AC60">
        <v>0</v>
      </c>
      <c r="AE60">
        <v>0</v>
      </c>
      <c r="AF60">
        <f t="shared" si="28"/>
        <v>0</v>
      </c>
      <c r="AG60">
        <v>0</v>
      </c>
      <c r="AH60">
        <f t="shared" si="7"/>
        <v>0</v>
      </c>
      <c r="AI60">
        <v>0</v>
      </c>
      <c r="AJ60">
        <f t="shared" si="8"/>
        <v>6</v>
      </c>
      <c r="AK60">
        <f t="shared" si="9"/>
        <v>0</v>
      </c>
      <c r="AM60">
        <v>3</v>
      </c>
      <c r="AN60">
        <v>0</v>
      </c>
      <c r="AO60">
        <v>0</v>
      </c>
      <c r="AP60">
        <f t="shared" si="10"/>
        <v>3</v>
      </c>
      <c r="AQ60">
        <v>0</v>
      </c>
      <c r="AR60">
        <f t="shared" si="11"/>
        <v>3</v>
      </c>
      <c r="AS60">
        <v>0</v>
      </c>
      <c r="AT60">
        <f t="shared" si="12"/>
        <v>6</v>
      </c>
      <c r="AU60">
        <f t="shared" si="13"/>
        <v>0</v>
      </c>
      <c r="AW60">
        <v>0</v>
      </c>
      <c r="AX60">
        <v>0</v>
      </c>
      <c r="AY60">
        <v>0</v>
      </c>
      <c r="AZ60">
        <f t="shared" si="14"/>
        <v>0</v>
      </c>
      <c r="BA60">
        <v>0</v>
      </c>
      <c r="BB60">
        <f t="shared" si="15"/>
        <v>0</v>
      </c>
      <c r="BC60">
        <v>0</v>
      </c>
      <c r="BD60">
        <f t="shared" si="16"/>
        <v>7</v>
      </c>
      <c r="BE60">
        <f t="shared" si="17"/>
        <v>0</v>
      </c>
      <c r="BG60">
        <v>0</v>
      </c>
      <c r="BH60">
        <v>0</v>
      </c>
      <c r="BI60">
        <v>0</v>
      </c>
      <c r="BJ60">
        <f t="shared" si="18"/>
        <v>0</v>
      </c>
      <c r="BK60">
        <v>0</v>
      </c>
      <c r="BL60">
        <f t="shared" si="19"/>
        <v>0</v>
      </c>
      <c r="BM60">
        <v>0</v>
      </c>
      <c r="BN60">
        <f t="shared" si="20"/>
        <v>5</v>
      </c>
      <c r="BO60">
        <f t="shared" si="21"/>
        <v>0</v>
      </c>
      <c r="BQ60">
        <v>0</v>
      </c>
      <c r="BR60">
        <v>0</v>
      </c>
      <c r="BS60">
        <v>0</v>
      </c>
      <c r="BT60">
        <f t="shared" si="22"/>
        <v>0</v>
      </c>
      <c r="BU60">
        <v>0</v>
      </c>
      <c r="BV60">
        <f t="shared" si="23"/>
        <v>0</v>
      </c>
      <c r="BW60">
        <v>0</v>
      </c>
      <c r="BX60">
        <f t="shared" si="24"/>
        <v>5</v>
      </c>
      <c r="BY60">
        <f t="shared" si="25"/>
        <v>0</v>
      </c>
      <c r="CA60">
        <v>0</v>
      </c>
    </row>
    <row r="61" spans="1:79" ht="17.25" customHeight="1" x14ac:dyDescent="0.3">
      <c r="A61" s="2">
        <v>44572</v>
      </c>
      <c r="B61" t="s">
        <v>144</v>
      </c>
      <c r="C61" t="s">
        <v>145</v>
      </c>
      <c r="D61" t="s">
        <v>27</v>
      </c>
      <c r="F61">
        <v>265</v>
      </c>
      <c r="G61">
        <v>0</v>
      </c>
      <c r="I61">
        <v>0</v>
      </c>
      <c r="J61">
        <f t="shared" si="26"/>
        <v>265</v>
      </c>
      <c r="K61">
        <v>0</v>
      </c>
      <c r="L61">
        <f t="shared" si="1"/>
        <v>265</v>
      </c>
      <c r="M61">
        <v>13</v>
      </c>
      <c r="N61">
        <v>1</v>
      </c>
      <c r="O61">
        <f t="shared" si="2"/>
        <v>20.384615384615383</v>
      </c>
      <c r="Q61">
        <v>188</v>
      </c>
      <c r="R61">
        <v>0</v>
      </c>
      <c r="T61">
        <v>0</v>
      </c>
      <c r="U61">
        <f t="shared" si="27"/>
        <v>188</v>
      </c>
      <c r="V61">
        <v>0</v>
      </c>
      <c r="W61">
        <f t="shared" si="4"/>
        <v>188</v>
      </c>
      <c r="X61">
        <v>3</v>
      </c>
      <c r="Y61">
        <v>2</v>
      </c>
      <c r="Z61">
        <f t="shared" si="5"/>
        <v>62.666666666666664</v>
      </c>
      <c r="AB61">
        <v>1088</v>
      </c>
      <c r="AC61">
        <v>0</v>
      </c>
      <c r="AE61">
        <v>0</v>
      </c>
      <c r="AF61">
        <f t="shared" si="28"/>
        <v>1088</v>
      </c>
      <c r="AG61">
        <v>0</v>
      </c>
      <c r="AH61">
        <f t="shared" si="7"/>
        <v>1088</v>
      </c>
      <c r="AI61">
        <v>1</v>
      </c>
      <c r="AJ61">
        <f t="shared" si="8"/>
        <v>6</v>
      </c>
      <c r="AK61">
        <f t="shared" si="9"/>
        <v>1088</v>
      </c>
      <c r="AM61">
        <v>473</v>
      </c>
      <c r="AN61">
        <v>0</v>
      </c>
      <c r="AO61">
        <v>-12</v>
      </c>
      <c r="AP61">
        <f t="shared" si="10"/>
        <v>461</v>
      </c>
      <c r="AQ61">
        <v>0</v>
      </c>
      <c r="AR61">
        <f t="shared" si="11"/>
        <v>461</v>
      </c>
      <c r="AS61">
        <v>1</v>
      </c>
      <c r="AT61">
        <f t="shared" si="12"/>
        <v>6</v>
      </c>
      <c r="AU61">
        <f t="shared" si="13"/>
        <v>461</v>
      </c>
      <c r="AW61">
        <v>144</v>
      </c>
      <c r="AX61">
        <v>4</v>
      </c>
      <c r="AY61">
        <v>0</v>
      </c>
      <c r="AZ61">
        <f t="shared" si="14"/>
        <v>148</v>
      </c>
      <c r="BA61">
        <v>0</v>
      </c>
      <c r="BB61">
        <f t="shared" si="15"/>
        <v>148</v>
      </c>
      <c r="BC61">
        <v>0</v>
      </c>
      <c r="BD61">
        <f t="shared" si="16"/>
        <v>7</v>
      </c>
      <c r="BE61">
        <f t="shared" si="17"/>
        <v>0</v>
      </c>
      <c r="BG61">
        <v>108</v>
      </c>
      <c r="BH61">
        <v>0</v>
      </c>
      <c r="BI61">
        <v>0</v>
      </c>
      <c r="BJ61">
        <f t="shared" si="18"/>
        <v>108</v>
      </c>
      <c r="BK61">
        <v>0</v>
      </c>
      <c r="BL61">
        <f t="shared" si="19"/>
        <v>108</v>
      </c>
      <c r="BM61">
        <v>1</v>
      </c>
      <c r="BN61">
        <f t="shared" si="20"/>
        <v>5</v>
      </c>
      <c r="BO61">
        <f t="shared" si="21"/>
        <v>108</v>
      </c>
      <c r="BQ61">
        <v>196</v>
      </c>
      <c r="BR61">
        <v>0</v>
      </c>
      <c r="BS61">
        <v>0</v>
      </c>
      <c r="BT61">
        <f t="shared" si="22"/>
        <v>196</v>
      </c>
      <c r="BU61">
        <v>0</v>
      </c>
      <c r="BV61">
        <f t="shared" si="23"/>
        <v>196</v>
      </c>
      <c r="BW61">
        <v>1</v>
      </c>
      <c r="BX61">
        <f t="shared" si="24"/>
        <v>5</v>
      </c>
      <c r="BY61">
        <f t="shared" si="25"/>
        <v>196</v>
      </c>
      <c r="CA61">
        <v>408</v>
      </c>
    </row>
    <row r="62" spans="1:79" ht="17.25" customHeight="1" x14ac:dyDescent="0.3">
      <c r="A62" s="2">
        <v>44572</v>
      </c>
      <c r="B62" t="s">
        <v>146</v>
      </c>
      <c r="C62" t="s">
        <v>147</v>
      </c>
      <c r="D62" t="s">
        <v>27</v>
      </c>
      <c r="F62">
        <v>552</v>
      </c>
      <c r="G62">
        <v>842</v>
      </c>
      <c r="I62">
        <v>0</v>
      </c>
      <c r="J62">
        <f t="shared" si="26"/>
        <v>1394</v>
      </c>
      <c r="K62">
        <v>0</v>
      </c>
      <c r="L62">
        <f t="shared" si="1"/>
        <v>1394</v>
      </c>
      <c r="M62">
        <v>43</v>
      </c>
      <c r="N62">
        <v>1</v>
      </c>
      <c r="O62">
        <f t="shared" si="2"/>
        <v>32.418604651162788</v>
      </c>
      <c r="Q62">
        <v>10</v>
      </c>
      <c r="R62">
        <v>790</v>
      </c>
      <c r="T62">
        <v>0</v>
      </c>
      <c r="U62">
        <f t="shared" si="27"/>
        <v>800</v>
      </c>
      <c r="V62">
        <v>0</v>
      </c>
      <c r="W62">
        <f t="shared" si="4"/>
        <v>800</v>
      </c>
      <c r="X62">
        <v>22</v>
      </c>
      <c r="Y62">
        <v>2</v>
      </c>
      <c r="Z62">
        <f t="shared" si="5"/>
        <v>36.363636363636367</v>
      </c>
      <c r="AB62">
        <v>7913</v>
      </c>
      <c r="AC62">
        <v>0</v>
      </c>
      <c r="AE62">
        <v>0</v>
      </c>
      <c r="AF62">
        <f t="shared" si="28"/>
        <v>7913</v>
      </c>
      <c r="AG62">
        <v>0</v>
      </c>
      <c r="AH62">
        <f t="shared" si="7"/>
        <v>7913</v>
      </c>
      <c r="AI62">
        <v>47</v>
      </c>
      <c r="AJ62">
        <f t="shared" si="8"/>
        <v>6</v>
      </c>
      <c r="AK62">
        <f t="shared" si="9"/>
        <v>168.36170212765958</v>
      </c>
      <c r="AM62">
        <v>4140</v>
      </c>
      <c r="AN62">
        <v>1468</v>
      </c>
      <c r="AO62">
        <v>0</v>
      </c>
      <c r="AP62">
        <f t="shared" si="10"/>
        <v>5608</v>
      </c>
      <c r="AQ62">
        <v>0</v>
      </c>
      <c r="AR62">
        <f t="shared" si="11"/>
        <v>5608</v>
      </c>
      <c r="AS62">
        <v>119</v>
      </c>
      <c r="AT62">
        <f t="shared" si="12"/>
        <v>6</v>
      </c>
      <c r="AU62">
        <f t="shared" si="13"/>
        <v>47.12605042016807</v>
      </c>
      <c r="AW62">
        <v>107</v>
      </c>
      <c r="AX62">
        <v>260</v>
      </c>
      <c r="AY62">
        <v>-100</v>
      </c>
      <c r="AZ62">
        <f t="shared" si="14"/>
        <v>267</v>
      </c>
      <c r="BA62">
        <v>0</v>
      </c>
      <c r="BB62">
        <f t="shared" si="15"/>
        <v>267</v>
      </c>
      <c r="BC62">
        <v>18</v>
      </c>
      <c r="BD62">
        <f t="shared" si="16"/>
        <v>7</v>
      </c>
      <c r="BE62">
        <f t="shared" si="17"/>
        <v>14.833333333333334</v>
      </c>
      <c r="BG62">
        <v>1218</v>
      </c>
      <c r="BH62">
        <v>660</v>
      </c>
      <c r="BI62">
        <v>0</v>
      </c>
      <c r="BJ62">
        <f t="shared" si="18"/>
        <v>1878</v>
      </c>
      <c r="BK62">
        <v>0</v>
      </c>
      <c r="BL62">
        <f t="shared" si="19"/>
        <v>1878</v>
      </c>
      <c r="BM62">
        <v>19</v>
      </c>
      <c r="BN62">
        <f t="shared" si="20"/>
        <v>5</v>
      </c>
      <c r="BO62">
        <f t="shared" si="21"/>
        <v>98.84210526315789</v>
      </c>
      <c r="BQ62">
        <v>1207</v>
      </c>
      <c r="BR62">
        <v>1640</v>
      </c>
      <c r="BS62">
        <v>0</v>
      </c>
      <c r="BT62">
        <f t="shared" si="22"/>
        <v>2847</v>
      </c>
      <c r="BU62">
        <v>0</v>
      </c>
      <c r="BV62">
        <f t="shared" si="23"/>
        <v>2847</v>
      </c>
      <c r="BW62">
        <v>39</v>
      </c>
      <c r="BX62">
        <f t="shared" si="24"/>
        <v>5</v>
      </c>
      <c r="BY62">
        <f t="shared" si="25"/>
        <v>73</v>
      </c>
      <c r="CA62">
        <v>3840</v>
      </c>
    </row>
    <row r="63" spans="1:79" ht="17.25" customHeight="1" x14ac:dyDescent="0.3">
      <c r="A63" s="2">
        <v>44572</v>
      </c>
      <c r="B63" t="s">
        <v>148</v>
      </c>
      <c r="C63" t="s">
        <v>149</v>
      </c>
      <c r="D63" t="s">
        <v>27</v>
      </c>
      <c r="F63">
        <v>39</v>
      </c>
      <c r="G63">
        <v>0</v>
      </c>
      <c r="I63">
        <v>0</v>
      </c>
      <c r="J63">
        <f t="shared" si="26"/>
        <v>39</v>
      </c>
      <c r="K63">
        <v>0</v>
      </c>
      <c r="L63">
        <f t="shared" si="1"/>
        <v>39</v>
      </c>
      <c r="M63">
        <v>7</v>
      </c>
      <c r="N63">
        <v>1</v>
      </c>
      <c r="O63">
        <f t="shared" si="2"/>
        <v>5.5714285714285712</v>
      </c>
      <c r="Q63">
        <v>132</v>
      </c>
      <c r="R63">
        <v>0</v>
      </c>
      <c r="T63">
        <v>0</v>
      </c>
      <c r="U63">
        <f t="shared" si="27"/>
        <v>132</v>
      </c>
      <c r="V63">
        <v>0</v>
      </c>
      <c r="W63">
        <f t="shared" si="4"/>
        <v>132</v>
      </c>
      <c r="X63">
        <v>2</v>
      </c>
      <c r="Y63">
        <v>2</v>
      </c>
      <c r="Z63">
        <f t="shared" si="5"/>
        <v>66</v>
      </c>
      <c r="AB63">
        <v>249</v>
      </c>
      <c r="AC63">
        <v>0</v>
      </c>
      <c r="AE63">
        <v>0</v>
      </c>
      <c r="AF63">
        <f t="shared" si="28"/>
        <v>249</v>
      </c>
      <c r="AG63">
        <v>0</v>
      </c>
      <c r="AH63">
        <f t="shared" si="7"/>
        <v>249</v>
      </c>
      <c r="AI63">
        <v>16</v>
      </c>
      <c r="AJ63">
        <f t="shared" si="8"/>
        <v>6</v>
      </c>
      <c r="AK63">
        <f t="shared" si="9"/>
        <v>15.5625</v>
      </c>
      <c r="AM63">
        <v>1240</v>
      </c>
      <c r="AN63">
        <v>0</v>
      </c>
      <c r="AO63">
        <v>0</v>
      </c>
      <c r="AP63">
        <f t="shared" si="10"/>
        <v>1240</v>
      </c>
      <c r="AQ63">
        <v>0</v>
      </c>
      <c r="AR63">
        <f t="shared" si="11"/>
        <v>1240</v>
      </c>
      <c r="AS63">
        <v>13</v>
      </c>
      <c r="AT63">
        <f t="shared" si="12"/>
        <v>6</v>
      </c>
      <c r="AU63">
        <f t="shared" si="13"/>
        <v>95.384615384615387</v>
      </c>
      <c r="AW63">
        <v>108</v>
      </c>
      <c r="AX63">
        <v>0</v>
      </c>
      <c r="AY63">
        <v>0</v>
      </c>
      <c r="AZ63">
        <f t="shared" si="14"/>
        <v>108</v>
      </c>
      <c r="BA63">
        <v>0</v>
      </c>
      <c r="BB63">
        <f t="shared" si="15"/>
        <v>108</v>
      </c>
      <c r="BC63">
        <v>10</v>
      </c>
      <c r="BD63">
        <f t="shared" si="16"/>
        <v>7</v>
      </c>
      <c r="BE63">
        <f t="shared" si="17"/>
        <v>10.8</v>
      </c>
      <c r="BG63">
        <v>331</v>
      </c>
      <c r="BH63">
        <v>0</v>
      </c>
      <c r="BI63">
        <v>0</v>
      </c>
      <c r="BJ63">
        <f t="shared" si="18"/>
        <v>331</v>
      </c>
      <c r="BK63">
        <v>0</v>
      </c>
      <c r="BL63">
        <f t="shared" si="19"/>
        <v>331</v>
      </c>
      <c r="BM63">
        <v>6</v>
      </c>
      <c r="BN63">
        <f t="shared" si="20"/>
        <v>5</v>
      </c>
      <c r="BO63">
        <f t="shared" si="21"/>
        <v>55.166666666666664</v>
      </c>
      <c r="BQ63">
        <v>852</v>
      </c>
      <c r="BR63">
        <v>0</v>
      </c>
      <c r="BS63">
        <v>0</v>
      </c>
      <c r="BT63">
        <f t="shared" si="22"/>
        <v>852</v>
      </c>
      <c r="BU63">
        <v>0</v>
      </c>
      <c r="BV63">
        <f t="shared" si="23"/>
        <v>852</v>
      </c>
      <c r="BW63">
        <v>5</v>
      </c>
      <c r="BX63">
        <f t="shared" si="24"/>
        <v>5</v>
      </c>
      <c r="BY63">
        <f t="shared" si="25"/>
        <v>170.4</v>
      </c>
      <c r="CA63">
        <v>0</v>
      </c>
    </row>
    <row r="64" spans="1:79" ht="17.25" customHeight="1" x14ac:dyDescent="0.3">
      <c r="A64" s="2">
        <v>44572</v>
      </c>
      <c r="B64" t="s">
        <v>150</v>
      </c>
      <c r="C64" t="s">
        <v>151</v>
      </c>
      <c r="D64" t="s">
        <v>27</v>
      </c>
      <c r="F64">
        <v>56</v>
      </c>
      <c r="G64">
        <v>0</v>
      </c>
      <c r="I64">
        <v>-44</v>
      </c>
      <c r="J64">
        <f t="shared" si="26"/>
        <v>12</v>
      </c>
      <c r="K64">
        <v>0</v>
      </c>
      <c r="L64">
        <f t="shared" si="1"/>
        <v>12</v>
      </c>
      <c r="M64">
        <v>43</v>
      </c>
      <c r="N64">
        <v>1</v>
      </c>
      <c r="O64">
        <f t="shared" si="2"/>
        <v>0.27906976744186046</v>
      </c>
      <c r="Q64">
        <v>75</v>
      </c>
      <c r="R64">
        <v>0</v>
      </c>
      <c r="T64">
        <v>0</v>
      </c>
      <c r="U64">
        <f t="shared" si="27"/>
        <v>75</v>
      </c>
      <c r="V64">
        <v>0</v>
      </c>
      <c r="W64">
        <f t="shared" si="4"/>
        <v>75</v>
      </c>
      <c r="X64">
        <v>8</v>
      </c>
      <c r="Y64">
        <v>2</v>
      </c>
      <c r="Z64">
        <f t="shared" si="5"/>
        <v>9.375</v>
      </c>
      <c r="AB64">
        <v>635</v>
      </c>
      <c r="AC64">
        <v>0</v>
      </c>
      <c r="AE64">
        <v>-36</v>
      </c>
      <c r="AF64">
        <f t="shared" si="28"/>
        <v>599</v>
      </c>
      <c r="AG64">
        <v>3600</v>
      </c>
      <c r="AH64">
        <f t="shared" si="7"/>
        <v>4199</v>
      </c>
      <c r="AI64">
        <v>238</v>
      </c>
      <c r="AJ64">
        <f t="shared" si="8"/>
        <v>6</v>
      </c>
      <c r="AK64">
        <f t="shared" si="9"/>
        <v>17.642857142857142</v>
      </c>
      <c r="AM64">
        <v>717</v>
      </c>
      <c r="AN64">
        <v>240</v>
      </c>
      <c r="AO64">
        <v>-63</v>
      </c>
      <c r="AP64">
        <f t="shared" si="10"/>
        <v>894</v>
      </c>
      <c r="AQ64">
        <v>1920</v>
      </c>
      <c r="AR64">
        <f t="shared" si="11"/>
        <v>2814</v>
      </c>
      <c r="AS64">
        <v>77</v>
      </c>
      <c r="AT64">
        <f t="shared" si="12"/>
        <v>6</v>
      </c>
      <c r="AU64">
        <f t="shared" si="13"/>
        <v>36.545454545454547</v>
      </c>
      <c r="AW64">
        <v>240</v>
      </c>
      <c r="AX64">
        <v>0</v>
      </c>
      <c r="AY64">
        <v>-17</v>
      </c>
      <c r="AZ64">
        <f t="shared" si="14"/>
        <v>223</v>
      </c>
      <c r="BA64">
        <v>2160</v>
      </c>
      <c r="BB64">
        <f t="shared" si="15"/>
        <v>2383</v>
      </c>
      <c r="BC64">
        <v>87</v>
      </c>
      <c r="BD64">
        <f t="shared" si="16"/>
        <v>7</v>
      </c>
      <c r="BE64">
        <f t="shared" si="17"/>
        <v>27.390804597701148</v>
      </c>
      <c r="BG64">
        <v>203</v>
      </c>
      <c r="BH64">
        <v>0</v>
      </c>
      <c r="BI64">
        <v>-12</v>
      </c>
      <c r="BJ64">
        <f t="shared" si="18"/>
        <v>191</v>
      </c>
      <c r="BK64">
        <v>960</v>
      </c>
      <c r="BL64">
        <f t="shared" si="19"/>
        <v>1151</v>
      </c>
      <c r="BM64">
        <v>26</v>
      </c>
      <c r="BN64">
        <f t="shared" si="20"/>
        <v>5</v>
      </c>
      <c r="BO64">
        <f t="shared" si="21"/>
        <v>44.269230769230766</v>
      </c>
      <c r="BQ64">
        <v>16</v>
      </c>
      <c r="BR64">
        <v>0</v>
      </c>
      <c r="BS64">
        <v>-3</v>
      </c>
      <c r="BT64">
        <f t="shared" si="22"/>
        <v>13</v>
      </c>
      <c r="BU64">
        <v>1296</v>
      </c>
      <c r="BV64">
        <f t="shared" si="23"/>
        <v>1309</v>
      </c>
      <c r="BW64">
        <v>23</v>
      </c>
      <c r="BX64">
        <f t="shared" si="24"/>
        <v>5</v>
      </c>
      <c r="BY64">
        <f t="shared" si="25"/>
        <v>56.913043478260867</v>
      </c>
      <c r="CA64">
        <v>20104</v>
      </c>
    </row>
    <row r="65" spans="1:79" ht="17.25" customHeight="1" x14ac:dyDescent="0.3">
      <c r="A65" s="2">
        <v>44572</v>
      </c>
      <c r="B65" t="s">
        <v>152</v>
      </c>
      <c r="C65" t="s">
        <v>153</v>
      </c>
      <c r="D65" t="s">
        <v>27</v>
      </c>
      <c r="F65">
        <v>274</v>
      </c>
      <c r="G65">
        <v>64</v>
      </c>
      <c r="I65">
        <v>-56</v>
      </c>
      <c r="J65">
        <f t="shared" si="26"/>
        <v>282</v>
      </c>
      <c r="K65">
        <v>0</v>
      </c>
      <c r="L65">
        <f t="shared" si="1"/>
        <v>282</v>
      </c>
      <c r="M65">
        <v>27</v>
      </c>
      <c r="N65">
        <v>1</v>
      </c>
      <c r="O65">
        <f t="shared" si="2"/>
        <v>10.444444444444445</v>
      </c>
      <c r="Q65">
        <v>151</v>
      </c>
      <c r="R65">
        <v>0</v>
      </c>
      <c r="T65">
        <v>0</v>
      </c>
      <c r="U65">
        <f t="shared" si="27"/>
        <v>151</v>
      </c>
      <c r="V65">
        <v>0</v>
      </c>
      <c r="W65">
        <f t="shared" si="4"/>
        <v>151</v>
      </c>
      <c r="X65">
        <v>5</v>
      </c>
      <c r="Y65">
        <v>2</v>
      </c>
      <c r="Z65">
        <f t="shared" si="5"/>
        <v>30.2</v>
      </c>
      <c r="AB65">
        <v>6193</v>
      </c>
      <c r="AC65">
        <v>0</v>
      </c>
      <c r="AE65">
        <v>-39</v>
      </c>
      <c r="AF65">
        <f t="shared" si="28"/>
        <v>6154</v>
      </c>
      <c r="AG65">
        <v>732</v>
      </c>
      <c r="AH65">
        <f t="shared" si="7"/>
        <v>6886</v>
      </c>
      <c r="AI65">
        <v>204</v>
      </c>
      <c r="AJ65">
        <f t="shared" si="8"/>
        <v>6</v>
      </c>
      <c r="AK65">
        <f t="shared" si="9"/>
        <v>33.754901960784316</v>
      </c>
      <c r="AM65">
        <v>3480</v>
      </c>
      <c r="AN65">
        <v>280</v>
      </c>
      <c r="AO65">
        <v>-75</v>
      </c>
      <c r="AP65">
        <f t="shared" si="10"/>
        <v>3685</v>
      </c>
      <c r="AQ65">
        <v>0</v>
      </c>
      <c r="AR65">
        <f t="shared" si="11"/>
        <v>3685</v>
      </c>
      <c r="AS65">
        <v>68</v>
      </c>
      <c r="AT65">
        <f t="shared" si="12"/>
        <v>6</v>
      </c>
      <c r="AU65">
        <f t="shared" si="13"/>
        <v>54.191176470588232</v>
      </c>
      <c r="AW65">
        <v>1583</v>
      </c>
      <c r="AX65">
        <v>0</v>
      </c>
      <c r="AY65">
        <v>-34</v>
      </c>
      <c r="AZ65">
        <f t="shared" si="14"/>
        <v>1549</v>
      </c>
      <c r="BA65">
        <v>0</v>
      </c>
      <c r="BB65">
        <f t="shared" si="15"/>
        <v>1549</v>
      </c>
      <c r="BC65">
        <v>76</v>
      </c>
      <c r="BD65">
        <f t="shared" si="16"/>
        <v>7</v>
      </c>
      <c r="BE65">
        <f t="shared" si="17"/>
        <v>20.381578947368421</v>
      </c>
      <c r="BG65">
        <v>466</v>
      </c>
      <c r="BH65">
        <v>0</v>
      </c>
      <c r="BI65">
        <v>-12</v>
      </c>
      <c r="BJ65">
        <f t="shared" si="18"/>
        <v>454</v>
      </c>
      <c r="BK65">
        <v>0</v>
      </c>
      <c r="BL65">
        <f t="shared" si="19"/>
        <v>454</v>
      </c>
      <c r="BM65">
        <v>21</v>
      </c>
      <c r="BN65">
        <f t="shared" si="20"/>
        <v>5</v>
      </c>
      <c r="BO65">
        <f t="shared" si="21"/>
        <v>21.61904761904762</v>
      </c>
      <c r="BQ65">
        <v>979</v>
      </c>
      <c r="BR65">
        <v>0</v>
      </c>
      <c r="BS65">
        <v>-4</v>
      </c>
      <c r="BT65">
        <f t="shared" si="22"/>
        <v>975</v>
      </c>
      <c r="BU65">
        <v>0</v>
      </c>
      <c r="BV65">
        <f t="shared" si="23"/>
        <v>975</v>
      </c>
      <c r="BW65">
        <v>15</v>
      </c>
      <c r="BX65">
        <f t="shared" si="24"/>
        <v>5</v>
      </c>
      <c r="BY65">
        <f t="shared" si="25"/>
        <v>65</v>
      </c>
      <c r="CA65">
        <v>0</v>
      </c>
    </row>
    <row r="66" spans="1:79" ht="17.25" customHeight="1" x14ac:dyDescent="0.3">
      <c r="A66" s="2">
        <v>44572</v>
      </c>
      <c r="B66" t="s">
        <v>154</v>
      </c>
      <c r="C66" t="s">
        <v>155</v>
      </c>
      <c r="D66" t="s">
        <v>27</v>
      </c>
      <c r="F66">
        <v>519</v>
      </c>
      <c r="G66">
        <v>0</v>
      </c>
      <c r="I66">
        <v>-17</v>
      </c>
      <c r="J66">
        <f t="shared" ref="J66:J97" si="29">SUM(F66:I66)</f>
        <v>502</v>
      </c>
      <c r="K66">
        <v>0</v>
      </c>
      <c r="L66">
        <f t="shared" ref="L66:L81" si="30">SUM(J66:K66)</f>
        <v>502</v>
      </c>
      <c r="M66">
        <v>26</v>
      </c>
      <c r="N66">
        <v>1</v>
      </c>
      <c r="O66">
        <f t="shared" ref="O66:O81" si="31">IFERROR(L66/M66,0)</f>
        <v>19.307692307692307</v>
      </c>
      <c r="Q66">
        <v>202</v>
      </c>
      <c r="R66">
        <v>0</v>
      </c>
      <c r="T66">
        <v>0</v>
      </c>
      <c r="U66">
        <f t="shared" ref="U66:U97" si="32">SUM(Q66:T66)</f>
        <v>202</v>
      </c>
      <c r="V66">
        <v>0</v>
      </c>
      <c r="W66">
        <f t="shared" ref="W66:W81" si="33">SUM(U66:V66)</f>
        <v>202</v>
      </c>
      <c r="X66">
        <v>1</v>
      </c>
      <c r="Y66">
        <v>2</v>
      </c>
      <c r="Z66">
        <f t="shared" ref="Z66:Z81" si="34">IFERROR(W66/X66,0)</f>
        <v>202</v>
      </c>
      <c r="AB66">
        <v>1833</v>
      </c>
      <c r="AC66">
        <v>0</v>
      </c>
      <c r="AE66">
        <v>-34</v>
      </c>
      <c r="AF66">
        <f t="shared" ref="AF66:AF97" si="35">SUM(AB66:AE66)</f>
        <v>1799</v>
      </c>
      <c r="AG66">
        <v>0</v>
      </c>
      <c r="AH66">
        <f t="shared" ref="AH66:AH81" si="36">SUM(AF66:AG66)</f>
        <v>1799</v>
      </c>
      <c r="AI66">
        <v>66</v>
      </c>
      <c r="AJ66">
        <f t="shared" ref="AJ66:AJ81" si="37">4+2</f>
        <v>6</v>
      </c>
      <c r="AK66">
        <f t="shared" ref="AK66:AK81" si="38">IFERROR(AH66/AI66,0)</f>
        <v>27.257575757575758</v>
      </c>
      <c r="AM66">
        <v>1340</v>
      </c>
      <c r="AN66">
        <v>0</v>
      </c>
      <c r="AO66">
        <v>0</v>
      </c>
      <c r="AP66">
        <f t="shared" ref="AP66:AP81" si="39">SUM(AM66:AO66)</f>
        <v>1340</v>
      </c>
      <c r="AQ66">
        <v>0</v>
      </c>
      <c r="AR66">
        <f t="shared" ref="AR66:AR81" si="40">SUM(AP66:AQ66)</f>
        <v>1340</v>
      </c>
      <c r="AS66">
        <v>25</v>
      </c>
      <c r="AT66">
        <f t="shared" ref="AT66:AT81" si="41">4+2</f>
        <v>6</v>
      </c>
      <c r="AU66">
        <f t="shared" ref="AU66:AU79" si="42">IFERROR(AR66/AS66,0)</f>
        <v>53.6</v>
      </c>
      <c r="AW66">
        <v>1148</v>
      </c>
      <c r="AX66">
        <v>0</v>
      </c>
      <c r="AY66">
        <v>-34</v>
      </c>
      <c r="AZ66">
        <f t="shared" ref="AZ66:AZ81" si="43">SUM(AW66:AY66)</f>
        <v>1114</v>
      </c>
      <c r="BA66">
        <v>0</v>
      </c>
      <c r="BB66">
        <f t="shared" ref="BB66:BB81" si="44">SUM(AZ66:BA66)</f>
        <v>1114</v>
      </c>
      <c r="BC66">
        <v>40</v>
      </c>
      <c r="BD66">
        <f t="shared" ref="BD66:BD81" si="45">5+2</f>
        <v>7</v>
      </c>
      <c r="BE66">
        <f t="shared" ref="BE66:BE81" si="46">IFERROR(BB66/BC66,0)</f>
        <v>27.85</v>
      </c>
      <c r="BG66">
        <v>719</v>
      </c>
      <c r="BH66">
        <v>0</v>
      </c>
      <c r="BI66">
        <v>0</v>
      </c>
      <c r="BJ66">
        <f t="shared" ref="BJ66:BJ81" si="47">SUM(BG66:BI66)</f>
        <v>719</v>
      </c>
      <c r="BK66">
        <v>0</v>
      </c>
      <c r="BL66">
        <f t="shared" ref="BL66:BL81" si="48">SUM(BJ66:BK66)</f>
        <v>719</v>
      </c>
      <c r="BM66">
        <v>7</v>
      </c>
      <c r="BN66">
        <f t="shared" ref="BN66:BN81" si="49">3+2</f>
        <v>5</v>
      </c>
      <c r="BO66">
        <f t="shared" ref="BO66:BO81" si="50">IFERROR(BL66/BM66,0)</f>
        <v>102.71428571428571</v>
      </c>
      <c r="BQ66">
        <v>2579</v>
      </c>
      <c r="BR66">
        <v>0</v>
      </c>
      <c r="BS66">
        <v>-17</v>
      </c>
      <c r="BT66">
        <f t="shared" ref="BT66:BT81" si="51">SUM(BQ66:BS66)</f>
        <v>2562</v>
      </c>
      <c r="BU66">
        <v>0</v>
      </c>
      <c r="BV66">
        <f t="shared" ref="BV66:BV81" si="52">SUM(BT66:BU66)</f>
        <v>2562</v>
      </c>
      <c r="BW66">
        <v>20</v>
      </c>
      <c r="BX66">
        <f t="shared" ref="BX66:BX81" si="53">3+2</f>
        <v>5</v>
      </c>
      <c r="BY66">
        <f t="shared" ref="BY66:BY81" si="54">IFERROR(BV66/BW66,0)</f>
        <v>128.1</v>
      </c>
      <c r="CA66">
        <v>800</v>
      </c>
    </row>
    <row r="67" spans="1:79" ht="17.25" customHeight="1" x14ac:dyDescent="0.3">
      <c r="A67" s="2">
        <v>44572</v>
      </c>
      <c r="B67" t="s">
        <v>156</v>
      </c>
      <c r="C67" t="s">
        <v>157</v>
      </c>
      <c r="D67" t="s">
        <v>27</v>
      </c>
      <c r="F67">
        <v>67</v>
      </c>
      <c r="G67">
        <v>36</v>
      </c>
      <c r="I67">
        <v>0</v>
      </c>
      <c r="J67">
        <f t="shared" si="29"/>
        <v>103</v>
      </c>
      <c r="K67">
        <v>0</v>
      </c>
      <c r="L67">
        <f t="shared" si="30"/>
        <v>103</v>
      </c>
      <c r="M67">
        <v>2</v>
      </c>
      <c r="N67">
        <v>1</v>
      </c>
      <c r="O67">
        <f t="shared" si="31"/>
        <v>51.5</v>
      </c>
      <c r="Q67">
        <v>42</v>
      </c>
      <c r="R67">
        <v>200</v>
      </c>
      <c r="T67">
        <v>0</v>
      </c>
      <c r="U67">
        <f t="shared" si="32"/>
        <v>242</v>
      </c>
      <c r="V67">
        <v>0</v>
      </c>
      <c r="W67">
        <f t="shared" si="33"/>
        <v>242</v>
      </c>
      <c r="X67">
        <v>0</v>
      </c>
      <c r="Y67">
        <v>2</v>
      </c>
      <c r="Z67">
        <f t="shared" si="34"/>
        <v>0</v>
      </c>
      <c r="AB67">
        <v>1266</v>
      </c>
      <c r="AC67">
        <v>0</v>
      </c>
      <c r="AE67">
        <v>0</v>
      </c>
      <c r="AF67">
        <f t="shared" si="35"/>
        <v>1266</v>
      </c>
      <c r="AG67">
        <v>0</v>
      </c>
      <c r="AH67">
        <f t="shared" si="36"/>
        <v>1266</v>
      </c>
      <c r="AI67">
        <v>7</v>
      </c>
      <c r="AJ67">
        <f t="shared" si="37"/>
        <v>6</v>
      </c>
      <c r="AK67">
        <f t="shared" si="38"/>
        <v>180.85714285714286</v>
      </c>
      <c r="AM67">
        <v>596</v>
      </c>
      <c r="AN67">
        <v>1234</v>
      </c>
      <c r="AO67">
        <v>0</v>
      </c>
      <c r="AP67">
        <f t="shared" si="39"/>
        <v>1830</v>
      </c>
      <c r="AQ67">
        <v>0</v>
      </c>
      <c r="AR67">
        <f t="shared" si="40"/>
        <v>1830</v>
      </c>
      <c r="AS67">
        <v>1</v>
      </c>
      <c r="AT67">
        <f t="shared" si="41"/>
        <v>6</v>
      </c>
      <c r="AU67">
        <f t="shared" si="42"/>
        <v>1830</v>
      </c>
      <c r="AW67">
        <v>66</v>
      </c>
      <c r="AX67">
        <v>100</v>
      </c>
      <c r="AY67">
        <v>0</v>
      </c>
      <c r="AZ67">
        <f t="shared" si="43"/>
        <v>166</v>
      </c>
      <c r="BA67">
        <v>0</v>
      </c>
      <c r="BB67">
        <f t="shared" si="44"/>
        <v>166</v>
      </c>
      <c r="BC67">
        <v>3</v>
      </c>
      <c r="BD67">
        <f t="shared" si="45"/>
        <v>7</v>
      </c>
      <c r="BE67">
        <f t="shared" si="46"/>
        <v>55.333333333333336</v>
      </c>
      <c r="BG67">
        <v>12</v>
      </c>
      <c r="BH67">
        <v>20</v>
      </c>
      <c r="BI67">
        <v>0</v>
      </c>
      <c r="BJ67">
        <f t="shared" si="47"/>
        <v>32</v>
      </c>
      <c r="BK67">
        <v>0</v>
      </c>
      <c r="BL67">
        <f t="shared" si="48"/>
        <v>32</v>
      </c>
      <c r="BM67">
        <v>0</v>
      </c>
      <c r="BN67">
        <f t="shared" si="49"/>
        <v>5</v>
      </c>
      <c r="BO67">
        <f t="shared" si="50"/>
        <v>0</v>
      </c>
      <c r="BQ67">
        <v>22</v>
      </c>
      <c r="BR67">
        <v>190</v>
      </c>
      <c r="BS67">
        <v>0</v>
      </c>
      <c r="BT67">
        <f t="shared" si="51"/>
        <v>212</v>
      </c>
      <c r="BU67">
        <v>0</v>
      </c>
      <c r="BV67">
        <f t="shared" si="52"/>
        <v>212</v>
      </c>
      <c r="BW67">
        <v>1</v>
      </c>
      <c r="BX67">
        <f t="shared" si="53"/>
        <v>5</v>
      </c>
      <c r="BY67">
        <f t="shared" si="54"/>
        <v>212</v>
      </c>
      <c r="CA67">
        <v>1400</v>
      </c>
    </row>
    <row r="68" spans="1:79" ht="17.25" customHeight="1" x14ac:dyDescent="0.3">
      <c r="A68" s="2">
        <v>44572</v>
      </c>
      <c r="B68" t="s">
        <v>158</v>
      </c>
      <c r="C68" t="s">
        <v>159</v>
      </c>
      <c r="D68" t="s">
        <v>27</v>
      </c>
      <c r="F68">
        <v>0</v>
      </c>
      <c r="G68">
        <v>0</v>
      </c>
      <c r="I68">
        <v>0</v>
      </c>
      <c r="J68">
        <f t="shared" si="29"/>
        <v>0</v>
      </c>
      <c r="K68">
        <v>0</v>
      </c>
      <c r="L68">
        <f t="shared" si="30"/>
        <v>0</v>
      </c>
      <c r="M68">
        <v>4</v>
      </c>
      <c r="N68">
        <v>1</v>
      </c>
      <c r="O68">
        <f t="shared" si="31"/>
        <v>0</v>
      </c>
      <c r="Q68">
        <v>2</v>
      </c>
      <c r="R68">
        <v>0</v>
      </c>
      <c r="T68">
        <v>0</v>
      </c>
      <c r="U68">
        <f t="shared" si="32"/>
        <v>2</v>
      </c>
      <c r="V68">
        <v>0</v>
      </c>
      <c r="W68">
        <f t="shared" si="33"/>
        <v>2</v>
      </c>
      <c r="X68">
        <v>1</v>
      </c>
      <c r="Y68">
        <v>2</v>
      </c>
      <c r="Z68">
        <f t="shared" si="34"/>
        <v>2</v>
      </c>
      <c r="AB68">
        <v>5</v>
      </c>
      <c r="AC68">
        <v>0</v>
      </c>
      <c r="AE68">
        <v>0</v>
      </c>
      <c r="AF68">
        <f t="shared" si="35"/>
        <v>5</v>
      </c>
      <c r="AG68">
        <v>0</v>
      </c>
      <c r="AH68">
        <f t="shared" si="36"/>
        <v>5</v>
      </c>
      <c r="AI68">
        <v>3</v>
      </c>
      <c r="AJ68">
        <f>4+2</f>
        <v>6</v>
      </c>
      <c r="AK68">
        <f t="shared" si="38"/>
        <v>1.6666666666666667</v>
      </c>
      <c r="AM68">
        <v>2</v>
      </c>
      <c r="AN68">
        <v>0</v>
      </c>
      <c r="AO68">
        <v>0</v>
      </c>
      <c r="AP68">
        <f t="shared" si="39"/>
        <v>2</v>
      </c>
      <c r="AQ68">
        <v>0</v>
      </c>
      <c r="AR68">
        <f t="shared" si="40"/>
        <v>2</v>
      </c>
      <c r="AS68">
        <v>3</v>
      </c>
      <c r="AT68">
        <f t="shared" si="41"/>
        <v>6</v>
      </c>
      <c r="AU68">
        <f t="shared" si="42"/>
        <v>0.66666666666666663</v>
      </c>
      <c r="AW68">
        <v>0</v>
      </c>
      <c r="AX68">
        <v>0</v>
      </c>
      <c r="AY68">
        <v>0</v>
      </c>
      <c r="AZ68">
        <f t="shared" si="43"/>
        <v>0</v>
      </c>
      <c r="BA68">
        <v>0</v>
      </c>
      <c r="BB68">
        <f t="shared" si="44"/>
        <v>0</v>
      </c>
      <c r="BC68">
        <v>7</v>
      </c>
      <c r="BD68">
        <f t="shared" si="45"/>
        <v>7</v>
      </c>
      <c r="BE68">
        <f t="shared" si="46"/>
        <v>0</v>
      </c>
      <c r="BG68">
        <v>0</v>
      </c>
      <c r="BH68">
        <v>0</v>
      </c>
      <c r="BI68">
        <v>0</v>
      </c>
      <c r="BJ68">
        <f t="shared" si="47"/>
        <v>0</v>
      </c>
      <c r="BK68">
        <v>0</v>
      </c>
      <c r="BL68">
        <f t="shared" si="48"/>
        <v>0</v>
      </c>
      <c r="BM68">
        <v>3</v>
      </c>
      <c r="BN68">
        <f t="shared" si="49"/>
        <v>5</v>
      </c>
      <c r="BO68">
        <f t="shared" si="50"/>
        <v>0</v>
      </c>
      <c r="BQ68">
        <v>6</v>
      </c>
      <c r="BR68">
        <v>0</v>
      </c>
      <c r="BS68">
        <v>0</v>
      </c>
      <c r="BT68">
        <f t="shared" si="51"/>
        <v>6</v>
      </c>
      <c r="BU68">
        <v>0</v>
      </c>
      <c r="BV68">
        <f t="shared" si="52"/>
        <v>6</v>
      </c>
      <c r="BW68">
        <v>8</v>
      </c>
      <c r="BX68">
        <f t="shared" si="53"/>
        <v>5</v>
      </c>
      <c r="BY68">
        <f t="shared" si="54"/>
        <v>0.75</v>
      </c>
      <c r="CA68">
        <v>0</v>
      </c>
    </row>
    <row r="69" spans="1:79" ht="17.25" customHeight="1" x14ac:dyDescent="0.3">
      <c r="A69" s="2">
        <v>44572</v>
      </c>
      <c r="B69" t="s">
        <v>160</v>
      </c>
      <c r="C69" t="s">
        <v>161</v>
      </c>
      <c r="D69" t="s">
        <v>27</v>
      </c>
      <c r="F69">
        <v>179</v>
      </c>
      <c r="G69">
        <v>0</v>
      </c>
      <c r="I69">
        <v>0</v>
      </c>
      <c r="J69">
        <f t="shared" si="29"/>
        <v>179</v>
      </c>
      <c r="K69">
        <v>0</v>
      </c>
      <c r="L69">
        <f t="shared" si="30"/>
        <v>179</v>
      </c>
      <c r="M69">
        <v>4</v>
      </c>
      <c r="N69">
        <v>1</v>
      </c>
      <c r="O69">
        <f t="shared" si="31"/>
        <v>44.75</v>
      </c>
      <c r="Q69">
        <v>90</v>
      </c>
      <c r="R69">
        <v>0</v>
      </c>
      <c r="T69">
        <v>0</v>
      </c>
      <c r="U69">
        <f t="shared" si="32"/>
        <v>90</v>
      </c>
      <c r="V69">
        <v>0</v>
      </c>
      <c r="W69">
        <f t="shared" si="33"/>
        <v>90</v>
      </c>
      <c r="X69">
        <v>1</v>
      </c>
      <c r="Y69">
        <v>2</v>
      </c>
      <c r="Z69">
        <f t="shared" si="34"/>
        <v>90</v>
      </c>
      <c r="AB69">
        <v>391</v>
      </c>
      <c r="AC69">
        <v>0</v>
      </c>
      <c r="AE69">
        <v>0</v>
      </c>
      <c r="AF69">
        <f t="shared" si="35"/>
        <v>391</v>
      </c>
      <c r="AG69">
        <v>2574</v>
      </c>
      <c r="AH69">
        <f t="shared" si="36"/>
        <v>2965</v>
      </c>
      <c r="AI69">
        <v>24</v>
      </c>
      <c r="AJ69">
        <f t="shared" si="37"/>
        <v>6</v>
      </c>
      <c r="AK69">
        <f t="shared" si="38"/>
        <v>123.54166666666667</v>
      </c>
      <c r="AM69">
        <v>61</v>
      </c>
      <c r="AN69">
        <v>0</v>
      </c>
      <c r="AO69">
        <v>-20</v>
      </c>
      <c r="AP69">
        <f t="shared" si="39"/>
        <v>41</v>
      </c>
      <c r="AQ69">
        <v>180</v>
      </c>
      <c r="AR69">
        <f t="shared" si="40"/>
        <v>221</v>
      </c>
      <c r="AS69">
        <v>4</v>
      </c>
      <c r="AT69">
        <f t="shared" si="41"/>
        <v>6</v>
      </c>
      <c r="AU69">
        <f t="shared" si="42"/>
        <v>55.25</v>
      </c>
      <c r="AW69">
        <v>720</v>
      </c>
      <c r="AX69">
        <v>0</v>
      </c>
      <c r="AY69">
        <v>0</v>
      </c>
      <c r="AZ69">
        <f t="shared" si="43"/>
        <v>720</v>
      </c>
      <c r="BA69">
        <v>900</v>
      </c>
      <c r="BB69">
        <f t="shared" si="44"/>
        <v>1620</v>
      </c>
      <c r="BC69">
        <v>6</v>
      </c>
      <c r="BD69">
        <f t="shared" si="45"/>
        <v>7</v>
      </c>
      <c r="BE69">
        <f t="shared" si="46"/>
        <v>270</v>
      </c>
      <c r="BG69">
        <v>200</v>
      </c>
      <c r="BH69">
        <v>0</v>
      </c>
      <c r="BI69">
        <v>0</v>
      </c>
      <c r="BJ69">
        <f t="shared" si="47"/>
        <v>200</v>
      </c>
      <c r="BK69">
        <v>120</v>
      </c>
      <c r="BL69">
        <f t="shared" si="48"/>
        <v>320</v>
      </c>
      <c r="BM69">
        <v>0</v>
      </c>
      <c r="BN69">
        <f t="shared" si="49"/>
        <v>5</v>
      </c>
      <c r="BO69">
        <f t="shared" si="50"/>
        <v>0</v>
      </c>
      <c r="BQ69">
        <v>673</v>
      </c>
      <c r="BR69">
        <v>0</v>
      </c>
      <c r="BS69">
        <v>0</v>
      </c>
      <c r="BT69">
        <f t="shared" si="51"/>
        <v>673</v>
      </c>
      <c r="BU69">
        <v>300</v>
      </c>
      <c r="BV69">
        <f t="shared" si="52"/>
        <v>973</v>
      </c>
      <c r="BW69">
        <v>3</v>
      </c>
      <c r="BX69">
        <f t="shared" si="53"/>
        <v>5</v>
      </c>
      <c r="BY69">
        <f t="shared" si="54"/>
        <v>324.33333333333331</v>
      </c>
      <c r="CA69">
        <v>-5334</v>
      </c>
    </row>
    <row r="70" spans="1:79" ht="17.25" customHeight="1" x14ac:dyDescent="0.3">
      <c r="A70" s="2">
        <v>44572</v>
      </c>
      <c r="B70" t="s">
        <v>162</v>
      </c>
      <c r="C70" t="s">
        <v>163</v>
      </c>
      <c r="D70" t="s">
        <v>27</v>
      </c>
      <c r="F70">
        <v>201</v>
      </c>
      <c r="G70">
        <v>0</v>
      </c>
      <c r="I70">
        <v>0</v>
      </c>
      <c r="J70">
        <f t="shared" si="29"/>
        <v>201</v>
      </c>
      <c r="K70">
        <v>0</v>
      </c>
      <c r="L70">
        <f t="shared" si="30"/>
        <v>201</v>
      </c>
      <c r="M70">
        <v>6</v>
      </c>
      <c r="N70">
        <v>1</v>
      </c>
      <c r="O70">
        <f t="shared" si="31"/>
        <v>33.5</v>
      </c>
      <c r="Q70">
        <v>109</v>
      </c>
      <c r="R70">
        <v>0</v>
      </c>
      <c r="T70">
        <v>-1</v>
      </c>
      <c r="U70">
        <f t="shared" si="32"/>
        <v>108</v>
      </c>
      <c r="V70">
        <v>0</v>
      </c>
      <c r="W70">
        <f t="shared" si="33"/>
        <v>108</v>
      </c>
      <c r="X70">
        <v>3</v>
      </c>
      <c r="Y70">
        <v>2</v>
      </c>
      <c r="Z70">
        <f t="shared" si="34"/>
        <v>36</v>
      </c>
      <c r="AB70">
        <v>364</v>
      </c>
      <c r="AC70">
        <v>0</v>
      </c>
      <c r="AE70">
        <v>0</v>
      </c>
      <c r="AF70">
        <f t="shared" si="35"/>
        <v>364</v>
      </c>
      <c r="AG70">
        <v>0</v>
      </c>
      <c r="AH70">
        <f t="shared" si="36"/>
        <v>364</v>
      </c>
      <c r="AI70">
        <v>2</v>
      </c>
      <c r="AJ70">
        <f t="shared" si="37"/>
        <v>6</v>
      </c>
      <c r="AK70">
        <f t="shared" si="38"/>
        <v>182</v>
      </c>
      <c r="AM70">
        <v>108</v>
      </c>
      <c r="AN70">
        <v>0</v>
      </c>
      <c r="AO70">
        <v>0</v>
      </c>
      <c r="AP70">
        <f t="shared" si="39"/>
        <v>108</v>
      </c>
      <c r="AQ70">
        <v>0</v>
      </c>
      <c r="AR70">
        <f t="shared" si="40"/>
        <v>108</v>
      </c>
      <c r="AS70">
        <v>3</v>
      </c>
      <c r="AT70">
        <f t="shared" si="41"/>
        <v>6</v>
      </c>
      <c r="AU70">
        <f t="shared" si="42"/>
        <v>36</v>
      </c>
      <c r="AW70">
        <v>1644</v>
      </c>
      <c r="AX70">
        <v>0</v>
      </c>
      <c r="AY70">
        <v>0</v>
      </c>
      <c r="AZ70">
        <f t="shared" si="43"/>
        <v>1644</v>
      </c>
      <c r="BA70">
        <v>0</v>
      </c>
      <c r="BB70">
        <f t="shared" si="44"/>
        <v>1644</v>
      </c>
      <c r="BC70">
        <v>2</v>
      </c>
      <c r="BD70">
        <f t="shared" si="45"/>
        <v>7</v>
      </c>
      <c r="BE70">
        <f t="shared" si="46"/>
        <v>822</v>
      </c>
      <c r="BG70">
        <v>223</v>
      </c>
      <c r="BH70">
        <v>0</v>
      </c>
      <c r="BI70">
        <v>0</v>
      </c>
      <c r="BJ70">
        <f t="shared" si="47"/>
        <v>223</v>
      </c>
      <c r="BK70">
        <v>0</v>
      </c>
      <c r="BL70">
        <f t="shared" si="48"/>
        <v>223</v>
      </c>
      <c r="BM70">
        <v>1</v>
      </c>
      <c r="BN70">
        <f t="shared" si="49"/>
        <v>5</v>
      </c>
      <c r="BO70">
        <f t="shared" si="50"/>
        <v>223</v>
      </c>
      <c r="BQ70">
        <v>312</v>
      </c>
      <c r="BR70">
        <v>0</v>
      </c>
      <c r="BS70">
        <v>0</v>
      </c>
      <c r="BT70">
        <f t="shared" si="51"/>
        <v>312</v>
      </c>
      <c r="BU70">
        <v>0</v>
      </c>
      <c r="BV70">
        <f t="shared" si="52"/>
        <v>312</v>
      </c>
      <c r="BW70">
        <v>6</v>
      </c>
      <c r="BX70">
        <f t="shared" si="53"/>
        <v>5</v>
      </c>
      <c r="BY70">
        <f t="shared" si="54"/>
        <v>52</v>
      </c>
      <c r="CA70">
        <v>-2384</v>
      </c>
    </row>
    <row r="71" spans="1:79" ht="17.25" customHeight="1" x14ac:dyDescent="0.3">
      <c r="A71" s="2">
        <v>44572</v>
      </c>
      <c r="B71" t="s">
        <v>164</v>
      </c>
      <c r="C71" t="s">
        <v>165</v>
      </c>
      <c r="D71" t="s">
        <v>27</v>
      </c>
      <c r="F71">
        <v>471</v>
      </c>
      <c r="G71">
        <v>520</v>
      </c>
      <c r="I71">
        <v>-300</v>
      </c>
      <c r="J71">
        <f t="shared" si="29"/>
        <v>691</v>
      </c>
      <c r="K71">
        <v>0</v>
      </c>
      <c r="L71">
        <f t="shared" si="30"/>
        <v>691</v>
      </c>
      <c r="M71">
        <v>46</v>
      </c>
      <c r="N71">
        <v>1</v>
      </c>
      <c r="O71">
        <f t="shared" si="31"/>
        <v>15.021739130434783</v>
      </c>
      <c r="Q71">
        <v>30</v>
      </c>
      <c r="R71">
        <v>0</v>
      </c>
      <c r="T71">
        <v>0</v>
      </c>
      <c r="U71">
        <f t="shared" si="32"/>
        <v>30</v>
      </c>
      <c r="V71">
        <v>0</v>
      </c>
      <c r="W71">
        <f t="shared" si="33"/>
        <v>30</v>
      </c>
      <c r="X71">
        <v>1</v>
      </c>
      <c r="Y71">
        <v>2</v>
      </c>
      <c r="Z71">
        <f t="shared" si="34"/>
        <v>30</v>
      </c>
      <c r="AB71">
        <v>5163</v>
      </c>
      <c r="AC71">
        <v>0</v>
      </c>
      <c r="AE71">
        <v>0</v>
      </c>
      <c r="AF71">
        <f t="shared" si="35"/>
        <v>5163</v>
      </c>
      <c r="AG71">
        <v>0</v>
      </c>
      <c r="AH71">
        <f t="shared" si="36"/>
        <v>5163</v>
      </c>
      <c r="AI71">
        <v>48</v>
      </c>
      <c r="AJ71">
        <f t="shared" si="37"/>
        <v>6</v>
      </c>
      <c r="AK71">
        <f t="shared" si="38"/>
        <v>107.5625</v>
      </c>
      <c r="AM71">
        <v>396</v>
      </c>
      <c r="AN71">
        <v>110</v>
      </c>
      <c r="AO71">
        <v>0</v>
      </c>
      <c r="AP71">
        <f t="shared" si="39"/>
        <v>506</v>
      </c>
      <c r="AQ71">
        <v>0</v>
      </c>
      <c r="AR71">
        <f t="shared" si="40"/>
        <v>506</v>
      </c>
      <c r="AS71">
        <v>43</v>
      </c>
      <c r="AT71">
        <f t="shared" si="41"/>
        <v>6</v>
      </c>
      <c r="AU71">
        <f t="shared" si="42"/>
        <v>11.767441860465116</v>
      </c>
      <c r="AW71">
        <v>0</v>
      </c>
      <c r="AX71">
        <v>220</v>
      </c>
      <c r="AY71">
        <v>0</v>
      </c>
      <c r="AZ71">
        <f t="shared" si="43"/>
        <v>220</v>
      </c>
      <c r="BA71">
        <v>0</v>
      </c>
      <c r="BB71">
        <f t="shared" si="44"/>
        <v>220</v>
      </c>
      <c r="BC71">
        <v>2</v>
      </c>
      <c r="BD71">
        <f t="shared" si="45"/>
        <v>7</v>
      </c>
      <c r="BE71">
        <f t="shared" si="46"/>
        <v>110</v>
      </c>
      <c r="BG71">
        <v>15</v>
      </c>
      <c r="BH71">
        <v>1000</v>
      </c>
      <c r="BI71">
        <v>0</v>
      </c>
      <c r="BJ71">
        <f t="shared" si="47"/>
        <v>1015</v>
      </c>
      <c r="BK71">
        <v>0</v>
      </c>
      <c r="BL71">
        <f t="shared" si="48"/>
        <v>1015</v>
      </c>
      <c r="BM71">
        <v>22</v>
      </c>
      <c r="BN71">
        <f t="shared" si="49"/>
        <v>5</v>
      </c>
      <c r="BO71">
        <f t="shared" si="50"/>
        <v>46.136363636363633</v>
      </c>
      <c r="BQ71">
        <v>188</v>
      </c>
      <c r="BR71">
        <v>715</v>
      </c>
      <c r="BS71">
        <v>0</v>
      </c>
      <c r="BT71">
        <f t="shared" si="51"/>
        <v>903</v>
      </c>
      <c r="BU71">
        <v>0</v>
      </c>
      <c r="BV71">
        <f t="shared" si="52"/>
        <v>903</v>
      </c>
      <c r="BW71">
        <v>31</v>
      </c>
      <c r="BX71">
        <f t="shared" si="53"/>
        <v>5</v>
      </c>
      <c r="BY71">
        <f t="shared" si="54"/>
        <v>29.129032258064516</v>
      </c>
      <c r="CA71">
        <v>451</v>
      </c>
    </row>
    <row r="72" spans="1:79" ht="17.25" customHeight="1" x14ac:dyDescent="0.3">
      <c r="A72" s="2">
        <v>44572</v>
      </c>
      <c r="B72" t="s">
        <v>166</v>
      </c>
      <c r="C72" t="s">
        <v>167</v>
      </c>
      <c r="D72" t="s">
        <v>27</v>
      </c>
      <c r="F72">
        <v>384</v>
      </c>
      <c r="G72">
        <v>0</v>
      </c>
      <c r="I72">
        <v>0</v>
      </c>
      <c r="J72">
        <f t="shared" si="29"/>
        <v>384</v>
      </c>
      <c r="K72">
        <v>0</v>
      </c>
      <c r="L72">
        <f t="shared" si="30"/>
        <v>384</v>
      </c>
      <c r="M72">
        <v>3</v>
      </c>
      <c r="N72">
        <v>1</v>
      </c>
      <c r="O72">
        <f t="shared" si="31"/>
        <v>128</v>
      </c>
      <c r="Q72">
        <v>237</v>
      </c>
      <c r="R72">
        <v>0</v>
      </c>
      <c r="T72">
        <v>0</v>
      </c>
      <c r="U72">
        <f t="shared" si="32"/>
        <v>237</v>
      </c>
      <c r="V72">
        <v>0</v>
      </c>
      <c r="W72">
        <f t="shared" si="33"/>
        <v>237</v>
      </c>
      <c r="X72">
        <v>1</v>
      </c>
      <c r="Y72">
        <v>2</v>
      </c>
      <c r="Z72">
        <f t="shared" si="34"/>
        <v>237</v>
      </c>
      <c r="AB72">
        <v>498</v>
      </c>
      <c r="AC72">
        <v>0</v>
      </c>
      <c r="AE72">
        <v>0</v>
      </c>
      <c r="AF72">
        <f t="shared" si="35"/>
        <v>498</v>
      </c>
      <c r="AG72">
        <v>0</v>
      </c>
      <c r="AH72">
        <f t="shared" si="36"/>
        <v>498</v>
      </c>
      <c r="AI72">
        <v>4</v>
      </c>
      <c r="AJ72">
        <f t="shared" si="37"/>
        <v>6</v>
      </c>
      <c r="AK72">
        <f t="shared" si="38"/>
        <v>124.5</v>
      </c>
      <c r="AM72">
        <v>114</v>
      </c>
      <c r="AN72">
        <v>170</v>
      </c>
      <c r="AO72">
        <v>0</v>
      </c>
      <c r="AP72">
        <f t="shared" si="39"/>
        <v>284</v>
      </c>
      <c r="AQ72">
        <v>0</v>
      </c>
      <c r="AR72">
        <f t="shared" si="40"/>
        <v>284</v>
      </c>
      <c r="AS72">
        <v>5</v>
      </c>
      <c r="AT72">
        <f t="shared" si="41"/>
        <v>6</v>
      </c>
      <c r="AU72">
        <f t="shared" si="42"/>
        <v>56.8</v>
      </c>
      <c r="AW72">
        <v>94</v>
      </c>
      <c r="AX72">
        <v>30</v>
      </c>
      <c r="AY72">
        <v>0</v>
      </c>
      <c r="AZ72">
        <f t="shared" si="43"/>
        <v>124</v>
      </c>
      <c r="BA72">
        <v>0</v>
      </c>
      <c r="BB72">
        <f t="shared" si="44"/>
        <v>124</v>
      </c>
      <c r="BC72">
        <v>2</v>
      </c>
      <c r="BD72">
        <f t="shared" si="45"/>
        <v>7</v>
      </c>
      <c r="BE72">
        <f t="shared" si="46"/>
        <v>62</v>
      </c>
      <c r="BG72">
        <v>565</v>
      </c>
      <c r="BH72">
        <v>380</v>
      </c>
      <c r="BI72">
        <v>0</v>
      </c>
      <c r="BJ72">
        <f t="shared" si="47"/>
        <v>945</v>
      </c>
      <c r="BK72">
        <v>0</v>
      </c>
      <c r="BL72">
        <f t="shared" si="48"/>
        <v>945</v>
      </c>
      <c r="BM72">
        <v>0</v>
      </c>
      <c r="BN72">
        <f t="shared" si="49"/>
        <v>5</v>
      </c>
      <c r="BO72">
        <f t="shared" si="50"/>
        <v>0</v>
      </c>
      <c r="BQ72">
        <v>118</v>
      </c>
      <c r="BR72">
        <v>250</v>
      </c>
      <c r="BS72">
        <v>0</v>
      </c>
      <c r="BT72">
        <f t="shared" si="51"/>
        <v>368</v>
      </c>
      <c r="BU72">
        <v>0</v>
      </c>
      <c r="BV72">
        <f t="shared" si="52"/>
        <v>368</v>
      </c>
      <c r="BW72">
        <v>2</v>
      </c>
      <c r="BX72">
        <f t="shared" si="53"/>
        <v>5</v>
      </c>
      <c r="BY72">
        <f t="shared" si="54"/>
        <v>184</v>
      </c>
      <c r="CA72">
        <v>1500</v>
      </c>
    </row>
    <row r="73" spans="1:79" ht="17.25" customHeight="1" x14ac:dyDescent="0.3">
      <c r="A73" s="2">
        <v>44572</v>
      </c>
      <c r="B73" t="s">
        <v>168</v>
      </c>
      <c r="C73" t="s">
        <v>169</v>
      </c>
      <c r="D73" t="s">
        <v>27</v>
      </c>
      <c r="F73">
        <v>75</v>
      </c>
      <c r="G73">
        <v>0</v>
      </c>
      <c r="I73">
        <v>0</v>
      </c>
      <c r="J73">
        <f t="shared" si="29"/>
        <v>75</v>
      </c>
      <c r="K73">
        <v>0</v>
      </c>
      <c r="L73">
        <f t="shared" si="30"/>
        <v>75</v>
      </c>
      <c r="M73">
        <v>3</v>
      </c>
      <c r="N73">
        <v>1</v>
      </c>
      <c r="O73">
        <f t="shared" si="31"/>
        <v>25</v>
      </c>
      <c r="Q73">
        <v>111</v>
      </c>
      <c r="R73">
        <v>0</v>
      </c>
      <c r="T73">
        <v>0</v>
      </c>
      <c r="U73">
        <f t="shared" si="32"/>
        <v>111</v>
      </c>
      <c r="V73">
        <v>0</v>
      </c>
      <c r="W73">
        <f t="shared" si="33"/>
        <v>111</v>
      </c>
      <c r="X73">
        <v>1</v>
      </c>
      <c r="Y73">
        <v>2</v>
      </c>
      <c r="Z73">
        <f t="shared" si="34"/>
        <v>111</v>
      </c>
      <c r="AB73">
        <v>432</v>
      </c>
      <c r="AC73">
        <v>0</v>
      </c>
      <c r="AE73">
        <v>0</v>
      </c>
      <c r="AF73">
        <f t="shared" si="35"/>
        <v>432</v>
      </c>
      <c r="AG73">
        <v>0</v>
      </c>
      <c r="AH73">
        <f t="shared" si="36"/>
        <v>432</v>
      </c>
      <c r="AI73">
        <v>5</v>
      </c>
      <c r="AJ73">
        <f t="shared" si="37"/>
        <v>6</v>
      </c>
      <c r="AK73">
        <f t="shared" si="38"/>
        <v>86.4</v>
      </c>
      <c r="AM73">
        <v>909</v>
      </c>
      <c r="AN73">
        <v>0</v>
      </c>
      <c r="AO73">
        <v>0</v>
      </c>
      <c r="AP73">
        <f t="shared" si="39"/>
        <v>909</v>
      </c>
      <c r="AQ73">
        <v>0</v>
      </c>
      <c r="AR73">
        <f t="shared" si="40"/>
        <v>909</v>
      </c>
      <c r="AS73">
        <v>2</v>
      </c>
      <c r="AT73">
        <f t="shared" si="41"/>
        <v>6</v>
      </c>
      <c r="AU73">
        <f t="shared" si="42"/>
        <v>454.5</v>
      </c>
      <c r="AW73">
        <v>191</v>
      </c>
      <c r="AX73">
        <v>0</v>
      </c>
      <c r="AY73">
        <v>0</v>
      </c>
      <c r="AZ73">
        <f t="shared" si="43"/>
        <v>191</v>
      </c>
      <c r="BA73">
        <v>0</v>
      </c>
      <c r="BB73">
        <f t="shared" si="44"/>
        <v>191</v>
      </c>
      <c r="BC73">
        <v>4</v>
      </c>
      <c r="BD73">
        <f t="shared" si="45"/>
        <v>7</v>
      </c>
      <c r="BE73">
        <f t="shared" si="46"/>
        <v>47.75</v>
      </c>
      <c r="BG73">
        <v>380</v>
      </c>
      <c r="BH73">
        <v>0</v>
      </c>
      <c r="BI73">
        <v>0</v>
      </c>
      <c r="BJ73">
        <f t="shared" si="47"/>
        <v>380</v>
      </c>
      <c r="BK73">
        <v>0</v>
      </c>
      <c r="BL73">
        <f t="shared" si="48"/>
        <v>380</v>
      </c>
      <c r="BM73">
        <v>1</v>
      </c>
      <c r="BN73">
        <f t="shared" si="49"/>
        <v>5</v>
      </c>
      <c r="BO73">
        <f t="shared" si="50"/>
        <v>380</v>
      </c>
      <c r="BQ73">
        <v>767</v>
      </c>
      <c r="BR73">
        <v>0</v>
      </c>
      <c r="BS73">
        <v>0</v>
      </c>
      <c r="BT73">
        <f t="shared" si="51"/>
        <v>767</v>
      </c>
      <c r="BU73">
        <v>0</v>
      </c>
      <c r="BV73">
        <f t="shared" si="52"/>
        <v>767</v>
      </c>
      <c r="BW73">
        <v>2</v>
      </c>
      <c r="BX73">
        <f t="shared" si="53"/>
        <v>5</v>
      </c>
      <c r="BY73">
        <f t="shared" si="54"/>
        <v>383.5</v>
      </c>
      <c r="CA73">
        <v>3800</v>
      </c>
    </row>
    <row r="74" spans="1:79" ht="17.25" customHeight="1" x14ac:dyDescent="0.3">
      <c r="A74" s="2">
        <v>44572</v>
      </c>
      <c r="B74" t="s">
        <v>170</v>
      </c>
      <c r="C74" t="s">
        <v>171</v>
      </c>
      <c r="D74" t="s">
        <v>27</v>
      </c>
      <c r="F74">
        <v>322</v>
      </c>
      <c r="G74">
        <v>0</v>
      </c>
      <c r="I74">
        <v>0</v>
      </c>
      <c r="J74">
        <f t="shared" si="29"/>
        <v>322</v>
      </c>
      <c r="K74">
        <v>0</v>
      </c>
      <c r="L74">
        <f t="shared" si="30"/>
        <v>322</v>
      </c>
      <c r="M74">
        <v>5</v>
      </c>
      <c r="N74">
        <v>1</v>
      </c>
      <c r="O74">
        <f t="shared" si="31"/>
        <v>64.400000000000006</v>
      </c>
      <c r="Q74">
        <v>196</v>
      </c>
      <c r="R74">
        <v>0</v>
      </c>
      <c r="T74">
        <v>0</v>
      </c>
      <c r="U74">
        <f t="shared" si="32"/>
        <v>196</v>
      </c>
      <c r="V74">
        <v>0</v>
      </c>
      <c r="W74">
        <f t="shared" si="33"/>
        <v>196</v>
      </c>
      <c r="X74">
        <v>1</v>
      </c>
      <c r="Y74">
        <v>2</v>
      </c>
      <c r="Z74">
        <f t="shared" si="34"/>
        <v>196</v>
      </c>
      <c r="AB74">
        <v>1418</v>
      </c>
      <c r="AC74">
        <v>0</v>
      </c>
      <c r="AE74">
        <v>0</v>
      </c>
      <c r="AF74">
        <f t="shared" si="35"/>
        <v>1418</v>
      </c>
      <c r="AG74">
        <v>0</v>
      </c>
      <c r="AH74">
        <f t="shared" si="36"/>
        <v>1418</v>
      </c>
      <c r="AI74">
        <v>2</v>
      </c>
      <c r="AJ74">
        <f t="shared" si="37"/>
        <v>6</v>
      </c>
      <c r="AK74">
        <f t="shared" si="38"/>
        <v>709</v>
      </c>
      <c r="AM74">
        <v>811</v>
      </c>
      <c r="AN74">
        <v>0</v>
      </c>
      <c r="AO74">
        <v>0</v>
      </c>
      <c r="AP74">
        <f t="shared" si="39"/>
        <v>811</v>
      </c>
      <c r="AQ74">
        <v>0</v>
      </c>
      <c r="AR74">
        <f t="shared" si="40"/>
        <v>811</v>
      </c>
      <c r="AS74">
        <v>7</v>
      </c>
      <c r="AT74">
        <f t="shared" si="41"/>
        <v>6</v>
      </c>
      <c r="AU74">
        <f t="shared" si="42"/>
        <v>115.85714285714286</v>
      </c>
      <c r="AW74">
        <v>113</v>
      </c>
      <c r="AX74">
        <v>15</v>
      </c>
      <c r="AY74">
        <v>0</v>
      </c>
      <c r="AZ74">
        <f t="shared" si="43"/>
        <v>128</v>
      </c>
      <c r="BA74">
        <v>0</v>
      </c>
      <c r="BB74">
        <f t="shared" si="44"/>
        <v>128</v>
      </c>
      <c r="BC74">
        <v>1</v>
      </c>
      <c r="BD74">
        <f t="shared" si="45"/>
        <v>7</v>
      </c>
      <c r="BE74">
        <f t="shared" si="46"/>
        <v>128</v>
      </c>
      <c r="BG74">
        <v>481</v>
      </c>
      <c r="BH74">
        <v>0</v>
      </c>
      <c r="BI74">
        <v>0</v>
      </c>
      <c r="BJ74">
        <f t="shared" si="47"/>
        <v>481</v>
      </c>
      <c r="BK74">
        <v>0</v>
      </c>
      <c r="BL74">
        <f t="shared" si="48"/>
        <v>481</v>
      </c>
      <c r="BM74">
        <v>3</v>
      </c>
      <c r="BN74">
        <f t="shared" si="49"/>
        <v>5</v>
      </c>
      <c r="BO74">
        <f t="shared" si="50"/>
        <v>160.33333333333334</v>
      </c>
      <c r="BQ74">
        <v>1623</v>
      </c>
      <c r="BR74">
        <v>0</v>
      </c>
      <c r="BS74">
        <v>0</v>
      </c>
      <c r="BT74">
        <f t="shared" si="51"/>
        <v>1623</v>
      </c>
      <c r="BU74">
        <v>0</v>
      </c>
      <c r="BV74">
        <f t="shared" si="52"/>
        <v>1623</v>
      </c>
      <c r="BW74">
        <v>12</v>
      </c>
      <c r="BX74">
        <f t="shared" si="53"/>
        <v>5</v>
      </c>
      <c r="BY74">
        <f t="shared" si="54"/>
        <v>135.25</v>
      </c>
      <c r="CA74">
        <v>570</v>
      </c>
    </row>
    <row r="75" spans="1:79" ht="17.25" customHeight="1" x14ac:dyDescent="0.3">
      <c r="A75" s="2">
        <v>44572</v>
      </c>
      <c r="B75" t="s">
        <v>172</v>
      </c>
      <c r="C75" t="s">
        <v>173</v>
      </c>
      <c r="D75" t="s">
        <v>27</v>
      </c>
      <c r="F75">
        <v>224</v>
      </c>
      <c r="G75">
        <v>0</v>
      </c>
      <c r="I75">
        <v>0</v>
      </c>
      <c r="J75">
        <f t="shared" si="29"/>
        <v>224</v>
      </c>
      <c r="K75">
        <v>0</v>
      </c>
      <c r="L75">
        <f t="shared" si="30"/>
        <v>224</v>
      </c>
      <c r="M75">
        <v>1</v>
      </c>
      <c r="N75">
        <v>1</v>
      </c>
      <c r="O75">
        <f t="shared" si="31"/>
        <v>224</v>
      </c>
      <c r="Q75">
        <v>63</v>
      </c>
      <c r="R75">
        <v>0</v>
      </c>
      <c r="T75">
        <v>0</v>
      </c>
      <c r="U75">
        <f t="shared" si="32"/>
        <v>63</v>
      </c>
      <c r="V75">
        <v>0</v>
      </c>
      <c r="W75">
        <f t="shared" si="33"/>
        <v>63</v>
      </c>
      <c r="X75">
        <v>1</v>
      </c>
      <c r="Y75">
        <v>2</v>
      </c>
      <c r="Z75">
        <f t="shared" si="34"/>
        <v>63</v>
      </c>
      <c r="AB75">
        <v>1522</v>
      </c>
      <c r="AC75">
        <v>0</v>
      </c>
      <c r="AE75">
        <v>0</v>
      </c>
      <c r="AF75">
        <f t="shared" si="35"/>
        <v>1522</v>
      </c>
      <c r="AG75">
        <v>0</v>
      </c>
      <c r="AH75">
        <f t="shared" si="36"/>
        <v>1522</v>
      </c>
      <c r="AI75">
        <v>4</v>
      </c>
      <c r="AJ75">
        <f t="shared" si="37"/>
        <v>6</v>
      </c>
      <c r="AK75">
        <f t="shared" si="38"/>
        <v>380.5</v>
      </c>
      <c r="AM75">
        <v>746</v>
      </c>
      <c r="AN75">
        <v>710</v>
      </c>
      <c r="AO75">
        <v>0</v>
      </c>
      <c r="AP75">
        <f t="shared" si="39"/>
        <v>1456</v>
      </c>
      <c r="AQ75">
        <v>0</v>
      </c>
      <c r="AR75">
        <f t="shared" si="40"/>
        <v>1456</v>
      </c>
      <c r="AS75">
        <v>8</v>
      </c>
      <c r="AT75">
        <f t="shared" si="41"/>
        <v>6</v>
      </c>
      <c r="AU75">
        <f t="shared" si="42"/>
        <v>182</v>
      </c>
      <c r="AW75">
        <v>117</v>
      </c>
      <c r="AX75">
        <v>235</v>
      </c>
      <c r="AY75">
        <v>0</v>
      </c>
      <c r="AZ75">
        <f t="shared" si="43"/>
        <v>352</v>
      </c>
      <c r="BA75">
        <v>0</v>
      </c>
      <c r="BB75">
        <f t="shared" si="44"/>
        <v>352</v>
      </c>
      <c r="BC75">
        <v>2</v>
      </c>
      <c r="BD75">
        <f t="shared" si="45"/>
        <v>7</v>
      </c>
      <c r="BE75">
        <f t="shared" si="46"/>
        <v>176</v>
      </c>
      <c r="BG75">
        <v>216</v>
      </c>
      <c r="BH75">
        <v>240</v>
      </c>
      <c r="BI75">
        <v>0</v>
      </c>
      <c r="BJ75">
        <f t="shared" si="47"/>
        <v>456</v>
      </c>
      <c r="BK75">
        <v>0</v>
      </c>
      <c r="BL75">
        <f t="shared" si="48"/>
        <v>456</v>
      </c>
      <c r="BM75">
        <v>0</v>
      </c>
      <c r="BN75">
        <f t="shared" si="49"/>
        <v>5</v>
      </c>
      <c r="BO75">
        <f t="shared" si="50"/>
        <v>0</v>
      </c>
      <c r="BQ75">
        <v>50</v>
      </c>
      <c r="BR75">
        <v>240</v>
      </c>
      <c r="BS75">
        <v>0</v>
      </c>
      <c r="BT75">
        <f t="shared" si="51"/>
        <v>290</v>
      </c>
      <c r="BU75">
        <v>0</v>
      </c>
      <c r="BV75">
        <f t="shared" si="52"/>
        <v>290</v>
      </c>
      <c r="BW75">
        <v>2</v>
      </c>
      <c r="BX75">
        <f t="shared" si="53"/>
        <v>5</v>
      </c>
      <c r="BY75">
        <f t="shared" si="54"/>
        <v>145</v>
      </c>
      <c r="CA75">
        <v>367</v>
      </c>
    </row>
    <row r="76" spans="1:79" ht="17.25" customHeight="1" x14ac:dyDescent="0.3">
      <c r="A76" s="2">
        <v>44572</v>
      </c>
      <c r="B76" t="s">
        <v>174</v>
      </c>
      <c r="C76" t="s">
        <v>175</v>
      </c>
      <c r="D76" t="s">
        <v>27</v>
      </c>
      <c r="F76">
        <v>1117</v>
      </c>
      <c r="G76">
        <v>11</v>
      </c>
      <c r="I76">
        <v>-88</v>
      </c>
      <c r="J76">
        <f t="shared" si="29"/>
        <v>1040</v>
      </c>
      <c r="K76">
        <v>0</v>
      </c>
      <c r="L76">
        <f t="shared" si="30"/>
        <v>1040</v>
      </c>
      <c r="M76">
        <v>53</v>
      </c>
      <c r="N76">
        <v>1</v>
      </c>
      <c r="O76">
        <f t="shared" si="31"/>
        <v>19.622641509433961</v>
      </c>
      <c r="Q76">
        <v>847</v>
      </c>
      <c r="R76">
        <v>0</v>
      </c>
      <c r="T76">
        <v>-22</v>
      </c>
      <c r="U76">
        <f t="shared" si="32"/>
        <v>825</v>
      </c>
      <c r="V76">
        <v>0</v>
      </c>
      <c r="W76">
        <f t="shared" si="33"/>
        <v>825</v>
      </c>
      <c r="X76">
        <v>22</v>
      </c>
      <c r="Y76">
        <v>2</v>
      </c>
      <c r="Z76">
        <f t="shared" si="34"/>
        <v>37.5</v>
      </c>
      <c r="AB76">
        <v>857</v>
      </c>
      <c r="AC76">
        <v>0</v>
      </c>
      <c r="AE76">
        <v>-121</v>
      </c>
      <c r="AF76">
        <f t="shared" si="35"/>
        <v>736</v>
      </c>
      <c r="AG76">
        <v>1600</v>
      </c>
      <c r="AH76">
        <f t="shared" si="36"/>
        <v>2336</v>
      </c>
      <c r="AI76">
        <v>128</v>
      </c>
      <c r="AJ76">
        <f t="shared" si="37"/>
        <v>6</v>
      </c>
      <c r="AK76">
        <f t="shared" si="38"/>
        <v>18.25</v>
      </c>
      <c r="AM76">
        <v>1982</v>
      </c>
      <c r="AN76">
        <v>0</v>
      </c>
      <c r="AO76">
        <v>-20</v>
      </c>
      <c r="AP76">
        <f t="shared" si="39"/>
        <v>1962</v>
      </c>
      <c r="AQ76">
        <v>1600</v>
      </c>
      <c r="AR76">
        <f t="shared" si="40"/>
        <v>3562</v>
      </c>
      <c r="AS76">
        <v>86</v>
      </c>
      <c r="AT76">
        <f t="shared" si="41"/>
        <v>6</v>
      </c>
      <c r="AU76">
        <f t="shared" si="42"/>
        <v>41.418604651162788</v>
      </c>
      <c r="AW76">
        <v>856</v>
      </c>
      <c r="AX76">
        <v>0</v>
      </c>
      <c r="AY76">
        <v>-32</v>
      </c>
      <c r="AZ76">
        <f t="shared" si="43"/>
        <v>824</v>
      </c>
      <c r="BA76">
        <v>4000</v>
      </c>
      <c r="BB76">
        <f t="shared" si="44"/>
        <v>4824</v>
      </c>
      <c r="BC76">
        <v>105</v>
      </c>
      <c r="BD76">
        <f t="shared" si="45"/>
        <v>7</v>
      </c>
      <c r="BE76">
        <f t="shared" si="46"/>
        <v>45.942857142857143</v>
      </c>
      <c r="BG76">
        <v>415</v>
      </c>
      <c r="BH76">
        <v>0</v>
      </c>
      <c r="BI76">
        <v>-22</v>
      </c>
      <c r="BJ76">
        <f t="shared" si="47"/>
        <v>393</v>
      </c>
      <c r="BK76">
        <v>1015</v>
      </c>
      <c r="BL76">
        <f t="shared" si="48"/>
        <v>1408</v>
      </c>
      <c r="BM76">
        <v>38</v>
      </c>
      <c r="BN76">
        <f t="shared" si="49"/>
        <v>5</v>
      </c>
      <c r="BO76">
        <f t="shared" si="50"/>
        <v>37.05263157894737</v>
      </c>
      <c r="BQ76">
        <v>580</v>
      </c>
      <c r="BR76">
        <v>0</v>
      </c>
      <c r="BS76">
        <v>0</v>
      </c>
      <c r="BT76">
        <f t="shared" si="51"/>
        <v>580</v>
      </c>
      <c r="BU76">
        <v>400</v>
      </c>
      <c r="BV76">
        <f t="shared" si="52"/>
        <v>980</v>
      </c>
      <c r="BW76">
        <v>33</v>
      </c>
      <c r="BX76">
        <f t="shared" si="53"/>
        <v>5</v>
      </c>
      <c r="BY76">
        <f t="shared" si="54"/>
        <v>29.696969696969695</v>
      </c>
      <c r="CA76">
        <v>2320</v>
      </c>
    </row>
    <row r="77" spans="1:79" ht="17.25" customHeight="1" x14ac:dyDescent="0.3">
      <c r="A77" s="2">
        <v>44572</v>
      </c>
      <c r="B77" t="s">
        <v>176</v>
      </c>
      <c r="C77" t="s">
        <v>177</v>
      </c>
      <c r="D77" t="s">
        <v>27</v>
      </c>
      <c r="F77">
        <v>0</v>
      </c>
      <c r="G77">
        <v>0</v>
      </c>
      <c r="I77">
        <v>0</v>
      </c>
      <c r="J77">
        <f t="shared" si="29"/>
        <v>0</v>
      </c>
      <c r="K77">
        <v>0</v>
      </c>
      <c r="L77">
        <f t="shared" si="30"/>
        <v>0</v>
      </c>
      <c r="M77">
        <v>0</v>
      </c>
      <c r="N77">
        <v>1</v>
      </c>
      <c r="O77">
        <f t="shared" si="31"/>
        <v>0</v>
      </c>
      <c r="Q77">
        <v>0</v>
      </c>
      <c r="R77">
        <v>0</v>
      </c>
      <c r="T77">
        <v>0</v>
      </c>
      <c r="U77">
        <f t="shared" si="32"/>
        <v>0</v>
      </c>
      <c r="V77">
        <v>0</v>
      </c>
      <c r="W77">
        <f t="shared" si="33"/>
        <v>0</v>
      </c>
      <c r="X77">
        <v>0</v>
      </c>
      <c r="Y77">
        <v>2</v>
      </c>
      <c r="Z77">
        <f t="shared" si="34"/>
        <v>0</v>
      </c>
      <c r="AB77">
        <v>0</v>
      </c>
      <c r="AC77">
        <v>0</v>
      </c>
      <c r="AE77">
        <v>0</v>
      </c>
      <c r="AF77">
        <f t="shared" si="35"/>
        <v>0</v>
      </c>
      <c r="AG77">
        <v>0</v>
      </c>
      <c r="AH77">
        <f t="shared" si="36"/>
        <v>0</v>
      </c>
      <c r="AI77">
        <v>0</v>
      </c>
      <c r="AJ77">
        <f t="shared" si="37"/>
        <v>6</v>
      </c>
      <c r="AK77">
        <f t="shared" si="38"/>
        <v>0</v>
      </c>
      <c r="AM77">
        <v>0</v>
      </c>
      <c r="AN77">
        <v>0</v>
      </c>
      <c r="AO77">
        <v>0</v>
      </c>
      <c r="AP77">
        <f t="shared" si="39"/>
        <v>0</v>
      </c>
      <c r="AQ77">
        <v>0</v>
      </c>
      <c r="AR77">
        <f t="shared" si="40"/>
        <v>0</v>
      </c>
      <c r="AS77">
        <v>0</v>
      </c>
      <c r="AT77">
        <f t="shared" si="41"/>
        <v>6</v>
      </c>
      <c r="AU77">
        <f t="shared" si="42"/>
        <v>0</v>
      </c>
      <c r="AW77">
        <v>0</v>
      </c>
      <c r="AX77">
        <v>0</v>
      </c>
      <c r="AY77">
        <v>0</v>
      </c>
      <c r="AZ77">
        <f t="shared" si="43"/>
        <v>0</v>
      </c>
      <c r="BA77">
        <v>0</v>
      </c>
      <c r="BB77">
        <f t="shared" si="44"/>
        <v>0</v>
      </c>
      <c r="BC77">
        <v>0</v>
      </c>
      <c r="BD77">
        <f t="shared" si="45"/>
        <v>7</v>
      </c>
      <c r="BE77">
        <f t="shared" si="46"/>
        <v>0</v>
      </c>
      <c r="BG77">
        <v>0</v>
      </c>
      <c r="BH77">
        <v>0</v>
      </c>
      <c r="BI77">
        <v>0</v>
      </c>
      <c r="BJ77">
        <f t="shared" si="47"/>
        <v>0</v>
      </c>
      <c r="BK77">
        <v>0</v>
      </c>
      <c r="BL77">
        <f t="shared" si="48"/>
        <v>0</v>
      </c>
      <c r="BM77">
        <v>0</v>
      </c>
      <c r="BN77">
        <f t="shared" si="49"/>
        <v>5</v>
      </c>
      <c r="BO77">
        <f t="shared" si="50"/>
        <v>0</v>
      </c>
      <c r="BQ77">
        <v>0</v>
      </c>
      <c r="BR77">
        <v>0</v>
      </c>
      <c r="BS77">
        <v>0</v>
      </c>
      <c r="BT77">
        <f t="shared" si="51"/>
        <v>0</v>
      </c>
      <c r="BU77">
        <v>0</v>
      </c>
      <c r="BV77">
        <f t="shared" si="52"/>
        <v>0</v>
      </c>
      <c r="BW77">
        <v>0</v>
      </c>
      <c r="BX77">
        <f t="shared" si="53"/>
        <v>5</v>
      </c>
      <c r="BY77">
        <f t="shared" si="54"/>
        <v>0</v>
      </c>
      <c r="CA77">
        <v>0</v>
      </c>
    </row>
    <row r="78" spans="1:79" ht="17.25" customHeight="1" x14ac:dyDescent="0.3">
      <c r="A78" s="2">
        <v>44572</v>
      </c>
      <c r="B78" t="s">
        <v>178</v>
      </c>
      <c r="C78" t="s">
        <v>179</v>
      </c>
      <c r="D78" t="s">
        <v>27</v>
      </c>
      <c r="F78">
        <v>0</v>
      </c>
      <c r="G78">
        <v>0</v>
      </c>
      <c r="I78">
        <v>0</v>
      </c>
      <c r="J78">
        <f t="shared" si="29"/>
        <v>0</v>
      </c>
      <c r="K78">
        <v>0</v>
      </c>
      <c r="L78">
        <f t="shared" si="30"/>
        <v>0</v>
      </c>
      <c r="M78">
        <v>0</v>
      </c>
      <c r="N78">
        <v>1</v>
      </c>
      <c r="O78">
        <f t="shared" si="31"/>
        <v>0</v>
      </c>
      <c r="Q78">
        <v>0</v>
      </c>
      <c r="R78">
        <v>0</v>
      </c>
      <c r="T78">
        <v>0</v>
      </c>
      <c r="U78">
        <f t="shared" si="32"/>
        <v>0</v>
      </c>
      <c r="V78">
        <v>0</v>
      </c>
      <c r="W78">
        <f t="shared" si="33"/>
        <v>0</v>
      </c>
      <c r="X78">
        <v>0</v>
      </c>
      <c r="Y78">
        <v>2</v>
      </c>
      <c r="Z78">
        <f t="shared" si="34"/>
        <v>0</v>
      </c>
      <c r="AB78">
        <v>0</v>
      </c>
      <c r="AC78">
        <v>0</v>
      </c>
      <c r="AE78">
        <v>0</v>
      </c>
      <c r="AF78">
        <f t="shared" si="35"/>
        <v>0</v>
      </c>
      <c r="AG78">
        <v>0</v>
      </c>
      <c r="AH78">
        <f t="shared" si="36"/>
        <v>0</v>
      </c>
      <c r="AI78">
        <v>0</v>
      </c>
      <c r="AJ78">
        <f t="shared" si="37"/>
        <v>6</v>
      </c>
      <c r="AK78">
        <f t="shared" si="38"/>
        <v>0</v>
      </c>
      <c r="AM78">
        <v>0</v>
      </c>
      <c r="AN78">
        <v>0</v>
      </c>
      <c r="AO78">
        <v>0</v>
      </c>
      <c r="AP78">
        <f t="shared" si="39"/>
        <v>0</v>
      </c>
      <c r="AQ78">
        <v>0</v>
      </c>
      <c r="AR78">
        <f t="shared" si="40"/>
        <v>0</v>
      </c>
      <c r="AS78">
        <v>0</v>
      </c>
      <c r="AT78">
        <f t="shared" si="41"/>
        <v>6</v>
      </c>
      <c r="AU78">
        <f t="shared" si="42"/>
        <v>0</v>
      </c>
      <c r="AW78">
        <v>0</v>
      </c>
      <c r="AX78">
        <v>0</v>
      </c>
      <c r="AY78">
        <v>0</v>
      </c>
      <c r="AZ78">
        <f t="shared" si="43"/>
        <v>0</v>
      </c>
      <c r="BA78">
        <v>0</v>
      </c>
      <c r="BB78">
        <f t="shared" si="44"/>
        <v>0</v>
      </c>
      <c r="BC78">
        <v>0</v>
      </c>
      <c r="BD78">
        <f t="shared" si="45"/>
        <v>7</v>
      </c>
      <c r="BE78">
        <f t="shared" si="46"/>
        <v>0</v>
      </c>
      <c r="BG78">
        <v>0</v>
      </c>
      <c r="BH78">
        <v>0</v>
      </c>
      <c r="BI78">
        <v>0</v>
      </c>
      <c r="BJ78">
        <f t="shared" si="47"/>
        <v>0</v>
      </c>
      <c r="BK78">
        <v>0</v>
      </c>
      <c r="BL78">
        <f t="shared" si="48"/>
        <v>0</v>
      </c>
      <c r="BM78">
        <v>0</v>
      </c>
      <c r="BN78">
        <f t="shared" si="49"/>
        <v>5</v>
      </c>
      <c r="BO78">
        <f t="shared" si="50"/>
        <v>0</v>
      </c>
      <c r="BQ78">
        <v>0</v>
      </c>
      <c r="BR78">
        <v>0</v>
      </c>
      <c r="BS78">
        <v>0</v>
      </c>
      <c r="BT78">
        <f t="shared" si="51"/>
        <v>0</v>
      </c>
      <c r="BU78">
        <v>0</v>
      </c>
      <c r="BV78">
        <f t="shared" si="52"/>
        <v>0</v>
      </c>
      <c r="BW78">
        <v>0</v>
      </c>
      <c r="BX78">
        <f t="shared" si="53"/>
        <v>5</v>
      </c>
      <c r="BY78">
        <f t="shared" si="54"/>
        <v>0</v>
      </c>
      <c r="CA78">
        <v>0</v>
      </c>
    </row>
    <row r="79" spans="1:79" ht="17.25" customHeight="1" x14ac:dyDescent="0.3">
      <c r="A79" s="2">
        <v>44572</v>
      </c>
      <c r="B79" t="s">
        <v>180</v>
      </c>
      <c r="C79" t="s">
        <v>181</v>
      </c>
      <c r="D79" t="s">
        <v>27</v>
      </c>
      <c r="F79">
        <v>705</v>
      </c>
      <c r="G79">
        <v>0</v>
      </c>
      <c r="I79">
        <v>0</v>
      </c>
      <c r="J79">
        <f t="shared" si="29"/>
        <v>705</v>
      </c>
      <c r="K79">
        <v>0</v>
      </c>
      <c r="L79">
        <f t="shared" si="30"/>
        <v>705</v>
      </c>
      <c r="M79">
        <v>9</v>
      </c>
      <c r="N79">
        <v>1</v>
      </c>
      <c r="O79">
        <f t="shared" si="31"/>
        <v>78.333333333333329</v>
      </c>
      <c r="Q79">
        <v>178</v>
      </c>
      <c r="R79">
        <v>0</v>
      </c>
      <c r="T79">
        <v>0</v>
      </c>
      <c r="U79">
        <f t="shared" si="32"/>
        <v>178</v>
      </c>
      <c r="V79">
        <v>0</v>
      </c>
      <c r="W79">
        <f t="shared" si="33"/>
        <v>178</v>
      </c>
      <c r="X79">
        <v>5</v>
      </c>
      <c r="Y79">
        <v>2</v>
      </c>
      <c r="Z79">
        <f t="shared" si="34"/>
        <v>35.6</v>
      </c>
      <c r="AB79">
        <v>5809</v>
      </c>
      <c r="AC79">
        <v>0</v>
      </c>
      <c r="AE79">
        <v>-161</v>
      </c>
      <c r="AF79">
        <f t="shared" si="35"/>
        <v>5648</v>
      </c>
      <c r="AG79">
        <v>0</v>
      </c>
      <c r="AH79">
        <f t="shared" si="36"/>
        <v>5648</v>
      </c>
      <c r="AI79">
        <v>73</v>
      </c>
      <c r="AJ79">
        <f t="shared" si="37"/>
        <v>6</v>
      </c>
      <c r="AK79">
        <f t="shared" si="38"/>
        <v>77.369863013698634</v>
      </c>
      <c r="AM79">
        <v>1394</v>
      </c>
      <c r="AN79">
        <v>0</v>
      </c>
      <c r="AO79">
        <v>-28</v>
      </c>
      <c r="AP79">
        <f t="shared" si="39"/>
        <v>1366</v>
      </c>
      <c r="AQ79">
        <v>0</v>
      </c>
      <c r="AR79">
        <f t="shared" si="40"/>
        <v>1366</v>
      </c>
      <c r="AS79">
        <v>20</v>
      </c>
      <c r="AT79">
        <f t="shared" si="41"/>
        <v>6</v>
      </c>
      <c r="AU79">
        <f t="shared" si="42"/>
        <v>68.3</v>
      </c>
      <c r="AW79">
        <v>677</v>
      </c>
      <c r="AX79">
        <v>0</v>
      </c>
      <c r="AY79">
        <v>-9</v>
      </c>
      <c r="AZ79">
        <f t="shared" si="43"/>
        <v>668</v>
      </c>
      <c r="BA79">
        <v>0</v>
      </c>
      <c r="BB79">
        <f t="shared" si="44"/>
        <v>668</v>
      </c>
      <c r="BC79">
        <v>8</v>
      </c>
      <c r="BD79">
        <f t="shared" si="45"/>
        <v>7</v>
      </c>
      <c r="BE79">
        <f t="shared" si="46"/>
        <v>83.5</v>
      </c>
      <c r="BG79">
        <v>751</v>
      </c>
      <c r="BH79">
        <v>0</v>
      </c>
      <c r="BI79">
        <v>-22</v>
      </c>
      <c r="BJ79">
        <f t="shared" si="47"/>
        <v>729</v>
      </c>
      <c r="BK79">
        <v>0</v>
      </c>
      <c r="BL79">
        <f t="shared" si="48"/>
        <v>729</v>
      </c>
      <c r="BM79">
        <v>16</v>
      </c>
      <c r="BN79">
        <v>71</v>
      </c>
      <c r="BO79">
        <f t="shared" si="50"/>
        <v>45.5625</v>
      </c>
      <c r="BQ79">
        <v>330</v>
      </c>
      <c r="BR79">
        <v>0</v>
      </c>
      <c r="BS79">
        <v>0</v>
      </c>
      <c r="BT79">
        <f t="shared" si="51"/>
        <v>330</v>
      </c>
      <c r="BU79">
        <v>0</v>
      </c>
      <c r="BV79">
        <f t="shared" si="52"/>
        <v>330</v>
      </c>
      <c r="BW79">
        <v>4</v>
      </c>
      <c r="BX79">
        <f t="shared" si="53"/>
        <v>5</v>
      </c>
      <c r="BY79">
        <f t="shared" si="54"/>
        <v>82.5</v>
      </c>
      <c r="CA79">
        <v>0</v>
      </c>
    </row>
    <row r="80" spans="1:79" ht="17.25" customHeight="1" x14ac:dyDescent="0.3">
      <c r="A80" s="2">
        <v>44572</v>
      </c>
      <c r="B80" t="s">
        <v>182</v>
      </c>
      <c r="C80" t="s">
        <v>183</v>
      </c>
      <c r="D80" t="s">
        <v>27</v>
      </c>
      <c r="F80">
        <v>397</v>
      </c>
      <c r="G80">
        <v>0</v>
      </c>
      <c r="I80">
        <v>-24</v>
      </c>
      <c r="J80">
        <f t="shared" si="29"/>
        <v>373</v>
      </c>
      <c r="K80">
        <v>0</v>
      </c>
      <c r="L80">
        <f t="shared" si="30"/>
        <v>373</v>
      </c>
      <c r="M80">
        <v>35</v>
      </c>
      <c r="N80">
        <v>1</v>
      </c>
      <c r="O80">
        <f t="shared" si="31"/>
        <v>10.657142857142857</v>
      </c>
      <c r="Q80">
        <v>280</v>
      </c>
      <c r="R80">
        <v>0</v>
      </c>
      <c r="T80">
        <v>-24</v>
      </c>
      <c r="U80">
        <f t="shared" si="32"/>
        <v>256</v>
      </c>
      <c r="V80">
        <v>0</v>
      </c>
      <c r="W80">
        <f t="shared" si="33"/>
        <v>256</v>
      </c>
      <c r="X80">
        <v>10</v>
      </c>
      <c r="Y80">
        <v>2</v>
      </c>
      <c r="Z80">
        <f t="shared" si="34"/>
        <v>25.6</v>
      </c>
      <c r="AB80">
        <v>477</v>
      </c>
      <c r="AC80">
        <v>0</v>
      </c>
      <c r="AE80">
        <v>-12</v>
      </c>
      <c r="AF80">
        <f t="shared" si="35"/>
        <v>465</v>
      </c>
      <c r="AG80">
        <v>0</v>
      </c>
      <c r="AH80">
        <f t="shared" si="36"/>
        <v>465</v>
      </c>
      <c r="AI80">
        <v>22</v>
      </c>
      <c r="AJ80">
        <f t="shared" si="37"/>
        <v>6</v>
      </c>
      <c r="AK80">
        <f t="shared" si="38"/>
        <v>21.136363636363637</v>
      </c>
      <c r="AM80">
        <v>123</v>
      </c>
      <c r="AN80">
        <v>0</v>
      </c>
      <c r="AO80">
        <v>0</v>
      </c>
      <c r="AP80">
        <f t="shared" si="39"/>
        <v>123</v>
      </c>
      <c r="AQ80">
        <v>0</v>
      </c>
      <c r="AR80">
        <f t="shared" si="40"/>
        <v>123</v>
      </c>
      <c r="AS80">
        <v>6</v>
      </c>
      <c r="AT80">
        <f t="shared" si="41"/>
        <v>6</v>
      </c>
      <c r="AU80">
        <f>IFERROR(AR80/AS80,0)</f>
        <v>20.5</v>
      </c>
      <c r="AW80">
        <v>152</v>
      </c>
      <c r="AX80">
        <v>0</v>
      </c>
      <c r="AY80">
        <v>0</v>
      </c>
      <c r="AZ80">
        <f t="shared" si="43"/>
        <v>152</v>
      </c>
      <c r="BA80">
        <v>0</v>
      </c>
      <c r="BB80">
        <f t="shared" si="44"/>
        <v>152</v>
      </c>
      <c r="BC80">
        <v>5</v>
      </c>
      <c r="BD80">
        <f t="shared" si="45"/>
        <v>7</v>
      </c>
      <c r="BE80">
        <f t="shared" si="46"/>
        <v>30.4</v>
      </c>
      <c r="BG80">
        <v>1001</v>
      </c>
      <c r="BH80">
        <v>0</v>
      </c>
      <c r="BI80">
        <v>0</v>
      </c>
      <c r="BJ80">
        <f t="shared" si="47"/>
        <v>1001</v>
      </c>
      <c r="BK80">
        <v>0</v>
      </c>
      <c r="BL80">
        <f t="shared" si="48"/>
        <v>1001</v>
      </c>
      <c r="BM80">
        <v>7</v>
      </c>
      <c r="BN80">
        <f t="shared" si="49"/>
        <v>5</v>
      </c>
      <c r="BO80">
        <f t="shared" si="50"/>
        <v>143</v>
      </c>
      <c r="BQ80">
        <v>264</v>
      </c>
      <c r="BR80">
        <v>0</v>
      </c>
      <c r="BS80">
        <v>-12</v>
      </c>
      <c r="BT80">
        <f t="shared" si="51"/>
        <v>252</v>
      </c>
      <c r="BU80">
        <v>0</v>
      </c>
      <c r="BV80">
        <f t="shared" si="52"/>
        <v>252</v>
      </c>
      <c r="BW80">
        <v>3</v>
      </c>
      <c r="BX80">
        <f t="shared" si="53"/>
        <v>5</v>
      </c>
      <c r="BY80">
        <f t="shared" si="54"/>
        <v>84</v>
      </c>
      <c r="CA80">
        <v>0</v>
      </c>
    </row>
    <row r="81" spans="1:79" ht="18.600000000000001" customHeight="1" x14ac:dyDescent="0.3">
      <c r="A81" s="2">
        <v>44572</v>
      </c>
      <c r="B81" t="s">
        <v>184</v>
      </c>
      <c r="C81" t="s">
        <v>185</v>
      </c>
      <c r="D81" t="s">
        <v>27</v>
      </c>
      <c r="F81">
        <v>1414</v>
      </c>
      <c r="G81">
        <v>0</v>
      </c>
      <c r="I81">
        <v>0</v>
      </c>
      <c r="J81">
        <f t="shared" si="29"/>
        <v>1414</v>
      </c>
      <c r="K81">
        <v>0</v>
      </c>
      <c r="L81">
        <f t="shared" si="30"/>
        <v>1414</v>
      </c>
      <c r="M81">
        <v>11</v>
      </c>
      <c r="N81">
        <v>1</v>
      </c>
      <c r="O81">
        <f t="shared" si="31"/>
        <v>128.54545454545453</v>
      </c>
      <c r="Q81">
        <v>297</v>
      </c>
      <c r="R81">
        <v>0</v>
      </c>
      <c r="T81">
        <v>0</v>
      </c>
      <c r="U81">
        <f t="shared" si="32"/>
        <v>297</v>
      </c>
      <c r="V81">
        <v>0</v>
      </c>
      <c r="W81">
        <f t="shared" si="33"/>
        <v>297</v>
      </c>
      <c r="X81">
        <v>0</v>
      </c>
      <c r="Y81">
        <v>2</v>
      </c>
      <c r="Z81">
        <f t="shared" si="34"/>
        <v>0</v>
      </c>
      <c r="AB81">
        <v>66</v>
      </c>
      <c r="AC81">
        <v>0</v>
      </c>
      <c r="AE81">
        <v>0</v>
      </c>
      <c r="AF81">
        <f t="shared" si="35"/>
        <v>66</v>
      </c>
      <c r="AG81">
        <v>2160</v>
      </c>
      <c r="AH81">
        <f t="shared" si="36"/>
        <v>2226</v>
      </c>
      <c r="AI81">
        <v>13</v>
      </c>
      <c r="AJ81">
        <f t="shared" si="37"/>
        <v>6</v>
      </c>
      <c r="AK81">
        <f t="shared" si="38"/>
        <v>171.23076923076923</v>
      </c>
      <c r="AM81">
        <v>37</v>
      </c>
      <c r="AN81">
        <v>0</v>
      </c>
      <c r="AO81">
        <v>-34</v>
      </c>
      <c r="AP81">
        <f t="shared" si="39"/>
        <v>3</v>
      </c>
      <c r="AQ81">
        <v>540</v>
      </c>
      <c r="AR81">
        <f t="shared" si="40"/>
        <v>543</v>
      </c>
      <c r="AS81">
        <v>9</v>
      </c>
      <c r="AT81">
        <f t="shared" si="41"/>
        <v>6</v>
      </c>
      <c r="AU81">
        <f>IFERROR(AR81/AS81,0)</f>
        <v>60.333333333333336</v>
      </c>
      <c r="AW81">
        <v>167</v>
      </c>
      <c r="AX81">
        <v>0</v>
      </c>
      <c r="AY81">
        <v>-51</v>
      </c>
      <c r="AZ81">
        <f t="shared" si="43"/>
        <v>116</v>
      </c>
      <c r="BA81">
        <v>1080</v>
      </c>
      <c r="BB81">
        <f t="shared" si="44"/>
        <v>1196</v>
      </c>
      <c r="BC81">
        <v>12</v>
      </c>
      <c r="BD81">
        <f t="shared" si="45"/>
        <v>7</v>
      </c>
      <c r="BE81">
        <f t="shared" si="46"/>
        <v>99.666666666666671</v>
      </c>
      <c r="BG81">
        <v>168</v>
      </c>
      <c r="BH81">
        <v>0</v>
      </c>
      <c r="BI81">
        <v>0</v>
      </c>
      <c r="BJ81">
        <f t="shared" si="47"/>
        <v>168</v>
      </c>
      <c r="BK81">
        <v>0</v>
      </c>
      <c r="BL81">
        <f t="shared" si="48"/>
        <v>168</v>
      </c>
      <c r="BM81">
        <v>1</v>
      </c>
      <c r="BN81">
        <f t="shared" si="49"/>
        <v>5</v>
      </c>
      <c r="BO81">
        <f t="shared" si="50"/>
        <v>168</v>
      </c>
      <c r="BQ81">
        <v>253</v>
      </c>
      <c r="BR81">
        <v>0</v>
      </c>
      <c r="BS81">
        <v>0</v>
      </c>
      <c r="BT81">
        <f t="shared" si="51"/>
        <v>253</v>
      </c>
      <c r="BU81">
        <v>540</v>
      </c>
      <c r="BV81">
        <f t="shared" si="52"/>
        <v>793</v>
      </c>
      <c r="BW81">
        <v>7</v>
      </c>
      <c r="BX81">
        <f t="shared" si="53"/>
        <v>5</v>
      </c>
      <c r="BY81">
        <f t="shared" si="54"/>
        <v>113.28571428571429</v>
      </c>
      <c r="CA81">
        <v>0</v>
      </c>
    </row>
    <row r="90" spans="1:79" ht="17.25" customHeight="1" x14ac:dyDescent="0.3">
      <c r="BQ90" t="s">
        <v>186</v>
      </c>
    </row>
  </sheetData>
  <dataConsolidate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8ED37-9200-4437-89C0-CED83BEAE05F}">
  <dimension ref="A1:CA90"/>
  <sheetViews>
    <sheetView zoomScale="85" zoomScaleNormal="85" workbookViewId="0">
      <selection sqref="A1:XFD1"/>
    </sheetView>
  </sheetViews>
  <sheetFormatPr defaultColWidth="9.6640625" defaultRowHeight="17.25" customHeight="1" x14ac:dyDescent="0.3"/>
  <cols>
    <col min="1" max="1" width="10.77734375" bestFit="1" customWidth="1"/>
    <col min="2" max="2" width="7.88671875" customWidth="1"/>
    <col min="3" max="3" width="25.5546875" bestFit="1" customWidth="1"/>
    <col min="4" max="4" width="4.88671875" bestFit="1" customWidth="1"/>
    <col min="5" max="5" width="10.33203125" bestFit="1" customWidth="1"/>
    <col min="6" max="28" width="11.33203125" customWidth="1"/>
    <col min="29" max="30" width="11.44140625" customWidth="1"/>
    <col min="31" max="78" width="11.33203125" customWidth="1"/>
    <col min="79" max="79" width="16.33203125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44573</v>
      </c>
      <c r="B2" t="s">
        <v>25</v>
      </c>
      <c r="C2" t="s">
        <v>26</v>
      </c>
      <c r="D2" t="s">
        <v>27</v>
      </c>
      <c r="F2">
        <v>20</v>
      </c>
      <c r="G2">
        <v>0</v>
      </c>
      <c r="I2">
        <v>0</v>
      </c>
      <c r="J2">
        <f t="shared" ref="J2:J33" si="0">SUM(F2:I2)</f>
        <v>20</v>
      </c>
      <c r="K2">
        <v>0</v>
      </c>
      <c r="L2">
        <f t="shared" ref="L2:L65" si="1">SUM(J2:K2)</f>
        <v>20</v>
      </c>
      <c r="M2">
        <v>2</v>
      </c>
      <c r="N2">
        <v>1</v>
      </c>
      <c r="O2">
        <f t="shared" ref="O2:O65" si="2">IFERROR(L2/M2,0)</f>
        <v>10</v>
      </c>
      <c r="Q2">
        <v>0</v>
      </c>
      <c r="R2">
        <v>0</v>
      </c>
      <c r="T2">
        <v>0</v>
      </c>
      <c r="U2">
        <f t="shared" ref="U2:U33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E2">
        <v>0</v>
      </c>
      <c r="AF2">
        <f t="shared" ref="AF2:AF33" si="6">SUM(AB2:AE2)</f>
        <v>0</v>
      </c>
      <c r="AG2">
        <v>0</v>
      </c>
      <c r="AH2">
        <f t="shared" ref="AH2:AH65" si="7">SUM(AF2:AG2)</f>
        <v>0</v>
      </c>
      <c r="AI2">
        <v>9</v>
      </c>
      <c r="AJ2">
        <f t="shared" ref="AJ2:AJ65" si="8">4+2</f>
        <v>6</v>
      </c>
      <c r="AK2">
        <f t="shared" ref="AK2:AK65" si="9">IFERROR(AH2/AI2,0)</f>
        <v>0</v>
      </c>
      <c r="AM2">
        <v>0</v>
      </c>
      <c r="AN2">
        <v>0</v>
      </c>
      <c r="AO2">
        <v>0</v>
      </c>
      <c r="AP2">
        <f t="shared" ref="AP2:AP65" si="10">SUM(AM2:AO2)</f>
        <v>0</v>
      </c>
      <c r="AQ2">
        <v>0</v>
      </c>
      <c r="AR2">
        <f t="shared" ref="AR2:AR65" si="11">SUM(AP2:AQ2)</f>
        <v>0</v>
      </c>
      <c r="AS2">
        <v>2</v>
      </c>
      <c r="AT2">
        <f t="shared" ref="AT2:AT65" si="12">4+2</f>
        <v>6</v>
      </c>
      <c r="AU2">
        <f t="shared" ref="AU2:AU65" si="13">IFERROR(AR2/AS2,0)</f>
        <v>0</v>
      </c>
      <c r="AW2">
        <v>0</v>
      </c>
      <c r="AX2">
        <v>0</v>
      </c>
      <c r="AY2">
        <v>0</v>
      </c>
      <c r="AZ2">
        <f t="shared" ref="AZ2:AZ65" si="14">SUM(AW2:AY2)</f>
        <v>0</v>
      </c>
      <c r="BA2">
        <v>0</v>
      </c>
      <c r="BB2">
        <f t="shared" ref="BB2:BB65" si="15">SUM(AZ2:BA2)</f>
        <v>0</v>
      </c>
      <c r="BC2">
        <v>3</v>
      </c>
      <c r="BD2">
        <f t="shared" ref="BD2:BD65" si="16">5+2</f>
        <v>7</v>
      </c>
      <c r="BE2">
        <f t="shared" ref="BE2:BE65" si="17">IFERROR(BB2/BC2,0)</f>
        <v>0</v>
      </c>
      <c r="BG2">
        <v>67</v>
      </c>
      <c r="BH2">
        <v>0</v>
      </c>
      <c r="BI2">
        <v>0</v>
      </c>
      <c r="BJ2">
        <f t="shared" ref="BJ2:BJ65" si="18">SUM(BG2:BI2)</f>
        <v>67</v>
      </c>
      <c r="BK2">
        <v>0</v>
      </c>
      <c r="BL2">
        <f t="shared" ref="BL2:BL65" si="19">SUM(BJ2:BK2)</f>
        <v>67</v>
      </c>
      <c r="BM2">
        <v>2</v>
      </c>
      <c r="BN2">
        <f t="shared" ref="BN2:BN65" si="20">3+2</f>
        <v>5</v>
      </c>
      <c r="BO2">
        <f t="shared" ref="BO2:BO65" si="21">IFERROR(BL2/BM2,0)</f>
        <v>33.5</v>
      </c>
      <c r="BQ2">
        <v>0</v>
      </c>
      <c r="BR2">
        <v>0</v>
      </c>
      <c r="BS2">
        <v>0</v>
      </c>
      <c r="BT2">
        <f t="shared" ref="BT2:BT65" si="22">SUM(BQ2:BS2)</f>
        <v>0</v>
      </c>
      <c r="BU2">
        <v>0</v>
      </c>
      <c r="BV2">
        <f t="shared" ref="BV2:BV65" si="23">SUM(BT2:BU2)</f>
        <v>0</v>
      </c>
      <c r="BW2">
        <v>6</v>
      </c>
      <c r="BX2">
        <f t="shared" ref="BX2:BX65" si="24">3+2</f>
        <v>5</v>
      </c>
      <c r="BY2">
        <f t="shared" ref="BY2:BY65" si="25">IFERROR(BV2/BW2,0)</f>
        <v>0</v>
      </c>
      <c r="CA2">
        <v>0</v>
      </c>
    </row>
    <row r="3" spans="1:79" ht="18" customHeight="1" x14ac:dyDescent="0.3">
      <c r="A3" s="2">
        <v>44573</v>
      </c>
      <c r="B3" t="s">
        <v>28</v>
      </c>
      <c r="C3" t="s">
        <v>29</v>
      </c>
      <c r="D3" t="s">
        <v>27</v>
      </c>
      <c r="F3">
        <v>62</v>
      </c>
      <c r="G3">
        <v>0</v>
      </c>
      <c r="I3">
        <v>-22</v>
      </c>
      <c r="J3">
        <f t="shared" si="0"/>
        <v>40</v>
      </c>
      <c r="K3">
        <v>0</v>
      </c>
      <c r="L3">
        <f t="shared" si="1"/>
        <v>40</v>
      </c>
      <c r="M3">
        <v>10</v>
      </c>
      <c r="N3">
        <v>1</v>
      </c>
      <c r="O3">
        <f t="shared" si="2"/>
        <v>4</v>
      </c>
      <c r="Q3">
        <v>233</v>
      </c>
      <c r="R3">
        <v>0</v>
      </c>
      <c r="T3">
        <v>0</v>
      </c>
      <c r="U3">
        <f t="shared" si="3"/>
        <v>233</v>
      </c>
      <c r="V3">
        <v>0</v>
      </c>
      <c r="W3">
        <f t="shared" si="4"/>
        <v>233</v>
      </c>
      <c r="X3">
        <v>5</v>
      </c>
      <c r="Y3">
        <v>2</v>
      </c>
      <c r="Z3">
        <f t="shared" si="5"/>
        <v>46.6</v>
      </c>
      <c r="AB3">
        <v>742</v>
      </c>
      <c r="AC3">
        <v>0</v>
      </c>
      <c r="AE3">
        <v>-33</v>
      </c>
      <c r="AF3">
        <f t="shared" si="6"/>
        <v>709</v>
      </c>
      <c r="AG3">
        <v>0</v>
      </c>
      <c r="AH3">
        <f t="shared" si="7"/>
        <v>709</v>
      </c>
      <c r="AI3">
        <v>26</v>
      </c>
      <c r="AJ3">
        <f t="shared" si="8"/>
        <v>6</v>
      </c>
      <c r="AK3">
        <f t="shared" si="9"/>
        <v>27.26923076923077</v>
      </c>
      <c r="AM3">
        <v>1606</v>
      </c>
      <c r="AN3">
        <v>0</v>
      </c>
      <c r="AO3">
        <v>-49</v>
      </c>
      <c r="AP3">
        <f t="shared" si="10"/>
        <v>1557</v>
      </c>
      <c r="AQ3">
        <v>0</v>
      </c>
      <c r="AR3">
        <f t="shared" si="11"/>
        <v>1557</v>
      </c>
      <c r="AS3">
        <v>22</v>
      </c>
      <c r="AT3">
        <f t="shared" si="12"/>
        <v>6</v>
      </c>
      <c r="AU3">
        <f t="shared" si="13"/>
        <v>70.772727272727266</v>
      </c>
      <c r="AW3">
        <v>279</v>
      </c>
      <c r="AX3">
        <v>0</v>
      </c>
      <c r="AY3">
        <v>0</v>
      </c>
      <c r="AZ3">
        <f t="shared" si="14"/>
        <v>279</v>
      </c>
      <c r="BA3">
        <v>0</v>
      </c>
      <c r="BB3">
        <f t="shared" si="15"/>
        <v>279</v>
      </c>
      <c r="BC3">
        <v>5</v>
      </c>
      <c r="BD3">
        <f t="shared" si="16"/>
        <v>7</v>
      </c>
      <c r="BE3">
        <f t="shared" si="17"/>
        <v>55.8</v>
      </c>
      <c r="BG3">
        <v>295</v>
      </c>
      <c r="BH3">
        <v>0</v>
      </c>
      <c r="BI3">
        <v>0</v>
      </c>
      <c r="BJ3">
        <f t="shared" si="18"/>
        <v>295</v>
      </c>
      <c r="BK3">
        <v>0</v>
      </c>
      <c r="BL3">
        <f t="shared" si="19"/>
        <v>295</v>
      </c>
      <c r="BM3">
        <v>5</v>
      </c>
      <c r="BN3">
        <f t="shared" si="20"/>
        <v>5</v>
      </c>
      <c r="BO3">
        <f t="shared" si="21"/>
        <v>59</v>
      </c>
      <c r="BQ3">
        <v>1561</v>
      </c>
      <c r="BR3">
        <v>0</v>
      </c>
      <c r="BS3">
        <v>0</v>
      </c>
      <c r="BT3">
        <f t="shared" si="22"/>
        <v>1561</v>
      </c>
      <c r="BU3">
        <v>0</v>
      </c>
      <c r="BV3">
        <f t="shared" si="23"/>
        <v>1561</v>
      </c>
      <c r="BW3">
        <v>17</v>
      </c>
      <c r="BX3">
        <f t="shared" si="24"/>
        <v>5</v>
      </c>
      <c r="BY3">
        <f t="shared" si="25"/>
        <v>91.82352941176471</v>
      </c>
      <c r="CA3">
        <v>0</v>
      </c>
    </row>
    <row r="4" spans="1:79" ht="17.25" customHeight="1" x14ac:dyDescent="0.3">
      <c r="A4" s="2">
        <v>44573</v>
      </c>
      <c r="B4" t="s">
        <v>30</v>
      </c>
      <c r="C4" t="s">
        <v>31</v>
      </c>
      <c r="D4" t="s">
        <v>27</v>
      </c>
      <c r="F4">
        <v>174</v>
      </c>
      <c r="G4">
        <v>0</v>
      </c>
      <c r="I4">
        <v>0</v>
      </c>
      <c r="J4">
        <f t="shared" si="0"/>
        <v>174</v>
      </c>
      <c r="K4">
        <v>0</v>
      </c>
      <c r="L4">
        <f t="shared" si="1"/>
        <v>174</v>
      </c>
      <c r="M4">
        <v>7</v>
      </c>
      <c r="N4">
        <v>1</v>
      </c>
      <c r="O4">
        <f t="shared" si="2"/>
        <v>24.857142857142858</v>
      </c>
      <c r="Q4">
        <v>226</v>
      </c>
      <c r="R4">
        <v>0</v>
      </c>
      <c r="T4">
        <v>0</v>
      </c>
      <c r="U4">
        <f t="shared" si="3"/>
        <v>226</v>
      </c>
      <c r="V4">
        <v>0</v>
      </c>
      <c r="W4">
        <f t="shared" si="4"/>
        <v>226</v>
      </c>
      <c r="X4">
        <v>2</v>
      </c>
      <c r="Y4">
        <v>2</v>
      </c>
      <c r="Z4">
        <f t="shared" si="5"/>
        <v>113</v>
      </c>
      <c r="AB4">
        <v>374</v>
      </c>
      <c r="AC4">
        <v>0</v>
      </c>
      <c r="AE4">
        <v>0</v>
      </c>
      <c r="AF4">
        <f t="shared" si="6"/>
        <v>374</v>
      </c>
      <c r="AG4">
        <v>0</v>
      </c>
      <c r="AH4">
        <f t="shared" si="7"/>
        <v>374</v>
      </c>
      <c r="AI4">
        <v>3</v>
      </c>
      <c r="AJ4">
        <f t="shared" si="8"/>
        <v>6</v>
      </c>
      <c r="AK4">
        <f t="shared" si="9"/>
        <v>124.66666666666667</v>
      </c>
      <c r="AM4">
        <v>416</v>
      </c>
      <c r="AN4">
        <v>0</v>
      </c>
      <c r="AO4">
        <v>-47</v>
      </c>
      <c r="AP4">
        <f t="shared" si="10"/>
        <v>369</v>
      </c>
      <c r="AQ4">
        <v>0</v>
      </c>
      <c r="AR4">
        <f t="shared" si="11"/>
        <v>369</v>
      </c>
      <c r="AS4">
        <v>1</v>
      </c>
      <c r="AT4">
        <f t="shared" si="12"/>
        <v>6</v>
      </c>
      <c r="AU4">
        <f t="shared" si="13"/>
        <v>369</v>
      </c>
      <c r="AW4">
        <v>231</v>
      </c>
      <c r="AX4">
        <v>0</v>
      </c>
      <c r="AY4">
        <v>0</v>
      </c>
      <c r="AZ4">
        <f t="shared" si="14"/>
        <v>231</v>
      </c>
      <c r="BA4">
        <v>0</v>
      </c>
      <c r="BB4">
        <f t="shared" si="15"/>
        <v>231</v>
      </c>
      <c r="BC4">
        <v>0</v>
      </c>
      <c r="BD4">
        <f t="shared" si="16"/>
        <v>7</v>
      </c>
      <c r="BE4">
        <f t="shared" si="17"/>
        <v>0</v>
      </c>
      <c r="BG4">
        <v>68</v>
      </c>
      <c r="BH4">
        <v>0</v>
      </c>
      <c r="BI4">
        <v>0</v>
      </c>
      <c r="BJ4">
        <f t="shared" si="18"/>
        <v>68</v>
      </c>
      <c r="BK4">
        <v>160</v>
      </c>
      <c r="BL4">
        <f t="shared" si="19"/>
        <v>228</v>
      </c>
      <c r="BM4">
        <v>2</v>
      </c>
      <c r="BN4">
        <f t="shared" si="20"/>
        <v>5</v>
      </c>
      <c r="BO4">
        <f t="shared" si="21"/>
        <v>114</v>
      </c>
      <c r="BQ4">
        <v>346</v>
      </c>
      <c r="BR4">
        <v>0</v>
      </c>
      <c r="BS4">
        <v>0</v>
      </c>
      <c r="BT4">
        <f t="shared" si="22"/>
        <v>346</v>
      </c>
      <c r="BU4">
        <v>0</v>
      </c>
      <c r="BV4">
        <f t="shared" si="23"/>
        <v>346</v>
      </c>
      <c r="BW4">
        <v>2</v>
      </c>
      <c r="BX4">
        <f t="shared" si="24"/>
        <v>5</v>
      </c>
      <c r="BY4">
        <f t="shared" si="25"/>
        <v>173</v>
      </c>
      <c r="CA4">
        <v>2276</v>
      </c>
    </row>
    <row r="5" spans="1:79" ht="15.75" customHeight="1" x14ac:dyDescent="0.3">
      <c r="A5" s="2">
        <v>44573</v>
      </c>
      <c r="B5" t="s">
        <v>32</v>
      </c>
      <c r="C5" t="s">
        <v>33</v>
      </c>
      <c r="D5" t="s">
        <v>27</v>
      </c>
      <c r="F5">
        <v>126</v>
      </c>
      <c r="G5">
        <v>0</v>
      </c>
      <c r="I5">
        <v>-3</v>
      </c>
      <c r="J5">
        <f t="shared" si="0"/>
        <v>123</v>
      </c>
      <c r="K5">
        <v>0</v>
      </c>
      <c r="L5">
        <f t="shared" si="1"/>
        <v>123</v>
      </c>
      <c r="M5">
        <v>9</v>
      </c>
      <c r="N5">
        <v>1</v>
      </c>
      <c r="O5">
        <f t="shared" si="2"/>
        <v>13.666666666666666</v>
      </c>
      <c r="Q5">
        <v>183</v>
      </c>
      <c r="R5">
        <v>0</v>
      </c>
      <c r="T5">
        <v>0</v>
      </c>
      <c r="U5">
        <f t="shared" si="3"/>
        <v>183</v>
      </c>
      <c r="V5">
        <v>0</v>
      </c>
      <c r="W5">
        <f t="shared" si="4"/>
        <v>183</v>
      </c>
      <c r="X5">
        <v>3</v>
      </c>
      <c r="Y5">
        <v>2</v>
      </c>
      <c r="Z5">
        <f t="shared" si="5"/>
        <v>61</v>
      </c>
      <c r="AB5">
        <v>419</v>
      </c>
      <c r="AC5">
        <v>0</v>
      </c>
      <c r="AE5">
        <v>0</v>
      </c>
      <c r="AF5">
        <f t="shared" si="6"/>
        <v>419</v>
      </c>
      <c r="AG5">
        <v>0</v>
      </c>
      <c r="AH5">
        <f t="shared" si="7"/>
        <v>419</v>
      </c>
      <c r="AI5">
        <v>2</v>
      </c>
      <c r="AJ5">
        <f t="shared" si="8"/>
        <v>6</v>
      </c>
      <c r="AK5">
        <f t="shared" si="9"/>
        <v>209.5</v>
      </c>
      <c r="AM5">
        <v>393</v>
      </c>
      <c r="AN5">
        <v>0</v>
      </c>
      <c r="AO5">
        <v>0</v>
      </c>
      <c r="AP5">
        <f t="shared" si="10"/>
        <v>393</v>
      </c>
      <c r="AQ5">
        <v>0</v>
      </c>
      <c r="AR5">
        <f t="shared" si="11"/>
        <v>393</v>
      </c>
      <c r="AS5">
        <v>4</v>
      </c>
      <c r="AT5">
        <f t="shared" si="12"/>
        <v>6</v>
      </c>
      <c r="AU5">
        <f t="shared" si="13"/>
        <v>98.25</v>
      </c>
      <c r="AW5">
        <v>542</v>
      </c>
      <c r="AX5">
        <v>0</v>
      </c>
      <c r="AY5">
        <v>0</v>
      </c>
      <c r="AZ5">
        <f t="shared" si="14"/>
        <v>542</v>
      </c>
      <c r="BA5">
        <v>0</v>
      </c>
      <c r="BB5">
        <f t="shared" si="15"/>
        <v>542</v>
      </c>
      <c r="BC5">
        <v>1</v>
      </c>
      <c r="BD5">
        <f t="shared" si="16"/>
        <v>7</v>
      </c>
      <c r="BE5">
        <f t="shared" si="17"/>
        <v>542</v>
      </c>
      <c r="BG5">
        <v>219</v>
      </c>
      <c r="BH5">
        <v>96</v>
      </c>
      <c r="BI5">
        <v>0</v>
      </c>
      <c r="BJ5">
        <f t="shared" si="18"/>
        <v>315</v>
      </c>
      <c r="BK5">
        <v>0</v>
      </c>
      <c r="BL5">
        <f t="shared" si="19"/>
        <v>315</v>
      </c>
      <c r="BM5">
        <v>2</v>
      </c>
      <c r="BN5">
        <f t="shared" si="20"/>
        <v>5</v>
      </c>
      <c r="BO5">
        <f t="shared" si="21"/>
        <v>157.5</v>
      </c>
      <c r="BQ5">
        <v>352</v>
      </c>
      <c r="BR5">
        <v>0</v>
      </c>
      <c r="BS5">
        <v>0</v>
      </c>
      <c r="BT5">
        <f t="shared" si="22"/>
        <v>352</v>
      </c>
      <c r="BU5">
        <v>0</v>
      </c>
      <c r="BV5">
        <f t="shared" si="23"/>
        <v>352</v>
      </c>
      <c r="BW5">
        <v>4</v>
      </c>
      <c r="BX5">
        <f t="shared" si="24"/>
        <v>5</v>
      </c>
      <c r="BY5">
        <f t="shared" si="25"/>
        <v>88</v>
      </c>
      <c r="CA5">
        <v>639</v>
      </c>
    </row>
    <row r="6" spans="1:79" ht="17.25" customHeight="1" x14ac:dyDescent="0.3">
      <c r="A6" s="2">
        <v>44573</v>
      </c>
      <c r="B6" t="s">
        <v>34</v>
      </c>
      <c r="C6" t="s">
        <v>35</v>
      </c>
      <c r="D6" t="s">
        <v>27</v>
      </c>
      <c r="F6">
        <v>401</v>
      </c>
      <c r="G6">
        <v>160</v>
      </c>
      <c r="I6">
        <v>0</v>
      </c>
      <c r="J6">
        <f t="shared" si="0"/>
        <v>561</v>
      </c>
      <c r="K6">
        <v>0</v>
      </c>
      <c r="L6">
        <f t="shared" si="1"/>
        <v>561</v>
      </c>
      <c r="M6">
        <v>11</v>
      </c>
      <c r="N6">
        <v>1</v>
      </c>
      <c r="O6">
        <f t="shared" si="2"/>
        <v>51</v>
      </c>
      <c r="Q6">
        <v>348</v>
      </c>
      <c r="R6">
        <v>0</v>
      </c>
      <c r="T6">
        <v>0</v>
      </c>
      <c r="U6">
        <f t="shared" si="3"/>
        <v>348</v>
      </c>
      <c r="V6">
        <v>0</v>
      </c>
      <c r="W6">
        <f t="shared" si="4"/>
        <v>348</v>
      </c>
      <c r="X6">
        <v>2</v>
      </c>
      <c r="Y6">
        <v>2</v>
      </c>
      <c r="Z6">
        <f t="shared" si="5"/>
        <v>174</v>
      </c>
      <c r="AB6">
        <v>2710</v>
      </c>
      <c r="AC6">
        <v>0</v>
      </c>
      <c r="AE6">
        <v>0</v>
      </c>
      <c r="AF6">
        <f t="shared" si="6"/>
        <v>2710</v>
      </c>
      <c r="AG6">
        <v>0</v>
      </c>
      <c r="AH6">
        <f t="shared" si="7"/>
        <v>2710</v>
      </c>
      <c r="AI6">
        <v>56</v>
      </c>
      <c r="AJ6">
        <f t="shared" si="8"/>
        <v>6</v>
      </c>
      <c r="AK6">
        <f t="shared" si="9"/>
        <v>48.392857142857146</v>
      </c>
      <c r="AM6">
        <v>454</v>
      </c>
      <c r="AN6">
        <v>320</v>
      </c>
      <c r="AO6">
        <v>0</v>
      </c>
      <c r="AP6">
        <f t="shared" si="10"/>
        <v>774</v>
      </c>
      <c r="AQ6">
        <v>0</v>
      </c>
      <c r="AR6">
        <f t="shared" si="11"/>
        <v>774</v>
      </c>
      <c r="AS6">
        <v>7</v>
      </c>
      <c r="AT6">
        <f t="shared" si="12"/>
        <v>6</v>
      </c>
      <c r="AU6">
        <f t="shared" si="13"/>
        <v>110.57142857142857</v>
      </c>
      <c r="AW6">
        <v>217</v>
      </c>
      <c r="AX6">
        <v>0</v>
      </c>
      <c r="AY6">
        <v>0</v>
      </c>
      <c r="AZ6">
        <f t="shared" si="14"/>
        <v>217</v>
      </c>
      <c r="BA6">
        <v>0</v>
      </c>
      <c r="BB6">
        <f t="shared" si="15"/>
        <v>217</v>
      </c>
      <c r="BC6">
        <v>5</v>
      </c>
      <c r="BD6">
        <f t="shared" si="16"/>
        <v>7</v>
      </c>
      <c r="BE6">
        <f t="shared" si="17"/>
        <v>43.4</v>
      </c>
      <c r="BG6">
        <v>110</v>
      </c>
      <c r="BH6">
        <v>310</v>
      </c>
      <c r="BI6">
        <v>0</v>
      </c>
      <c r="BJ6">
        <f t="shared" si="18"/>
        <v>420</v>
      </c>
      <c r="BK6">
        <v>0</v>
      </c>
      <c r="BL6">
        <f t="shared" si="19"/>
        <v>420</v>
      </c>
      <c r="BM6">
        <v>2</v>
      </c>
      <c r="BN6">
        <f t="shared" si="20"/>
        <v>5</v>
      </c>
      <c r="BO6">
        <f t="shared" si="21"/>
        <v>210</v>
      </c>
      <c r="BQ6">
        <v>1501</v>
      </c>
      <c r="BR6">
        <v>480</v>
      </c>
      <c r="BS6">
        <v>0</v>
      </c>
      <c r="BT6">
        <f t="shared" si="22"/>
        <v>1981</v>
      </c>
      <c r="BU6">
        <v>0</v>
      </c>
      <c r="BV6">
        <f t="shared" si="23"/>
        <v>1981</v>
      </c>
      <c r="BW6">
        <v>49</v>
      </c>
      <c r="BX6">
        <f t="shared" si="24"/>
        <v>5</v>
      </c>
      <c r="BY6">
        <f t="shared" si="25"/>
        <v>40.428571428571431</v>
      </c>
      <c r="CA6">
        <v>2842</v>
      </c>
    </row>
    <row r="7" spans="1:79" ht="17.25" customHeight="1" x14ac:dyDescent="0.3">
      <c r="A7" s="2">
        <v>44573</v>
      </c>
      <c r="B7" t="s">
        <v>36</v>
      </c>
      <c r="C7" t="s">
        <v>37</v>
      </c>
      <c r="D7" t="s">
        <v>27</v>
      </c>
      <c r="F7">
        <v>416</v>
      </c>
      <c r="G7">
        <v>339</v>
      </c>
      <c r="I7">
        <v>0</v>
      </c>
      <c r="J7">
        <f t="shared" si="0"/>
        <v>755</v>
      </c>
      <c r="K7">
        <v>0</v>
      </c>
      <c r="L7">
        <f t="shared" si="1"/>
        <v>755</v>
      </c>
      <c r="M7">
        <v>23</v>
      </c>
      <c r="N7">
        <v>1</v>
      </c>
      <c r="O7">
        <f t="shared" si="2"/>
        <v>32.826086956521742</v>
      </c>
      <c r="Q7">
        <v>220</v>
      </c>
      <c r="R7">
        <v>0</v>
      </c>
      <c r="T7">
        <v>0</v>
      </c>
      <c r="U7">
        <f t="shared" si="3"/>
        <v>220</v>
      </c>
      <c r="V7">
        <v>0</v>
      </c>
      <c r="W7">
        <f t="shared" si="4"/>
        <v>220</v>
      </c>
      <c r="X7">
        <v>0</v>
      </c>
      <c r="Y7">
        <v>2</v>
      </c>
      <c r="Z7">
        <f t="shared" si="5"/>
        <v>0</v>
      </c>
      <c r="AB7">
        <v>302</v>
      </c>
      <c r="AC7">
        <v>0</v>
      </c>
      <c r="AE7">
        <v>0</v>
      </c>
      <c r="AF7">
        <f t="shared" si="6"/>
        <v>302</v>
      </c>
      <c r="AG7">
        <v>0</v>
      </c>
      <c r="AH7">
        <f t="shared" si="7"/>
        <v>302</v>
      </c>
      <c r="AI7">
        <v>3</v>
      </c>
      <c r="AJ7">
        <f t="shared" si="8"/>
        <v>6</v>
      </c>
      <c r="AK7">
        <f t="shared" si="9"/>
        <v>100.66666666666667</v>
      </c>
      <c r="AM7">
        <v>260</v>
      </c>
      <c r="AN7">
        <v>0</v>
      </c>
      <c r="AO7">
        <v>0</v>
      </c>
      <c r="AP7">
        <f t="shared" si="10"/>
        <v>260</v>
      </c>
      <c r="AQ7">
        <v>0</v>
      </c>
      <c r="AR7">
        <f t="shared" si="11"/>
        <v>260</v>
      </c>
      <c r="AS7">
        <v>1</v>
      </c>
      <c r="AT7">
        <f t="shared" si="12"/>
        <v>6</v>
      </c>
      <c r="AU7">
        <f t="shared" si="13"/>
        <v>260</v>
      </c>
      <c r="AW7">
        <v>261</v>
      </c>
      <c r="AX7">
        <v>0</v>
      </c>
      <c r="AY7">
        <v>0</v>
      </c>
      <c r="AZ7">
        <f t="shared" si="14"/>
        <v>261</v>
      </c>
      <c r="BA7">
        <v>0</v>
      </c>
      <c r="BB7">
        <f t="shared" si="15"/>
        <v>261</v>
      </c>
      <c r="BC7">
        <v>2</v>
      </c>
      <c r="BD7">
        <f t="shared" si="16"/>
        <v>7</v>
      </c>
      <c r="BE7">
        <f t="shared" si="17"/>
        <v>130.5</v>
      </c>
      <c r="BG7">
        <v>282</v>
      </c>
      <c r="BH7">
        <v>290</v>
      </c>
      <c r="BI7">
        <v>0</v>
      </c>
      <c r="BJ7">
        <f t="shared" si="18"/>
        <v>572</v>
      </c>
      <c r="BK7">
        <v>0</v>
      </c>
      <c r="BL7">
        <f t="shared" si="19"/>
        <v>572</v>
      </c>
      <c r="BM7">
        <v>1</v>
      </c>
      <c r="BN7">
        <f t="shared" si="20"/>
        <v>5</v>
      </c>
      <c r="BO7">
        <f t="shared" si="21"/>
        <v>572</v>
      </c>
      <c r="BQ7">
        <v>141</v>
      </c>
      <c r="BR7">
        <v>1500</v>
      </c>
      <c r="BS7">
        <v>0</v>
      </c>
      <c r="BT7">
        <f t="shared" si="22"/>
        <v>1641</v>
      </c>
      <c r="BU7">
        <v>0</v>
      </c>
      <c r="BV7">
        <f t="shared" si="23"/>
        <v>1641</v>
      </c>
      <c r="BW7">
        <v>3</v>
      </c>
      <c r="BX7">
        <f t="shared" si="24"/>
        <v>5</v>
      </c>
      <c r="BY7">
        <f t="shared" si="25"/>
        <v>547</v>
      </c>
      <c r="CA7">
        <v>7000</v>
      </c>
    </row>
    <row r="8" spans="1:79" ht="17.25" customHeight="1" x14ac:dyDescent="0.3">
      <c r="A8" s="2">
        <v>44573</v>
      </c>
      <c r="B8" t="s">
        <v>38</v>
      </c>
      <c r="C8" t="s">
        <v>39</v>
      </c>
      <c r="D8" t="s">
        <v>27</v>
      </c>
      <c r="F8">
        <v>421</v>
      </c>
      <c r="G8">
        <v>150</v>
      </c>
      <c r="I8">
        <v>-160</v>
      </c>
      <c r="J8">
        <f t="shared" si="0"/>
        <v>411</v>
      </c>
      <c r="K8">
        <v>0</v>
      </c>
      <c r="L8">
        <f t="shared" si="1"/>
        <v>411</v>
      </c>
      <c r="M8">
        <v>38</v>
      </c>
      <c r="N8">
        <v>1</v>
      </c>
      <c r="O8">
        <v>360</v>
      </c>
      <c r="Q8">
        <v>144</v>
      </c>
      <c r="R8">
        <v>299</v>
      </c>
      <c r="T8">
        <v>0</v>
      </c>
      <c r="U8">
        <f t="shared" si="3"/>
        <v>443</v>
      </c>
      <c r="V8">
        <v>0</v>
      </c>
      <c r="W8">
        <f t="shared" si="4"/>
        <v>443</v>
      </c>
      <c r="X8">
        <v>7</v>
      </c>
      <c r="Y8">
        <v>2</v>
      </c>
      <c r="Z8">
        <f t="shared" si="5"/>
        <v>63.285714285714285</v>
      </c>
      <c r="AB8">
        <v>1998</v>
      </c>
      <c r="AC8">
        <v>0</v>
      </c>
      <c r="AE8">
        <v>-12</v>
      </c>
      <c r="AF8">
        <f t="shared" si="6"/>
        <v>1986</v>
      </c>
      <c r="AG8">
        <v>0</v>
      </c>
      <c r="AH8">
        <f t="shared" si="7"/>
        <v>1986</v>
      </c>
      <c r="AI8">
        <v>8</v>
      </c>
      <c r="AJ8">
        <f t="shared" si="8"/>
        <v>6</v>
      </c>
      <c r="AK8">
        <f t="shared" si="9"/>
        <v>248.25</v>
      </c>
      <c r="AM8">
        <v>612</v>
      </c>
      <c r="AN8">
        <v>1760</v>
      </c>
      <c r="AO8">
        <v>-12</v>
      </c>
      <c r="AP8">
        <f t="shared" si="10"/>
        <v>2360</v>
      </c>
      <c r="AQ8">
        <v>0</v>
      </c>
      <c r="AR8">
        <f t="shared" si="11"/>
        <v>2360</v>
      </c>
      <c r="AS8">
        <v>5</v>
      </c>
      <c r="AT8">
        <f t="shared" si="12"/>
        <v>6</v>
      </c>
      <c r="AU8">
        <f t="shared" si="13"/>
        <v>472</v>
      </c>
      <c r="AW8">
        <v>257</v>
      </c>
      <c r="AX8">
        <v>200</v>
      </c>
      <c r="AY8">
        <v>0</v>
      </c>
      <c r="AZ8">
        <f t="shared" si="14"/>
        <v>457</v>
      </c>
      <c r="BA8">
        <v>0</v>
      </c>
      <c r="BB8">
        <f t="shared" si="15"/>
        <v>457</v>
      </c>
      <c r="BC8">
        <v>6</v>
      </c>
      <c r="BD8">
        <f t="shared" si="16"/>
        <v>7</v>
      </c>
      <c r="BE8">
        <f t="shared" si="17"/>
        <v>76.166666666666671</v>
      </c>
      <c r="BG8">
        <v>305</v>
      </c>
      <c r="BH8">
        <v>3446</v>
      </c>
      <c r="BI8">
        <v>-5</v>
      </c>
      <c r="BJ8">
        <f t="shared" si="18"/>
        <v>3746</v>
      </c>
      <c r="BK8">
        <v>0</v>
      </c>
      <c r="BL8">
        <f t="shared" si="19"/>
        <v>3746</v>
      </c>
      <c r="BM8">
        <v>13</v>
      </c>
      <c r="BN8">
        <f t="shared" si="20"/>
        <v>5</v>
      </c>
      <c r="BO8">
        <f t="shared" si="21"/>
        <v>288.15384615384613</v>
      </c>
      <c r="BQ8">
        <v>456</v>
      </c>
      <c r="BR8">
        <v>177</v>
      </c>
      <c r="BS8">
        <v>0</v>
      </c>
      <c r="BT8">
        <f t="shared" si="22"/>
        <v>633</v>
      </c>
      <c r="BU8">
        <v>0</v>
      </c>
      <c r="BV8">
        <f t="shared" si="23"/>
        <v>633</v>
      </c>
      <c r="BW8">
        <v>11</v>
      </c>
      <c r="BX8">
        <f t="shared" si="24"/>
        <v>5</v>
      </c>
      <c r="BY8">
        <f t="shared" si="25"/>
        <v>57.545454545454547</v>
      </c>
      <c r="CA8">
        <v>384</v>
      </c>
    </row>
    <row r="9" spans="1:79" ht="17.25" customHeight="1" x14ac:dyDescent="0.3">
      <c r="A9" s="2">
        <v>44573</v>
      </c>
      <c r="B9" t="s">
        <v>40</v>
      </c>
      <c r="C9" t="s">
        <v>41</v>
      </c>
      <c r="D9" t="s">
        <v>27</v>
      </c>
      <c r="F9">
        <v>1027</v>
      </c>
      <c r="G9">
        <v>911</v>
      </c>
      <c r="I9">
        <v>-150</v>
      </c>
      <c r="J9">
        <f t="shared" si="0"/>
        <v>1788</v>
      </c>
      <c r="K9">
        <v>0</v>
      </c>
      <c r="L9">
        <f t="shared" si="1"/>
        <v>1788</v>
      </c>
      <c r="M9">
        <v>71</v>
      </c>
      <c r="N9">
        <v>1</v>
      </c>
      <c r="O9">
        <f t="shared" si="2"/>
        <v>25.183098591549296</v>
      </c>
      <c r="Q9">
        <v>72</v>
      </c>
      <c r="R9">
        <v>372</v>
      </c>
      <c r="T9">
        <v>0</v>
      </c>
      <c r="U9">
        <f t="shared" si="3"/>
        <v>444</v>
      </c>
      <c r="V9">
        <v>0</v>
      </c>
      <c r="W9">
        <f t="shared" si="4"/>
        <v>444</v>
      </c>
      <c r="X9">
        <v>7</v>
      </c>
      <c r="Y9">
        <v>2</v>
      </c>
      <c r="Z9">
        <f t="shared" si="5"/>
        <v>63.428571428571431</v>
      </c>
      <c r="AB9">
        <v>3802</v>
      </c>
      <c r="AC9">
        <v>3060</v>
      </c>
      <c r="AE9">
        <v>0</v>
      </c>
      <c r="AF9">
        <f t="shared" si="6"/>
        <v>6862</v>
      </c>
      <c r="AG9">
        <v>0</v>
      </c>
      <c r="AH9">
        <f t="shared" si="7"/>
        <v>6862</v>
      </c>
      <c r="AI9">
        <v>10</v>
      </c>
      <c r="AJ9">
        <f t="shared" si="8"/>
        <v>6</v>
      </c>
      <c r="AK9">
        <f t="shared" si="9"/>
        <v>686.2</v>
      </c>
      <c r="AM9">
        <v>1274</v>
      </c>
      <c r="AN9">
        <v>1124</v>
      </c>
      <c r="AO9">
        <v>0</v>
      </c>
      <c r="AP9">
        <f t="shared" si="10"/>
        <v>2398</v>
      </c>
      <c r="AQ9">
        <v>0</v>
      </c>
      <c r="AR9">
        <f t="shared" si="11"/>
        <v>2398</v>
      </c>
      <c r="AS9">
        <v>7</v>
      </c>
      <c r="AT9">
        <f t="shared" si="12"/>
        <v>6</v>
      </c>
      <c r="AU9">
        <f t="shared" si="13"/>
        <v>342.57142857142856</v>
      </c>
      <c r="AW9">
        <v>71</v>
      </c>
      <c r="AX9">
        <v>100</v>
      </c>
      <c r="AY9">
        <v>0</v>
      </c>
      <c r="AZ9">
        <f t="shared" si="14"/>
        <v>171</v>
      </c>
      <c r="BA9">
        <v>0</v>
      </c>
      <c r="BB9">
        <f t="shared" si="15"/>
        <v>171</v>
      </c>
      <c r="BC9">
        <v>5</v>
      </c>
      <c r="BD9">
        <f t="shared" si="16"/>
        <v>7</v>
      </c>
      <c r="BE9">
        <f t="shared" si="17"/>
        <v>34.200000000000003</v>
      </c>
      <c r="BG9">
        <v>113</v>
      </c>
      <c r="BH9">
        <v>2144</v>
      </c>
      <c r="BI9">
        <v>0</v>
      </c>
      <c r="BJ9">
        <f t="shared" si="18"/>
        <v>2257</v>
      </c>
      <c r="BK9">
        <v>0</v>
      </c>
      <c r="BL9">
        <f t="shared" si="19"/>
        <v>2257</v>
      </c>
      <c r="BM9">
        <v>2</v>
      </c>
      <c r="BN9">
        <f t="shared" si="20"/>
        <v>5</v>
      </c>
      <c r="BO9">
        <f t="shared" si="21"/>
        <v>1128.5</v>
      </c>
      <c r="BQ9">
        <v>765</v>
      </c>
      <c r="BR9">
        <v>1951</v>
      </c>
      <c r="BS9">
        <v>0</v>
      </c>
      <c r="BT9">
        <f t="shared" si="22"/>
        <v>2716</v>
      </c>
      <c r="BU9">
        <v>0</v>
      </c>
      <c r="BV9">
        <f t="shared" si="23"/>
        <v>2716</v>
      </c>
      <c r="BW9">
        <v>22</v>
      </c>
      <c r="BX9">
        <f t="shared" si="24"/>
        <v>5</v>
      </c>
      <c r="BY9">
        <f t="shared" si="25"/>
        <v>123.45454545454545</v>
      </c>
      <c r="CA9">
        <v>3892</v>
      </c>
    </row>
    <row r="10" spans="1:79" ht="17.25" customHeight="1" x14ac:dyDescent="0.3">
      <c r="A10" s="2">
        <v>44573</v>
      </c>
      <c r="B10" t="s">
        <v>42</v>
      </c>
      <c r="C10" t="s">
        <v>43</v>
      </c>
      <c r="D10" t="s">
        <v>27</v>
      </c>
      <c r="F10">
        <v>283</v>
      </c>
      <c r="G10">
        <v>0</v>
      </c>
      <c r="I10">
        <v>-11</v>
      </c>
      <c r="J10">
        <f t="shared" si="0"/>
        <v>272</v>
      </c>
      <c r="K10">
        <v>0</v>
      </c>
      <c r="L10">
        <f t="shared" si="1"/>
        <v>272</v>
      </c>
      <c r="M10">
        <v>21</v>
      </c>
      <c r="N10">
        <v>1</v>
      </c>
      <c r="O10">
        <f t="shared" si="2"/>
        <v>12.952380952380953</v>
      </c>
      <c r="Q10">
        <v>316</v>
      </c>
      <c r="R10">
        <v>0</v>
      </c>
      <c r="T10">
        <v>0</v>
      </c>
      <c r="U10">
        <f t="shared" si="3"/>
        <v>316</v>
      </c>
      <c r="V10">
        <v>0</v>
      </c>
      <c r="W10">
        <f t="shared" si="4"/>
        <v>316</v>
      </c>
      <c r="X10">
        <v>7</v>
      </c>
      <c r="Y10">
        <v>2</v>
      </c>
      <c r="Z10">
        <f t="shared" si="5"/>
        <v>45.142857142857146</v>
      </c>
      <c r="AB10">
        <v>1770</v>
      </c>
      <c r="AC10">
        <v>0</v>
      </c>
      <c r="AE10">
        <v>-12</v>
      </c>
      <c r="AF10">
        <f t="shared" si="6"/>
        <v>1758</v>
      </c>
      <c r="AG10">
        <v>0</v>
      </c>
      <c r="AH10">
        <f t="shared" si="7"/>
        <v>1758</v>
      </c>
      <c r="AI10">
        <v>6</v>
      </c>
      <c r="AJ10">
        <f t="shared" si="8"/>
        <v>6</v>
      </c>
      <c r="AK10">
        <f t="shared" si="9"/>
        <v>293</v>
      </c>
      <c r="AM10">
        <v>2552</v>
      </c>
      <c r="AN10">
        <v>202</v>
      </c>
      <c r="AO10">
        <v>-62</v>
      </c>
      <c r="AP10">
        <f t="shared" si="10"/>
        <v>2692</v>
      </c>
      <c r="AQ10">
        <v>0</v>
      </c>
      <c r="AR10">
        <f t="shared" si="11"/>
        <v>2692</v>
      </c>
      <c r="AS10">
        <v>5</v>
      </c>
      <c r="AT10">
        <f t="shared" si="12"/>
        <v>6</v>
      </c>
      <c r="AU10">
        <f t="shared" si="13"/>
        <v>538.4</v>
      </c>
      <c r="AW10">
        <v>282</v>
      </c>
      <c r="AX10">
        <v>0</v>
      </c>
      <c r="AY10">
        <v>0</v>
      </c>
      <c r="AZ10">
        <f t="shared" si="14"/>
        <v>282</v>
      </c>
      <c r="BA10">
        <v>0</v>
      </c>
      <c r="BB10">
        <f t="shared" si="15"/>
        <v>282</v>
      </c>
      <c r="BC10">
        <v>5</v>
      </c>
      <c r="BD10">
        <f t="shared" si="16"/>
        <v>7</v>
      </c>
      <c r="BE10">
        <f t="shared" si="17"/>
        <v>56.4</v>
      </c>
      <c r="BG10">
        <v>92</v>
      </c>
      <c r="BH10">
        <v>816</v>
      </c>
      <c r="BI10">
        <v>-5</v>
      </c>
      <c r="BJ10">
        <f t="shared" si="18"/>
        <v>903</v>
      </c>
      <c r="BK10">
        <v>510</v>
      </c>
      <c r="BL10">
        <f t="shared" si="19"/>
        <v>1413</v>
      </c>
      <c r="BM10">
        <v>6</v>
      </c>
      <c r="BN10">
        <f t="shared" si="20"/>
        <v>5</v>
      </c>
      <c r="BO10">
        <f t="shared" si="21"/>
        <v>235.5</v>
      </c>
      <c r="BQ10">
        <v>471</v>
      </c>
      <c r="BR10">
        <v>0</v>
      </c>
      <c r="BS10">
        <v>0</v>
      </c>
      <c r="BT10">
        <f t="shared" si="22"/>
        <v>471</v>
      </c>
      <c r="BU10">
        <v>0</v>
      </c>
      <c r="BV10">
        <f t="shared" si="23"/>
        <v>471</v>
      </c>
      <c r="BW10">
        <v>9</v>
      </c>
      <c r="BX10">
        <f t="shared" si="24"/>
        <v>5</v>
      </c>
      <c r="BY10">
        <f t="shared" si="25"/>
        <v>52.333333333333336</v>
      </c>
      <c r="CA10">
        <v>6528</v>
      </c>
    </row>
    <row r="11" spans="1:79" ht="17.25" customHeight="1" x14ac:dyDescent="0.3">
      <c r="A11" s="2">
        <v>44573</v>
      </c>
      <c r="B11" t="s">
        <v>44</v>
      </c>
      <c r="C11" t="s">
        <v>45</v>
      </c>
      <c r="D11" t="s">
        <v>27</v>
      </c>
      <c r="F11">
        <v>83</v>
      </c>
      <c r="G11">
        <v>0</v>
      </c>
      <c r="I11">
        <v>0</v>
      </c>
      <c r="J11">
        <f t="shared" si="0"/>
        <v>83</v>
      </c>
      <c r="K11">
        <v>0</v>
      </c>
      <c r="L11">
        <f t="shared" si="1"/>
        <v>83</v>
      </c>
      <c r="M11">
        <v>3</v>
      </c>
      <c r="N11">
        <v>1</v>
      </c>
      <c r="O11">
        <f t="shared" si="2"/>
        <v>27.666666666666668</v>
      </c>
      <c r="Q11">
        <v>240</v>
      </c>
      <c r="R11">
        <v>0</v>
      </c>
      <c r="T11">
        <v>0</v>
      </c>
      <c r="U11">
        <f t="shared" si="3"/>
        <v>240</v>
      </c>
      <c r="V11">
        <v>0</v>
      </c>
      <c r="W11">
        <f t="shared" si="4"/>
        <v>240</v>
      </c>
      <c r="X11">
        <v>0</v>
      </c>
      <c r="Y11">
        <v>2</v>
      </c>
      <c r="Z11">
        <f t="shared" si="5"/>
        <v>0</v>
      </c>
      <c r="AB11">
        <v>4452</v>
      </c>
      <c r="AC11">
        <v>0</v>
      </c>
      <c r="AE11">
        <v>0</v>
      </c>
      <c r="AF11">
        <f t="shared" si="6"/>
        <v>4452</v>
      </c>
      <c r="AG11">
        <v>0</v>
      </c>
      <c r="AH11">
        <f t="shared" si="7"/>
        <v>4452</v>
      </c>
      <c r="AI11">
        <v>116</v>
      </c>
      <c r="AJ11">
        <f t="shared" si="8"/>
        <v>6</v>
      </c>
      <c r="AK11">
        <f t="shared" si="9"/>
        <v>38.379310344827587</v>
      </c>
      <c r="AM11">
        <v>853</v>
      </c>
      <c r="AN11">
        <v>320</v>
      </c>
      <c r="AO11">
        <v>0</v>
      </c>
      <c r="AP11">
        <f t="shared" si="10"/>
        <v>1173</v>
      </c>
      <c r="AQ11">
        <v>0</v>
      </c>
      <c r="AR11">
        <f t="shared" si="11"/>
        <v>1173</v>
      </c>
      <c r="AS11">
        <v>24</v>
      </c>
      <c r="AT11">
        <f t="shared" si="12"/>
        <v>6</v>
      </c>
      <c r="AU11">
        <f t="shared" si="13"/>
        <v>48.875</v>
      </c>
      <c r="AW11">
        <v>275</v>
      </c>
      <c r="AX11">
        <v>90</v>
      </c>
      <c r="AY11">
        <v>0</v>
      </c>
      <c r="AZ11">
        <f t="shared" si="14"/>
        <v>365</v>
      </c>
      <c r="BA11">
        <v>0</v>
      </c>
      <c r="BB11">
        <f t="shared" si="15"/>
        <v>365</v>
      </c>
      <c r="BC11">
        <v>25</v>
      </c>
      <c r="BD11">
        <f t="shared" si="16"/>
        <v>7</v>
      </c>
      <c r="BE11">
        <f t="shared" si="17"/>
        <v>14.6</v>
      </c>
      <c r="BG11">
        <v>136</v>
      </c>
      <c r="BH11">
        <v>2840</v>
      </c>
      <c r="BI11">
        <v>0</v>
      </c>
      <c r="BJ11">
        <f t="shared" si="18"/>
        <v>2976</v>
      </c>
      <c r="BK11">
        <v>0</v>
      </c>
      <c r="BL11">
        <f t="shared" si="19"/>
        <v>2976</v>
      </c>
      <c r="BM11">
        <v>36</v>
      </c>
      <c r="BN11">
        <f t="shared" si="20"/>
        <v>5</v>
      </c>
      <c r="BO11">
        <f t="shared" si="21"/>
        <v>82.666666666666671</v>
      </c>
      <c r="BQ11">
        <v>1798</v>
      </c>
      <c r="BR11">
        <v>150</v>
      </c>
      <c r="BS11">
        <v>0</v>
      </c>
      <c r="BT11">
        <f t="shared" si="22"/>
        <v>1948</v>
      </c>
      <c r="BU11">
        <v>0</v>
      </c>
      <c r="BV11">
        <f t="shared" si="23"/>
        <v>1948</v>
      </c>
      <c r="BW11">
        <v>34</v>
      </c>
      <c r="BX11">
        <f t="shared" si="24"/>
        <v>5</v>
      </c>
      <c r="BY11">
        <f t="shared" si="25"/>
        <v>57.294117647058826</v>
      </c>
      <c r="CA11">
        <v>4985</v>
      </c>
    </row>
    <row r="12" spans="1:79" ht="18" customHeight="1" x14ac:dyDescent="0.3">
      <c r="A12" s="2">
        <v>44573</v>
      </c>
      <c r="B12" t="s">
        <v>46</v>
      </c>
      <c r="C12" t="s">
        <v>47</v>
      </c>
      <c r="D12" t="s">
        <v>27</v>
      </c>
      <c r="F12">
        <v>75</v>
      </c>
      <c r="G12">
        <v>0</v>
      </c>
      <c r="I12">
        <v>0</v>
      </c>
      <c r="J12">
        <f t="shared" si="0"/>
        <v>75</v>
      </c>
      <c r="K12">
        <v>0</v>
      </c>
      <c r="L12">
        <f t="shared" si="1"/>
        <v>75</v>
      </c>
      <c r="M12">
        <v>6</v>
      </c>
      <c r="N12">
        <v>1</v>
      </c>
      <c r="O12">
        <f t="shared" si="2"/>
        <v>12.5</v>
      </c>
      <c r="Q12">
        <v>76</v>
      </c>
      <c r="R12">
        <v>0</v>
      </c>
      <c r="T12">
        <v>0</v>
      </c>
      <c r="U12">
        <f t="shared" si="3"/>
        <v>76</v>
      </c>
      <c r="V12">
        <v>0</v>
      </c>
      <c r="W12">
        <f t="shared" si="4"/>
        <v>76</v>
      </c>
      <c r="X12">
        <v>2</v>
      </c>
      <c r="Y12">
        <v>2</v>
      </c>
      <c r="Z12">
        <f t="shared" si="5"/>
        <v>38</v>
      </c>
      <c r="AB12">
        <v>1172</v>
      </c>
      <c r="AC12">
        <v>0</v>
      </c>
      <c r="AE12">
        <v>0</v>
      </c>
      <c r="AF12">
        <f t="shared" si="6"/>
        <v>1172</v>
      </c>
      <c r="AG12">
        <v>0</v>
      </c>
      <c r="AH12">
        <f t="shared" si="7"/>
        <v>1172</v>
      </c>
      <c r="AI12">
        <v>10</v>
      </c>
      <c r="AJ12">
        <f t="shared" si="8"/>
        <v>6</v>
      </c>
      <c r="AK12">
        <f>IFERROR(AH12/AI12,0)</f>
        <v>117.2</v>
      </c>
      <c r="AM12">
        <v>624</v>
      </c>
      <c r="AN12">
        <v>160</v>
      </c>
      <c r="AO12">
        <v>0</v>
      </c>
      <c r="AP12">
        <f t="shared" si="10"/>
        <v>784</v>
      </c>
      <c r="AQ12">
        <v>0</v>
      </c>
      <c r="AR12">
        <f t="shared" si="11"/>
        <v>784</v>
      </c>
      <c r="AS12">
        <v>6</v>
      </c>
      <c r="AT12">
        <f t="shared" si="12"/>
        <v>6</v>
      </c>
      <c r="AU12">
        <f t="shared" si="13"/>
        <v>130.66666666666666</v>
      </c>
      <c r="AW12">
        <v>386</v>
      </c>
      <c r="AX12">
        <v>0</v>
      </c>
      <c r="AY12">
        <v>0</v>
      </c>
      <c r="AZ12">
        <f t="shared" si="14"/>
        <v>386</v>
      </c>
      <c r="BA12">
        <v>0</v>
      </c>
      <c r="BB12">
        <f t="shared" si="15"/>
        <v>386</v>
      </c>
      <c r="BC12">
        <v>1</v>
      </c>
      <c r="BD12">
        <f t="shared" si="16"/>
        <v>7</v>
      </c>
      <c r="BE12">
        <f t="shared" si="17"/>
        <v>386</v>
      </c>
      <c r="BG12">
        <v>25</v>
      </c>
      <c r="BH12">
        <v>310</v>
      </c>
      <c r="BI12">
        <v>0</v>
      </c>
      <c r="BJ12">
        <f t="shared" si="18"/>
        <v>335</v>
      </c>
      <c r="BK12">
        <v>0</v>
      </c>
      <c r="BL12">
        <f t="shared" si="19"/>
        <v>335</v>
      </c>
      <c r="BM12">
        <v>1</v>
      </c>
      <c r="BN12">
        <f t="shared" si="20"/>
        <v>5</v>
      </c>
      <c r="BO12">
        <f t="shared" si="21"/>
        <v>335</v>
      </c>
      <c r="BQ12">
        <v>438</v>
      </c>
      <c r="BR12">
        <v>1319</v>
      </c>
      <c r="BS12">
        <v>0</v>
      </c>
      <c r="BT12">
        <f t="shared" si="22"/>
        <v>1757</v>
      </c>
      <c r="BU12">
        <v>0</v>
      </c>
      <c r="BV12">
        <f t="shared" si="23"/>
        <v>1757</v>
      </c>
      <c r="BW12">
        <v>4</v>
      </c>
      <c r="BX12">
        <f t="shared" si="24"/>
        <v>5</v>
      </c>
      <c r="BY12">
        <f t="shared" si="25"/>
        <v>439.25</v>
      </c>
      <c r="CA12">
        <v>3648</v>
      </c>
    </row>
    <row r="13" spans="1:79" ht="17.25" customHeight="1" x14ac:dyDescent="0.3">
      <c r="A13" s="2">
        <v>44573</v>
      </c>
      <c r="B13" t="s">
        <v>48</v>
      </c>
      <c r="C13" t="s">
        <v>49</v>
      </c>
      <c r="D13" t="s">
        <v>27</v>
      </c>
      <c r="F13">
        <v>281</v>
      </c>
      <c r="G13">
        <v>0</v>
      </c>
      <c r="I13">
        <v>0</v>
      </c>
      <c r="J13">
        <f t="shared" si="0"/>
        <v>281</v>
      </c>
      <c r="K13">
        <v>0</v>
      </c>
      <c r="L13">
        <f t="shared" si="1"/>
        <v>281</v>
      </c>
      <c r="M13">
        <v>8</v>
      </c>
      <c r="N13">
        <v>1</v>
      </c>
      <c r="O13">
        <f t="shared" si="2"/>
        <v>35.125</v>
      </c>
      <c r="Q13">
        <v>174</v>
      </c>
      <c r="R13">
        <v>0</v>
      </c>
      <c r="T13">
        <v>0</v>
      </c>
      <c r="U13">
        <f t="shared" si="3"/>
        <v>174</v>
      </c>
      <c r="V13">
        <v>0</v>
      </c>
      <c r="W13">
        <f t="shared" si="4"/>
        <v>174</v>
      </c>
      <c r="X13">
        <v>2</v>
      </c>
      <c r="Y13">
        <v>2</v>
      </c>
      <c r="Z13">
        <f t="shared" si="5"/>
        <v>87</v>
      </c>
      <c r="AB13">
        <v>908</v>
      </c>
      <c r="AC13">
        <v>0</v>
      </c>
      <c r="AE13">
        <v>0</v>
      </c>
      <c r="AF13">
        <f t="shared" si="6"/>
        <v>908</v>
      </c>
      <c r="AG13">
        <v>0</v>
      </c>
      <c r="AH13">
        <f t="shared" si="7"/>
        <v>908</v>
      </c>
      <c r="AI13">
        <v>10</v>
      </c>
      <c r="AJ13">
        <f t="shared" si="8"/>
        <v>6</v>
      </c>
      <c r="AK13">
        <f t="shared" si="9"/>
        <v>90.8</v>
      </c>
      <c r="AM13">
        <v>824</v>
      </c>
      <c r="AN13">
        <v>0</v>
      </c>
      <c r="AO13">
        <v>-1</v>
      </c>
      <c r="AP13">
        <f t="shared" si="10"/>
        <v>823</v>
      </c>
      <c r="AQ13">
        <v>0</v>
      </c>
      <c r="AR13">
        <f t="shared" si="11"/>
        <v>823</v>
      </c>
      <c r="AS13">
        <v>13</v>
      </c>
      <c r="AT13">
        <f t="shared" si="12"/>
        <v>6</v>
      </c>
      <c r="AU13">
        <f t="shared" si="13"/>
        <v>63.307692307692307</v>
      </c>
      <c r="AW13">
        <v>248</v>
      </c>
      <c r="AX13">
        <v>0</v>
      </c>
      <c r="AY13">
        <v>0</v>
      </c>
      <c r="AZ13">
        <f t="shared" si="14"/>
        <v>248</v>
      </c>
      <c r="BA13">
        <v>0</v>
      </c>
      <c r="BB13">
        <f t="shared" si="15"/>
        <v>248</v>
      </c>
      <c r="BC13">
        <v>16</v>
      </c>
      <c r="BD13">
        <f t="shared" si="16"/>
        <v>7</v>
      </c>
      <c r="BE13">
        <f t="shared" si="17"/>
        <v>15.5</v>
      </c>
      <c r="BG13">
        <v>123</v>
      </c>
      <c r="BH13">
        <v>0</v>
      </c>
      <c r="BI13">
        <v>0</v>
      </c>
      <c r="BJ13">
        <f t="shared" si="18"/>
        <v>123</v>
      </c>
      <c r="BK13">
        <v>0</v>
      </c>
      <c r="BL13">
        <f t="shared" si="19"/>
        <v>123</v>
      </c>
      <c r="BM13">
        <v>5</v>
      </c>
      <c r="BN13">
        <f t="shared" si="20"/>
        <v>5</v>
      </c>
      <c r="BO13">
        <f t="shared" si="21"/>
        <v>24.6</v>
      </c>
      <c r="BQ13">
        <v>597</v>
      </c>
      <c r="BR13">
        <v>0</v>
      </c>
      <c r="BS13">
        <v>0</v>
      </c>
      <c r="BT13">
        <f t="shared" si="22"/>
        <v>597</v>
      </c>
      <c r="BU13">
        <v>0</v>
      </c>
      <c r="BV13">
        <f t="shared" si="23"/>
        <v>597</v>
      </c>
      <c r="BW13">
        <v>7</v>
      </c>
      <c r="BX13">
        <f t="shared" si="24"/>
        <v>5</v>
      </c>
      <c r="BY13">
        <f t="shared" si="25"/>
        <v>85.285714285714292</v>
      </c>
      <c r="CA13">
        <v>0</v>
      </c>
    </row>
    <row r="14" spans="1:79" ht="17.25" customHeight="1" x14ac:dyDescent="0.3">
      <c r="A14" s="2">
        <v>44573</v>
      </c>
      <c r="B14" t="s">
        <v>50</v>
      </c>
      <c r="C14" t="s">
        <v>51</v>
      </c>
      <c r="D14" t="s">
        <v>27</v>
      </c>
      <c r="F14">
        <v>112</v>
      </c>
      <c r="G14">
        <v>0</v>
      </c>
      <c r="I14">
        <v>0</v>
      </c>
      <c r="J14">
        <f t="shared" si="0"/>
        <v>112</v>
      </c>
      <c r="K14">
        <v>0</v>
      </c>
      <c r="L14">
        <f t="shared" si="1"/>
        <v>112</v>
      </c>
      <c r="M14">
        <v>4</v>
      </c>
      <c r="N14">
        <v>1</v>
      </c>
      <c r="O14">
        <f t="shared" si="2"/>
        <v>28</v>
      </c>
      <c r="Q14">
        <v>179</v>
      </c>
      <c r="R14">
        <v>0</v>
      </c>
      <c r="T14">
        <v>0</v>
      </c>
      <c r="U14">
        <f t="shared" si="3"/>
        <v>179</v>
      </c>
      <c r="V14">
        <v>0</v>
      </c>
      <c r="W14">
        <f t="shared" si="4"/>
        <v>179</v>
      </c>
      <c r="X14">
        <v>1</v>
      </c>
      <c r="Y14">
        <v>2</v>
      </c>
      <c r="Z14">
        <f t="shared" si="5"/>
        <v>179</v>
      </c>
      <c r="AB14">
        <v>939</v>
      </c>
      <c r="AC14">
        <v>0</v>
      </c>
      <c r="AE14">
        <v>0</v>
      </c>
      <c r="AF14">
        <f t="shared" si="6"/>
        <v>939</v>
      </c>
      <c r="AG14">
        <v>0</v>
      </c>
      <c r="AH14">
        <f t="shared" si="7"/>
        <v>939</v>
      </c>
      <c r="AI14">
        <v>33</v>
      </c>
      <c r="AJ14">
        <f t="shared" si="8"/>
        <v>6</v>
      </c>
      <c r="AK14">
        <f t="shared" si="9"/>
        <v>28.454545454545453</v>
      </c>
      <c r="AM14">
        <v>939</v>
      </c>
      <c r="AN14">
        <v>160</v>
      </c>
      <c r="AO14">
        <v>-1</v>
      </c>
      <c r="AP14">
        <f t="shared" si="10"/>
        <v>1098</v>
      </c>
      <c r="AQ14">
        <v>0</v>
      </c>
      <c r="AR14">
        <f t="shared" si="11"/>
        <v>1098</v>
      </c>
      <c r="AS14">
        <v>6</v>
      </c>
      <c r="AT14">
        <f t="shared" si="12"/>
        <v>6</v>
      </c>
      <c r="AU14">
        <f t="shared" si="13"/>
        <v>183</v>
      </c>
      <c r="AW14">
        <v>244</v>
      </c>
      <c r="AX14">
        <v>0</v>
      </c>
      <c r="AY14">
        <v>0</v>
      </c>
      <c r="AZ14">
        <f t="shared" si="14"/>
        <v>244</v>
      </c>
      <c r="BA14">
        <v>0</v>
      </c>
      <c r="BB14">
        <f t="shared" si="15"/>
        <v>244</v>
      </c>
      <c r="BC14">
        <v>2</v>
      </c>
      <c r="BD14">
        <f t="shared" si="16"/>
        <v>7</v>
      </c>
      <c r="BE14">
        <f t="shared" si="17"/>
        <v>122</v>
      </c>
      <c r="BG14">
        <v>84</v>
      </c>
      <c r="BH14">
        <v>500</v>
      </c>
      <c r="BI14">
        <v>-15</v>
      </c>
      <c r="BJ14">
        <f t="shared" si="18"/>
        <v>569</v>
      </c>
      <c r="BK14">
        <v>0</v>
      </c>
      <c r="BL14">
        <f t="shared" si="19"/>
        <v>569</v>
      </c>
      <c r="BM14">
        <v>4</v>
      </c>
      <c r="BN14">
        <f t="shared" si="20"/>
        <v>5</v>
      </c>
      <c r="BO14">
        <f t="shared" si="21"/>
        <v>142.25</v>
      </c>
      <c r="BQ14">
        <v>1299</v>
      </c>
      <c r="BR14">
        <v>1180</v>
      </c>
      <c r="BS14">
        <v>0</v>
      </c>
      <c r="BT14">
        <f t="shared" si="22"/>
        <v>2479</v>
      </c>
      <c r="BU14">
        <v>0</v>
      </c>
      <c r="BV14">
        <f t="shared" si="23"/>
        <v>2479</v>
      </c>
      <c r="BW14">
        <v>29</v>
      </c>
      <c r="BX14">
        <f t="shared" si="24"/>
        <v>5</v>
      </c>
      <c r="BY14">
        <f t="shared" si="25"/>
        <v>85.482758620689651</v>
      </c>
      <c r="CA14">
        <v>4258</v>
      </c>
    </row>
    <row r="15" spans="1:79" ht="17.25" customHeight="1" x14ac:dyDescent="0.3">
      <c r="A15" s="2">
        <v>44573</v>
      </c>
      <c r="B15" t="s">
        <v>52</v>
      </c>
      <c r="C15" t="s">
        <v>53</v>
      </c>
      <c r="D15" t="s">
        <v>27</v>
      </c>
      <c r="F15">
        <v>368</v>
      </c>
      <c r="G15">
        <v>0</v>
      </c>
      <c r="I15">
        <v>-4</v>
      </c>
      <c r="J15">
        <f t="shared" si="0"/>
        <v>364</v>
      </c>
      <c r="K15">
        <v>0</v>
      </c>
      <c r="L15">
        <f t="shared" si="1"/>
        <v>364</v>
      </c>
      <c r="M15">
        <v>22</v>
      </c>
      <c r="N15">
        <v>1</v>
      </c>
      <c r="O15">
        <f t="shared" si="2"/>
        <v>16.545454545454547</v>
      </c>
      <c r="Q15">
        <v>189</v>
      </c>
      <c r="R15">
        <v>0</v>
      </c>
      <c r="T15">
        <v>0</v>
      </c>
      <c r="U15">
        <f t="shared" si="3"/>
        <v>189</v>
      </c>
      <c r="V15">
        <v>0</v>
      </c>
      <c r="W15">
        <f t="shared" si="4"/>
        <v>189</v>
      </c>
      <c r="X15">
        <v>1</v>
      </c>
      <c r="Y15">
        <v>2</v>
      </c>
      <c r="Z15">
        <f t="shared" si="5"/>
        <v>189</v>
      </c>
      <c r="AB15">
        <v>1263</v>
      </c>
      <c r="AC15">
        <v>0</v>
      </c>
      <c r="AE15">
        <v>0</v>
      </c>
      <c r="AF15">
        <f t="shared" si="6"/>
        <v>1263</v>
      </c>
      <c r="AG15">
        <v>0</v>
      </c>
      <c r="AH15">
        <f t="shared" si="7"/>
        <v>1263</v>
      </c>
      <c r="AI15">
        <v>13</v>
      </c>
      <c r="AJ15">
        <f t="shared" si="8"/>
        <v>6</v>
      </c>
      <c r="AK15">
        <f t="shared" si="9"/>
        <v>97.15384615384616</v>
      </c>
      <c r="AM15">
        <v>1858</v>
      </c>
      <c r="AN15">
        <v>231</v>
      </c>
      <c r="AO15">
        <v>-81</v>
      </c>
      <c r="AP15">
        <f t="shared" si="10"/>
        <v>2008</v>
      </c>
      <c r="AQ15">
        <v>0</v>
      </c>
      <c r="AR15">
        <f t="shared" si="11"/>
        <v>2008</v>
      </c>
      <c r="AS15">
        <v>15</v>
      </c>
      <c r="AT15">
        <f t="shared" si="12"/>
        <v>6</v>
      </c>
      <c r="AU15">
        <f t="shared" si="13"/>
        <v>133.86666666666667</v>
      </c>
      <c r="AW15">
        <v>256</v>
      </c>
      <c r="AX15">
        <v>0</v>
      </c>
      <c r="AY15">
        <v>0</v>
      </c>
      <c r="AZ15">
        <f t="shared" si="14"/>
        <v>256</v>
      </c>
      <c r="BA15">
        <v>0</v>
      </c>
      <c r="BB15">
        <f t="shared" si="15"/>
        <v>256</v>
      </c>
      <c r="BC15">
        <v>2</v>
      </c>
      <c r="BD15">
        <f t="shared" si="16"/>
        <v>7</v>
      </c>
      <c r="BE15">
        <f t="shared" si="17"/>
        <v>128</v>
      </c>
      <c r="BG15">
        <v>222</v>
      </c>
      <c r="BH15">
        <v>0</v>
      </c>
      <c r="BI15">
        <v>0</v>
      </c>
      <c r="BJ15">
        <f t="shared" si="18"/>
        <v>222</v>
      </c>
      <c r="BK15">
        <v>306</v>
      </c>
      <c r="BL15">
        <f t="shared" si="19"/>
        <v>528</v>
      </c>
      <c r="BM15">
        <v>5</v>
      </c>
      <c r="BN15">
        <f t="shared" si="20"/>
        <v>5</v>
      </c>
      <c r="BO15">
        <f t="shared" si="21"/>
        <v>105.6</v>
      </c>
      <c r="BQ15">
        <v>467</v>
      </c>
      <c r="BR15">
        <v>0</v>
      </c>
      <c r="BS15">
        <v>0</v>
      </c>
      <c r="BT15">
        <f t="shared" si="22"/>
        <v>467</v>
      </c>
      <c r="BU15">
        <v>0</v>
      </c>
      <c r="BV15">
        <f t="shared" si="23"/>
        <v>467</v>
      </c>
      <c r="BW15">
        <v>4</v>
      </c>
      <c r="BX15">
        <f t="shared" si="24"/>
        <v>5</v>
      </c>
      <c r="BY15">
        <f t="shared" si="25"/>
        <v>116.75</v>
      </c>
      <c r="CA15">
        <v>16206</v>
      </c>
    </row>
    <row r="16" spans="1:79" ht="17.25" customHeight="1" x14ac:dyDescent="0.3">
      <c r="A16" s="2">
        <v>44573</v>
      </c>
      <c r="B16" t="s">
        <v>54</v>
      </c>
      <c r="C16" t="s">
        <v>55</v>
      </c>
      <c r="D16" t="s">
        <v>27</v>
      </c>
      <c r="F16">
        <v>199</v>
      </c>
      <c r="G16">
        <v>0</v>
      </c>
      <c r="I16">
        <v>-2</v>
      </c>
      <c r="J16">
        <f t="shared" si="0"/>
        <v>197</v>
      </c>
      <c r="K16">
        <v>0</v>
      </c>
      <c r="L16">
        <f t="shared" si="1"/>
        <v>197</v>
      </c>
      <c r="M16">
        <v>31</v>
      </c>
      <c r="N16">
        <v>1</v>
      </c>
      <c r="O16">
        <f t="shared" si="2"/>
        <v>6.354838709677419</v>
      </c>
      <c r="Q16">
        <v>130</v>
      </c>
      <c r="R16">
        <v>0</v>
      </c>
      <c r="T16">
        <v>0</v>
      </c>
      <c r="U16">
        <f t="shared" si="3"/>
        <v>130</v>
      </c>
      <c r="V16">
        <v>0</v>
      </c>
      <c r="W16">
        <f t="shared" si="4"/>
        <v>130</v>
      </c>
      <c r="X16">
        <v>4</v>
      </c>
      <c r="Y16">
        <v>2</v>
      </c>
      <c r="Z16">
        <f t="shared" si="5"/>
        <v>32.5</v>
      </c>
      <c r="AB16">
        <v>1741</v>
      </c>
      <c r="AC16">
        <v>1530</v>
      </c>
      <c r="AE16">
        <v>-12</v>
      </c>
      <c r="AF16">
        <f t="shared" si="6"/>
        <v>3259</v>
      </c>
      <c r="AG16">
        <v>0</v>
      </c>
      <c r="AH16">
        <f t="shared" si="7"/>
        <v>3259</v>
      </c>
      <c r="AI16">
        <v>21</v>
      </c>
      <c r="AJ16">
        <f t="shared" si="8"/>
        <v>6</v>
      </c>
      <c r="AK16">
        <f t="shared" si="9"/>
        <v>155.1904761904762</v>
      </c>
      <c r="AM16">
        <v>2008</v>
      </c>
      <c r="AN16">
        <v>0</v>
      </c>
      <c r="AO16">
        <v>-62</v>
      </c>
      <c r="AP16">
        <f t="shared" si="10"/>
        <v>1946</v>
      </c>
      <c r="AQ16">
        <v>0</v>
      </c>
      <c r="AR16">
        <f t="shared" si="11"/>
        <v>1946</v>
      </c>
      <c r="AS16">
        <v>16</v>
      </c>
      <c r="AT16">
        <f t="shared" si="12"/>
        <v>6</v>
      </c>
      <c r="AU16">
        <f t="shared" si="13"/>
        <v>121.625</v>
      </c>
      <c r="AW16">
        <v>174</v>
      </c>
      <c r="AX16">
        <v>0</v>
      </c>
      <c r="AY16">
        <v>-10</v>
      </c>
      <c r="AZ16">
        <f t="shared" si="14"/>
        <v>164</v>
      </c>
      <c r="BA16">
        <v>0</v>
      </c>
      <c r="BB16">
        <f t="shared" si="15"/>
        <v>164</v>
      </c>
      <c r="BC16">
        <v>3</v>
      </c>
      <c r="BD16">
        <f t="shared" si="16"/>
        <v>7</v>
      </c>
      <c r="BE16">
        <f t="shared" si="17"/>
        <v>54.666666666666664</v>
      </c>
      <c r="BG16">
        <v>533</v>
      </c>
      <c r="BH16">
        <v>0</v>
      </c>
      <c r="BI16">
        <v>-36</v>
      </c>
      <c r="BJ16">
        <f t="shared" si="18"/>
        <v>497</v>
      </c>
      <c r="BK16">
        <v>510</v>
      </c>
      <c r="BL16">
        <f t="shared" si="19"/>
        <v>1007</v>
      </c>
      <c r="BM16">
        <v>6</v>
      </c>
      <c r="BN16">
        <f t="shared" si="20"/>
        <v>5</v>
      </c>
      <c r="BO16">
        <f t="shared" si="21"/>
        <v>167.83333333333334</v>
      </c>
      <c r="BQ16">
        <v>522</v>
      </c>
      <c r="BR16">
        <v>204</v>
      </c>
      <c r="BS16">
        <v>0</v>
      </c>
      <c r="BT16">
        <f t="shared" si="22"/>
        <v>726</v>
      </c>
      <c r="BU16">
        <v>0</v>
      </c>
      <c r="BV16">
        <f t="shared" si="23"/>
        <v>726</v>
      </c>
      <c r="BW16">
        <v>4</v>
      </c>
      <c r="BX16">
        <f t="shared" si="24"/>
        <v>5</v>
      </c>
      <c r="BY16">
        <f t="shared" si="25"/>
        <v>181.5</v>
      </c>
      <c r="CA16">
        <v>7061</v>
      </c>
    </row>
    <row r="17" spans="1:79" ht="17.25" customHeight="1" x14ac:dyDescent="0.3">
      <c r="A17" s="2">
        <v>44573</v>
      </c>
      <c r="B17" t="s">
        <v>56</v>
      </c>
      <c r="C17" t="s">
        <v>57</v>
      </c>
      <c r="D17" t="s">
        <v>27</v>
      </c>
      <c r="F17">
        <v>118</v>
      </c>
      <c r="G17">
        <v>0</v>
      </c>
      <c r="I17">
        <v>-3</v>
      </c>
      <c r="J17">
        <f t="shared" si="0"/>
        <v>115</v>
      </c>
      <c r="K17">
        <v>0</v>
      </c>
      <c r="L17">
        <f t="shared" si="1"/>
        <v>115</v>
      </c>
      <c r="M17">
        <v>2</v>
      </c>
      <c r="N17">
        <v>1</v>
      </c>
      <c r="O17">
        <f t="shared" si="2"/>
        <v>57.5</v>
      </c>
      <c r="Q17">
        <v>17</v>
      </c>
      <c r="R17">
        <v>0</v>
      </c>
      <c r="T17">
        <v>0</v>
      </c>
      <c r="U17">
        <f t="shared" si="3"/>
        <v>17</v>
      </c>
      <c r="V17">
        <v>0</v>
      </c>
      <c r="W17">
        <f t="shared" si="4"/>
        <v>17</v>
      </c>
      <c r="X17">
        <v>0</v>
      </c>
      <c r="Y17">
        <v>2</v>
      </c>
      <c r="Z17">
        <f t="shared" si="5"/>
        <v>0</v>
      </c>
      <c r="AB17">
        <v>142</v>
      </c>
      <c r="AC17">
        <v>0</v>
      </c>
      <c r="AE17">
        <v>0</v>
      </c>
      <c r="AF17">
        <f t="shared" si="6"/>
        <v>142</v>
      </c>
      <c r="AG17">
        <v>0</v>
      </c>
      <c r="AH17">
        <f t="shared" si="7"/>
        <v>142</v>
      </c>
      <c r="AI17">
        <v>5</v>
      </c>
      <c r="AJ17">
        <f t="shared" si="8"/>
        <v>6</v>
      </c>
      <c r="AK17">
        <f t="shared" si="9"/>
        <v>28.4</v>
      </c>
      <c r="AM17">
        <v>21</v>
      </c>
      <c r="AN17">
        <v>0</v>
      </c>
      <c r="AO17">
        <v>0</v>
      </c>
      <c r="AP17">
        <f t="shared" si="10"/>
        <v>21</v>
      </c>
      <c r="AQ17">
        <v>0</v>
      </c>
      <c r="AR17">
        <f t="shared" si="11"/>
        <v>21</v>
      </c>
      <c r="AS17">
        <v>5</v>
      </c>
      <c r="AT17">
        <f t="shared" si="12"/>
        <v>6</v>
      </c>
      <c r="AU17">
        <f t="shared" si="13"/>
        <v>4.2</v>
      </c>
      <c r="AW17">
        <v>92</v>
      </c>
      <c r="AX17">
        <v>0</v>
      </c>
      <c r="AY17">
        <v>0</v>
      </c>
      <c r="AZ17">
        <f t="shared" si="14"/>
        <v>92</v>
      </c>
      <c r="BA17">
        <v>0</v>
      </c>
      <c r="BB17">
        <f t="shared" si="15"/>
        <v>92</v>
      </c>
      <c r="BC17">
        <v>2</v>
      </c>
      <c r="BD17">
        <f t="shared" si="16"/>
        <v>7</v>
      </c>
      <c r="BE17">
        <f t="shared" si="17"/>
        <v>46</v>
      </c>
      <c r="BG17">
        <v>53</v>
      </c>
      <c r="BH17">
        <v>30</v>
      </c>
      <c r="BI17">
        <v>0</v>
      </c>
      <c r="BJ17">
        <f t="shared" si="18"/>
        <v>83</v>
      </c>
      <c r="BK17">
        <v>0</v>
      </c>
      <c r="BL17">
        <f t="shared" si="19"/>
        <v>83</v>
      </c>
      <c r="BM17">
        <v>1</v>
      </c>
      <c r="BN17">
        <f t="shared" si="20"/>
        <v>5</v>
      </c>
      <c r="BO17">
        <f t="shared" si="21"/>
        <v>83</v>
      </c>
      <c r="BQ17">
        <v>93</v>
      </c>
      <c r="BR17">
        <v>0</v>
      </c>
      <c r="BS17">
        <v>0</v>
      </c>
      <c r="BT17">
        <f t="shared" si="22"/>
        <v>93</v>
      </c>
      <c r="BU17">
        <v>0</v>
      </c>
      <c r="BV17">
        <f t="shared" si="23"/>
        <v>93</v>
      </c>
      <c r="BW17">
        <v>0</v>
      </c>
      <c r="BX17">
        <f t="shared" si="24"/>
        <v>5</v>
      </c>
      <c r="BY17">
        <f t="shared" si="25"/>
        <v>0</v>
      </c>
      <c r="CA17">
        <v>0</v>
      </c>
    </row>
    <row r="18" spans="1:79" ht="17.25" customHeight="1" x14ac:dyDescent="0.3">
      <c r="A18" s="2">
        <v>44573</v>
      </c>
      <c r="B18" t="s">
        <v>58</v>
      </c>
      <c r="C18" t="s">
        <v>59</v>
      </c>
      <c r="D18" t="s">
        <v>27</v>
      </c>
      <c r="F18">
        <v>152</v>
      </c>
      <c r="G18">
        <v>0</v>
      </c>
      <c r="I18">
        <v>0</v>
      </c>
      <c r="J18">
        <f t="shared" si="0"/>
        <v>152</v>
      </c>
      <c r="K18">
        <v>0</v>
      </c>
      <c r="L18">
        <f t="shared" si="1"/>
        <v>152</v>
      </c>
      <c r="M18">
        <v>3</v>
      </c>
      <c r="N18">
        <v>1</v>
      </c>
      <c r="O18">
        <f t="shared" si="2"/>
        <v>50.666666666666664</v>
      </c>
      <c r="Q18">
        <v>116</v>
      </c>
      <c r="R18">
        <v>0</v>
      </c>
      <c r="T18">
        <v>0</v>
      </c>
      <c r="U18">
        <f t="shared" si="3"/>
        <v>116</v>
      </c>
      <c r="V18">
        <v>0</v>
      </c>
      <c r="W18">
        <f t="shared" si="4"/>
        <v>116</v>
      </c>
      <c r="X18">
        <v>0</v>
      </c>
      <c r="Y18">
        <v>2</v>
      </c>
      <c r="Z18">
        <f t="shared" si="5"/>
        <v>0</v>
      </c>
      <c r="AB18">
        <v>809</v>
      </c>
      <c r="AC18">
        <v>0</v>
      </c>
      <c r="AE18">
        <v>-10</v>
      </c>
      <c r="AF18">
        <f t="shared" si="6"/>
        <v>799</v>
      </c>
      <c r="AG18">
        <v>0</v>
      </c>
      <c r="AH18">
        <f t="shared" si="7"/>
        <v>799</v>
      </c>
      <c r="AI18">
        <v>16</v>
      </c>
      <c r="AJ18">
        <f t="shared" si="8"/>
        <v>6</v>
      </c>
      <c r="AK18">
        <f t="shared" si="9"/>
        <v>49.9375</v>
      </c>
      <c r="AM18">
        <v>618</v>
      </c>
      <c r="AN18">
        <v>0</v>
      </c>
      <c r="AO18">
        <v>0</v>
      </c>
      <c r="AP18">
        <f t="shared" si="10"/>
        <v>618</v>
      </c>
      <c r="AQ18">
        <v>0</v>
      </c>
      <c r="AR18">
        <f t="shared" si="11"/>
        <v>618</v>
      </c>
      <c r="AS18">
        <v>11</v>
      </c>
      <c r="AT18">
        <f t="shared" si="12"/>
        <v>6</v>
      </c>
      <c r="AU18">
        <f t="shared" si="13"/>
        <v>56.18181818181818</v>
      </c>
      <c r="AW18">
        <v>225</v>
      </c>
      <c r="AX18">
        <v>0</v>
      </c>
      <c r="AY18">
        <v>-10</v>
      </c>
      <c r="AZ18">
        <f t="shared" si="14"/>
        <v>215</v>
      </c>
      <c r="BA18">
        <v>0</v>
      </c>
      <c r="BB18">
        <f t="shared" si="15"/>
        <v>215</v>
      </c>
      <c r="BC18">
        <v>13</v>
      </c>
      <c r="BD18">
        <f t="shared" si="16"/>
        <v>7</v>
      </c>
      <c r="BE18">
        <f t="shared" si="17"/>
        <v>16.53846153846154</v>
      </c>
      <c r="BG18">
        <v>90</v>
      </c>
      <c r="BH18">
        <v>0</v>
      </c>
      <c r="BI18">
        <v>-10</v>
      </c>
      <c r="BJ18">
        <f t="shared" si="18"/>
        <v>80</v>
      </c>
      <c r="BK18">
        <v>240</v>
      </c>
      <c r="BL18">
        <f t="shared" si="19"/>
        <v>320</v>
      </c>
      <c r="BM18">
        <v>3</v>
      </c>
      <c r="BN18">
        <f t="shared" si="20"/>
        <v>5</v>
      </c>
      <c r="BO18">
        <f t="shared" si="21"/>
        <v>106.66666666666667</v>
      </c>
      <c r="BQ18">
        <v>251</v>
      </c>
      <c r="BR18">
        <v>0</v>
      </c>
      <c r="BS18">
        <v>0</v>
      </c>
      <c r="BT18">
        <f t="shared" si="22"/>
        <v>251</v>
      </c>
      <c r="BU18">
        <v>0</v>
      </c>
      <c r="BV18">
        <f t="shared" si="23"/>
        <v>251</v>
      </c>
      <c r="BW18">
        <v>5</v>
      </c>
      <c r="BX18">
        <f t="shared" si="24"/>
        <v>5</v>
      </c>
      <c r="BY18">
        <f t="shared" si="25"/>
        <v>50.2</v>
      </c>
      <c r="CA18">
        <v>397</v>
      </c>
    </row>
    <row r="19" spans="1:79" ht="17.25" customHeight="1" x14ac:dyDescent="0.3">
      <c r="A19" s="2">
        <v>44573</v>
      </c>
      <c r="B19" t="s">
        <v>60</v>
      </c>
      <c r="C19" t="s">
        <v>61</v>
      </c>
      <c r="D19" t="s">
        <v>27</v>
      </c>
      <c r="F19">
        <v>1467</v>
      </c>
      <c r="G19">
        <v>0</v>
      </c>
      <c r="I19">
        <v>-40</v>
      </c>
      <c r="J19">
        <f t="shared" si="0"/>
        <v>1427</v>
      </c>
      <c r="K19">
        <v>0</v>
      </c>
      <c r="L19">
        <f t="shared" si="1"/>
        <v>1427</v>
      </c>
      <c r="M19">
        <v>72</v>
      </c>
      <c r="N19">
        <v>1</v>
      </c>
      <c r="O19">
        <f t="shared" si="2"/>
        <v>19.819444444444443</v>
      </c>
      <c r="Q19">
        <v>756</v>
      </c>
      <c r="R19">
        <v>0</v>
      </c>
      <c r="T19">
        <v>0</v>
      </c>
      <c r="U19">
        <f t="shared" si="3"/>
        <v>756</v>
      </c>
      <c r="V19">
        <v>0</v>
      </c>
      <c r="W19">
        <f t="shared" si="4"/>
        <v>756</v>
      </c>
      <c r="X19">
        <v>18</v>
      </c>
      <c r="Y19">
        <v>2</v>
      </c>
      <c r="Z19">
        <f t="shared" si="5"/>
        <v>42</v>
      </c>
      <c r="AB19">
        <v>15367</v>
      </c>
      <c r="AC19">
        <v>0</v>
      </c>
      <c r="AE19">
        <v>-10</v>
      </c>
      <c r="AF19">
        <f t="shared" si="6"/>
        <v>15357</v>
      </c>
      <c r="AG19">
        <v>4800</v>
      </c>
      <c r="AH19">
        <f t="shared" si="7"/>
        <v>20157</v>
      </c>
      <c r="AI19">
        <v>300</v>
      </c>
      <c r="AJ19">
        <f t="shared" si="8"/>
        <v>6</v>
      </c>
      <c r="AK19">
        <f t="shared" si="9"/>
        <v>67.19</v>
      </c>
      <c r="AM19">
        <v>3243</v>
      </c>
      <c r="AN19">
        <v>70</v>
      </c>
      <c r="AO19">
        <v>-45</v>
      </c>
      <c r="AP19">
        <f t="shared" si="10"/>
        <v>3268</v>
      </c>
      <c r="AQ19">
        <v>0</v>
      </c>
      <c r="AR19">
        <f t="shared" si="11"/>
        <v>3268</v>
      </c>
      <c r="AS19">
        <v>59</v>
      </c>
      <c r="AT19">
        <f t="shared" si="12"/>
        <v>6</v>
      </c>
      <c r="AU19">
        <f t="shared" si="13"/>
        <v>55.389830508474574</v>
      </c>
      <c r="AW19">
        <v>2394</v>
      </c>
      <c r="AX19">
        <v>0</v>
      </c>
      <c r="AY19">
        <v>-202</v>
      </c>
      <c r="AZ19">
        <f t="shared" si="14"/>
        <v>2192</v>
      </c>
      <c r="BA19">
        <v>0</v>
      </c>
      <c r="BB19">
        <f t="shared" si="15"/>
        <v>2192</v>
      </c>
      <c r="BC19">
        <v>81</v>
      </c>
      <c r="BD19">
        <f t="shared" si="16"/>
        <v>7</v>
      </c>
      <c r="BE19">
        <f t="shared" si="17"/>
        <v>27.061728395061728</v>
      </c>
      <c r="BG19">
        <v>1819</v>
      </c>
      <c r="BH19">
        <v>0</v>
      </c>
      <c r="BI19">
        <v>-30</v>
      </c>
      <c r="BJ19">
        <f t="shared" si="18"/>
        <v>1789</v>
      </c>
      <c r="BK19">
        <v>0</v>
      </c>
      <c r="BL19">
        <f t="shared" si="19"/>
        <v>1789</v>
      </c>
      <c r="BM19">
        <v>32</v>
      </c>
      <c r="BN19">
        <f t="shared" si="20"/>
        <v>5</v>
      </c>
      <c r="BO19">
        <f t="shared" si="21"/>
        <v>55.90625</v>
      </c>
      <c r="BQ19">
        <v>1895</v>
      </c>
      <c r="BR19">
        <v>0</v>
      </c>
      <c r="BS19">
        <v>0</v>
      </c>
      <c r="BT19">
        <f t="shared" si="22"/>
        <v>1895</v>
      </c>
      <c r="BU19">
        <v>0</v>
      </c>
      <c r="BV19">
        <f t="shared" si="23"/>
        <v>1895</v>
      </c>
      <c r="BW19">
        <v>18</v>
      </c>
      <c r="BX19">
        <f t="shared" si="24"/>
        <v>5</v>
      </c>
      <c r="BY19">
        <f t="shared" si="25"/>
        <v>105.27777777777777</v>
      </c>
      <c r="CA19">
        <v>26757</v>
      </c>
    </row>
    <row r="20" spans="1:79" ht="17.25" customHeight="1" x14ac:dyDescent="0.3">
      <c r="A20" s="2">
        <v>44573</v>
      </c>
      <c r="B20" t="s">
        <v>62</v>
      </c>
      <c r="C20" t="s">
        <v>63</v>
      </c>
      <c r="D20" t="s">
        <v>27</v>
      </c>
      <c r="F20">
        <v>31250</v>
      </c>
      <c r="G20">
        <v>300</v>
      </c>
      <c r="I20">
        <v>-811</v>
      </c>
      <c r="J20">
        <f t="shared" si="0"/>
        <v>30739</v>
      </c>
      <c r="K20">
        <v>0</v>
      </c>
      <c r="L20">
        <f t="shared" si="1"/>
        <v>30739</v>
      </c>
      <c r="M20">
        <v>4624</v>
      </c>
      <c r="N20">
        <v>1</v>
      </c>
      <c r="O20">
        <f t="shared" si="2"/>
        <v>6.6477076124567471</v>
      </c>
      <c r="Q20">
        <v>12223</v>
      </c>
      <c r="R20">
        <v>0</v>
      </c>
      <c r="T20">
        <v>-10</v>
      </c>
      <c r="U20">
        <f t="shared" si="3"/>
        <v>12213</v>
      </c>
      <c r="V20">
        <v>0</v>
      </c>
      <c r="W20">
        <f t="shared" si="4"/>
        <v>12213</v>
      </c>
      <c r="X20">
        <v>549</v>
      </c>
      <c r="Y20">
        <v>2</v>
      </c>
      <c r="Z20">
        <f t="shared" si="5"/>
        <v>22.245901639344261</v>
      </c>
      <c r="AB20">
        <v>157537</v>
      </c>
      <c r="AC20">
        <v>30146</v>
      </c>
      <c r="AE20">
        <v>-579</v>
      </c>
      <c r="AF20">
        <f t="shared" si="6"/>
        <v>187104</v>
      </c>
      <c r="AG20">
        <v>0</v>
      </c>
      <c r="AH20">
        <f t="shared" si="7"/>
        <v>187104</v>
      </c>
      <c r="AI20">
        <v>5715</v>
      </c>
      <c r="AJ20">
        <f t="shared" si="8"/>
        <v>6</v>
      </c>
      <c r="AK20">
        <f t="shared" si="9"/>
        <v>32.739107611548555</v>
      </c>
      <c r="AM20">
        <v>58869</v>
      </c>
      <c r="AN20">
        <v>2930</v>
      </c>
      <c r="AO20">
        <v>-722</v>
      </c>
      <c r="AP20">
        <f t="shared" si="10"/>
        <v>61077</v>
      </c>
      <c r="AQ20">
        <v>0</v>
      </c>
      <c r="AR20">
        <f t="shared" si="11"/>
        <v>61077</v>
      </c>
      <c r="AS20">
        <v>1259</v>
      </c>
      <c r="AT20">
        <f t="shared" si="12"/>
        <v>6</v>
      </c>
      <c r="AU20">
        <f t="shared" si="13"/>
        <v>48.512311358220813</v>
      </c>
      <c r="AW20">
        <v>82617</v>
      </c>
      <c r="AX20">
        <v>0</v>
      </c>
      <c r="AY20">
        <v>-1905</v>
      </c>
      <c r="AZ20">
        <f t="shared" si="14"/>
        <v>80712</v>
      </c>
      <c r="BA20">
        <v>0</v>
      </c>
      <c r="BB20">
        <f t="shared" si="15"/>
        <v>80712</v>
      </c>
      <c r="BC20">
        <v>3392</v>
      </c>
      <c r="BD20">
        <f t="shared" si="16"/>
        <v>7</v>
      </c>
      <c r="BE20">
        <f t="shared" si="17"/>
        <v>23.794811320754718</v>
      </c>
      <c r="BG20">
        <v>17735</v>
      </c>
      <c r="BH20">
        <v>0</v>
      </c>
      <c r="BI20">
        <v>-677</v>
      </c>
      <c r="BJ20">
        <f t="shared" si="18"/>
        <v>17058</v>
      </c>
      <c r="BK20">
        <v>0</v>
      </c>
      <c r="BL20">
        <f t="shared" si="19"/>
        <v>17058</v>
      </c>
      <c r="BM20">
        <v>1299</v>
      </c>
      <c r="BN20">
        <f t="shared" si="20"/>
        <v>5</v>
      </c>
      <c r="BO20">
        <f>IFERROR(BL20/BM20,0)</f>
        <v>13.131639722863742</v>
      </c>
      <c r="BQ20">
        <v>46988</v>
      </c>
      <c r="BR20">
        <v>0</v>
      </c>
      <c r="BS20">
        <v>-77</v>
      </c>
      <c r="BT20">
        <f t="shared" si="22"/>
        <v>46911</v>
      </c>
      <c r="BU20">
        <v>0</v>
      </c>
      <c r="BV20">
        <f t="shared" si="23"/>
        <v>46911</v>
      </c>
      <c r="BW20">
        <v>1036</v>
      </c>
      <c r="BX20">
        <f t="shared" si="24"/>
        <v>5</v>
      </c>
      <c r="BY20">
        <f t="shared" si="25"/>
        <v>45.280888030888029</v>
      </c>
      <c r="CA20">
        <v>182838</v>
      </c>
    </row>
    <row r="21" spans="1:79" ht="17.25" customHeight="1" x14ac:dyDescent="0.3">
      <c r="A21" s="2">
        <v>44573</v>
      </c>
      <c r="B21" t="s">
        <v>64</v>
      </c>
      <c r="C21" t="s">
        <v>65</v>
      </c>
      <c r="D21" t="s">
        <v>27</v>
      </c>
      <c r="F21">
        <v>390</v>
      </c>
      <c r="G21">
        <v>79</v>
      </c>
      <c r="I21">
        <v>0</v>
      </c>
      <c r="J21">
        <f t="shared" si="0"/>
        <v>469</v>
      </c>
      <c r="K21">
        <v>0</v>
      </c>
      <c r="L21">
        <f t="shared" si="1"/>
        <v>469</v>
      </c>
      <c r="M21">
        <v>17</v>
      </c>
      <c r="N21">
        <v>1</v>
      </c>
      <c r="O21">
        <f t="shared" si="2"/>
        <v>27.588235294117649</v>
      </c>
      <c r="Q21">
        <v>246</v>
      </c>
      <c r="R21">
        <v>480</v>
      </c>
      <c r="T21">
        <v>0</v>
      </c>
      <c r="U21">
        <f t="shared" si="3"/>
        <v>726</v>
      </c>
      <c r="V21">
        <v>0</v>
      </c>
      <c r="W21">
        <f t="shared" si="4"/>
        <v>726</v>
      </c>
      <c r="X21">
        <v>1</v>
      </c>
      <c r="Y21">
        <v>2</v>
      </c>
      <c r="Z21">
        <f t="shared" si="5"/>
        <v>726</v>
      </c>
      <c r="AB21">
        <v>865</v>
      </c>
      <c r="AC21">
        <v>0</v>
      </c>
      <c r="AE21">
        <v>-12</v>
      </c>
      <c r="AF21">
        <f t="shared" si="6"/>
        <v>853</v>
      </c>
      <c r="AG21">
        <v>0</v>
      </c>
      <c r="AH21">
        <f t="shared" si="7"/>
        <v>853</v>
      </c>
      <c r="AI21">
        <v>26</v>
      </c>
      <c r="AJ21">
        <f t="shared" si="8"/>
        <v>6</v>
      </c>
      <c r="AK21">
        <f t="shared" si="9"/>
        <v>32.807692307692307</v>
      </c>
      <c r="AM21">
        <v>240</v>
      </c>
      <c r="AN21">
        <v>370</v>
      </c>
      <c r="AO21">
        <v>0</v>
      </c>
      <c r="AP21">
        <f t="shared" si="10"/>
        <v>610</v>
      </c>
      <c r="AQ21">
        <v>0</v>
      </c>
      <c r="AR21">
        <f t="shared" si="11"/>
        <v>610</v>
      </c>
      <c r="AS21">
        <v>23</v>
      </c>
      <c r="AT21">
        <f t="shared" si="12"/>
        <v>6</v>
      </c>
      <c r="AU21">
        <f t="shared" si="13"/>
        <v>26.521739130434781</v>
      </c>
      <c r="AW21">
        <v>35</v>
      </c>
      <c r="AX21">
        <v>200</v>
      </c>
      <c r="AY21">
        <v>0</v>
      </c>
      <c r="AZ21">
        <f t="shared" si="14"/>
        <v>235</v>
      </c>
      <c r="BA21">
        <v>0</v>
      </c>
      <c r="BB21">
        <f t="shared" si="15"/>
        <v>235</v>
      </c>
      <c r="BC21">
        <v>7</v>
      </c>
      <c r="BD21">
        <f t="shared" si="16"/>
        <v>7</v>
      </c>
      <c r="BE21">
        <f t="shared" si="17"/>
        <v>33.571428571428569</v>
      </c>
      <c r="BG21">
        <v>271</v>
      </c>
      <c r="BH21">
        <v>2040</v>
      </c>
      <c r="BI21">
        <v>0</v>
      </c>
      <c r="BJ21">
        <f t="shared" si="18"/>
        <v>2311</v>
      </c>
      <c r="BK21">
        <v>0</v>
      </c>
      <c r="BL21">
        <f t="shared" si="19"/>
        <v>2311</v>
      </c>
      <c r="BM21">
        <v>19</v>
      </c>
      <c r="BN21">
        <f t="shared" si="20"/>
        <v>5</v>
      </c>
      <c r="BO21">
        <f t="shared" si="21"/>
        <v>121.63157894736842</v>
      </c>
      <c r="BQ21">
        <v>976</v>
      </c>
      <c r="BR21">
        <v>5</v>
      </c>
      <c r="BS21">
        <v>-10</v>
      </c>
      <c r="BT21">
        <f t="shared" si="22"/>
        <v>971</v>
      </c>
      <c r="BU21">
        <v>0</v>
      </c>
      <c r="BV21">
        <f t="shared" si="23"/>
        <v>971</v>
      </c>
      <c r="BW21">
        <v>11</v>
      </c>
      <c r="BX21">
        <f t="shared" si="24"/>
        <v>5</v>
      </c>
      <c r="BY21">
        <f t="shared" si="25"/>
        <v>88.272727272727266</v>
      </c>
      <c r="CA21">
        <v>0</v>
      </c>
    </row>
    <row r="22" spans="1:79" ht="17.25" customHeight="1" x14ac:dyDescent="0.3">
      <c r="A22" s="2">
        <v>44573</v>
      </c>
      <c r="B22" t="s">
        <v>66</v>
      </c>
      <c r="C22" t="s">
        <v>67</v>
      </c>
      <c r="D22" t="s">
        <v>27</v>
      </c>
      <c r="F22">
        <v>388</v>
      </c>
      <c r="G22">
        <v>0</v>
      </c>
      <c r="I22">
        <v>0</v>
      </c>
      <c r="J22">
        <f t="shared" si="0"/>
        <v>388</v>
      </c>
      <c r="K22">
        <v>0</v>
      </c>
      <c r="L22">
        <f t="shared" si="1"/>
        <v>388</v>
      </c>
      <c r="M22">
        <v>16</v>
      </c>
      <c r="N22">
        <v>1</v>
      </c>
      <c r="O22">
        <f t="shared" si="2"/>
        <v>24.25</v>
      </c>
      <c r="Q22">
        <v>218</v>
      </c>
      <c r="R22">
        <v>0</v>
      </c>
      <c r="T22">
        <v>0</v>
      </c>
      <c r="U22">
        <f t="shared" si="3"/>
        <v>218</v>
      </c>
      <c r="V22">
        <v>0</v>
      </c>
      <c r="W22">
        <f t="shared" si="4"/>
        <v>218</v>
      </c>
      <c r="X22">
        <v>4</v>
      </c>
      <c r="Y22">
        <v>2</v>
      </c>
      <c r="Z22">
        <f t="shared" si="5"/>
        <v>54.5</v>
      </c>
      <c r="AB22">
        <v>332</v>
      </c>
      <c r="AC22">
        <v>0</v>
      </c>
      <c r="AE22">
        <v>-15</v>
      </c>
      <c r="AF22">
        <f t="shared" si="6"/>
        <v>317</v>
      </c>
      <c r="AG22">
        <v>0</v>
      </c>
      <c r="AH22">
        <f t="shared" si="7"/>
        <v>317</v>
      </c>
      <c r="AI22">
        <v>8</v>
      </c>
      <c r="AJ22">
        <f t="shared" si="8"/>
        <v>6</v>
      </c>
      <c r="AK22">
        <f t="shared" si="9"/>
        <v>39.625</v>
      </c>
      <c r="AM22">
        <v>1061</v>
      </c>
      <c r="AN22">
        <v>600</v>
      </c>
      <c r="AO22">
        <v>0</v>
      </c>
      <c r="AP22">
        <f t="shared" si="10"/>
        <v>1661</v>
      </c>
      <c r="AQ22">
        <v>0</v>
      </c>
      <c r="AR22">
        <f t="shared" si="11"/>
        <v>1661</v>
      </c>
      <c r="AS22">
        <v>16</v>
      </c>
      <c r="AT22">
        <f t="shared" si="12"/>
        <v>6</v>
      </c>
      <c r="AU22">
        <f t="shared" si="13"/>
        <v>103.8125</v>
      </c>
      <c r="AW22">
        <v>601</v>
      </c>
      <c r="AX22">
        <v>0</v>
      </c>
      <c r="AY22">
        <v>0</v>
      </c>
      <c r="AZ22">
        <f t="shared" si="14"/>
        <v>601</v>
      </c>
      <c r="BA22">
        <v>0</v>
      </c>
      <c r="BB22">
        <f t="shared" si="15"/>
        <v>601</v>
      </c>
      <c r="BC22">
        <v>22</v>
      </c>
      <c r="BD22">
        <f t="shared" si="16"/>
        <v>7</v>
      </c>
      <c r="BE22">
        <f t="shared" si="17"/>
        <v>27.318181818181817</v>
      </c>
      <c r="BG22">
        <v>287</v>
      </c>
      <c r="BH22">
        <v>0</v>
      </c>
      <c r="BI22">
        <v>0</v>
      </c>
      <c r="BJ22">
        <f t="shared" si="18"/>
        <v>287</v>
      </c>
      <c r="BK22">
        <v>300</v>
      </c>
      <c r="BL22">
        <f t="shared" si="19"/>
        <v>587</v>
      </c>
      <c r="BM22">
        <v>7</v>
      </c>
      <c r="BN22">
        <f t="shared" si="20"/>
        <v>5</v>
      </c>
      <c r="BO22">
        <f t="shared" si="21"/>
        <v>83.857142857142861</v>
      </c>
      <c r="BQ22">
        <v>684</v>
      </c>
      <c r="BR22">
        <v>0</v>
      </c>
      <c r="BS22">
        <v>0</v>
      </c>
      <c r="BT22">
        <f t="shared" si="22"/>
        <v>684</v>
      </c>
      <c r="BU22">
        <v>0</v>
      </c>
      <c r="BV22">
        <f t="shared" si="23"/>
        <v>684</v>
      </c>
      <c r="BW22">
        <v>11</v>
      </c>
      <c r="BX22">
        <f t="shared" si="24"/>
        <v>5</v>
      </c>
      <c r="BY22">
        <f t="shared" si="25"/>
        <v>62.18181818181818</v>
      </c>
      <c r="CA22">
        <v>29443</v>
      </c>
    </row>
    <row r="23" spans="1:79" ht="17.25" customHeight="1" x14ac:dyDescent="0.3">
      <c r="A23" s="2">
        <v>44573</v>
      </c>
      <c r="B23" t="s">
        <v>68</v>
      </c>
      <c r="C23" t="s">
        <v>69</v>
      </c>
      <c r="D23" t="s">
        <v>27</v>
      </c>
      <c r="F23">
        <v>1430</v>
      </c>
      <c r="G23">
        <v>0</v>
      </c>
      <c r="I23">
        <v>0</v>
      </c>
      <c r="J23">
        <f t="shared" si="0"/>
        <v>1430</v>
      </c>
      <c r="K23">
        <v>0</v>
      </c>
      <c r="L23">
        <f t="shared" si="1"/>
        <v>1430</v>
      </c>
      <c r="M23">
        <v>87</v>
      </c>
      <c r="N23">
        <v>1</v>
      </c>
      <c r="O23">
        <f t="shared" si="2"/>
        <v>16.436781609195403</v>
      </c>
      <c r="Q23">
        <v>857</v>
      </c>
      <c r="R23">
        <v>0</v>
      </c>
      <c r="T23">
        <v>0</v>
      </c>
      <c r="U23">
        <f t="shared" si="3"/>
        <v>857</v>
      </c>
      <c r="V23">
        <v>0</v>
      </c>
      <c r="W23">
        <f t="shared" si="4"/>
        <v>857</v>
      </c>
      <c r="X23">
        <v>16</v>
      </c>
      <c r="Y23">
        <v>2</v>
      </c>
      <c r="Z23">
        <f t="shared" si="5"/>
        <v>53.5625</v>
      </c>
      <c r="AB23">
        <v>2267</v>
      </c>
      <c r="AC23">
        <v>0</v>
      </c>
      <c r="AE23">
        <v>-60</v>
      </c>
      <c r="AF23">
        <f t="shared" si="6"/>
        <v>2207</v>
      </c>
      <c r="AG23">
        <v>0</v>
      </c>
      <c r="AH23">
        <f t="shared" si="7"/>
        <v>2207</v>
      </c>
      <c r="AI23">
        <v>57</v>
      </c>
      <c r="AJ23">
        <f t="shared" si="8"/>
        <v>6</v>
      </c>
      <c r="AK23">
        <f t="shared" si="9"/>
        <v>38.719298245614034</v>
      </c>
      <c r="AM23">
        <v>4094</v>
      </c>
      <c r="AN23">
        <v>0</v>
      </c>
      <c r="AO23">
        <v>-43</v>
      </c>
      <c r="AP23">
        <f t="shared" si="10"/>
        <v>4051</v>
      </c>
      <c r="AQ23">
        <v>0</v>
      </c>
      <c r="AR23">
        <f t="shared" si="11"/>
        <v>4051</v>
      </c>
      <c r="AS23">
        <v>80</v>
      </c>
      <c r="AT23">
        <f t="shared" si="12"/>
        <v>6</v>
      </c>
      <c r="AU23">
        <f t="shared" si="13"/>
        <v>50.637500000000003</v>
      </c>
      <c r="AW23">
        <v>2131</v>
      </c>
      <c r="AX23">
        <v>0</v>
      </c>
      <c r="AY23">
        <v>-161</v>
      </c>
      <c r="AZ23">
        <f t="shared" si="14"/>
        <v>1970</v>
      </c>
      <c r="BA23">
        <v>0</v>
      </c>
      <c r="BB23">
        <f t="shared" si="15"/>
        <v>1970</v>
      </c>
      <c r="BC23">
        <v>73</v>
      </c>
      <c r="BD23">
        <f t="shared" si="16"/>
        <v>7</v>
      </c>
      <c r="BE23">
        <f t="shared" si="17"/>
        <v>26.986301369863014</v>
      </c>
      <c r="BG23">
        <v>1377</v>
      </c>
      <c r="BH23">
        <v>0</v>
      </c>
      <c r="BI23">
        <v>-105</v>
      </c>
      <c r="BJ23">
        <f t="shared" si="18"/>
        <v>1272</v>
      </c>
      <c r="BK23">
        <v>0</v>
      </c>
      <c r="BL23">
        <f t="shared" si="19"/>
        <v>1272</v>
      </c>
      <c r="BM23">
        <v>39</v>
      </c>
      <c r="BN23">
        <f t="shared" si="20"/>
        <v>5</v>
      </c>
      <c r="BO23">
        <f t="shared" si="21"/>
        <v>32.615384615384613</v>
      </c>
      <c r="BQ23">
        <v>3261</v>
      </c>
      <c r="BR23">
        <v>0</v>
      </c>
      <c r="BS23">
        <v>-20</v>
      </c>
      <c r="BT23">
        <f t="shared" si="22"/>
        <v>3241</v>
      </c>
      <c r="BU23">
        <v>0</v>
      </c>
      <c r="BV23">
        <f t="shared" si="23"/>
        <v>3241</v>
      </c>
      <c r="BW23">
        <v>40</v>
      </c>
      <c r="BX23">
        <f t="shared" si="24"/>
        <v>5</v>
      </c>
      <c r="BY23">
        <f t="shared" si="25"/>
        <v>81.025000000000006</v>
      </c>
      <c r="CA23">
        <v>24000</v>
      </c>
    </row>
    <row r="24" spans="1:79" ht="17.25" customHeight="1" x14ac:dyDescent="0.3">
      <c r="A24" s="2">
        <v>44573</v>
      </c>
      <c r="B24" t="s">
        <v>70</v>
      </c>
      <c r="C24" t="s">
        <v>71</v>
      </c>
      <c r="D24" t="s">
        <v>27</v>
      </c>
      <c r="F24">
        <v>839</v>
      </c>
      <c r="G24">
        <v>0</v>
      </c>
      <c r="I24">
        <v>-5</v>
      </c>
      <c r="J24">
        <f t="shared" si="0"/>
        <v>834</v>
      </c>
      <c r="K24">
        <v>0</v>
      </c>
      <c r="L24">
        <f t="shared" si="1"/>
        <v>834</v>
      </c>
      <c r="M24">
        <v>34</v>
      </c>
      <c r="N24">
        <v>1</v>
      </c>
      <c r="O24">
        <f t="shared" si="2"/>
        <v>24.529411764705884</v>
      </c>
      <c r="Q24">
        <v>445</v>
      </c>
      <c r="R24">
        <v>0</v>
      </c>
      <c r="T24">
        <v>0</v>
      </c>
      <c r="U24">
        <f t="shared" si="3"/>
        <v>445</v>
      </c>
      <c r="V24">
        <v>0</v>
      </c>
      <c r="W24">
        <f t="shared" si="4"/>
        <v>445</v>
      </c>
      <c r="X24">
        <v>7</v>
      </c>
      <c r="Y24">
        <v>2</v>
      </c>
      <c r="Z24">
        <f t="shared" si="5"/>
        <v>63.571428571428569</v>
      </c>
      <c r="AB24">
        <v>1614</v>
      </c>
      <c r="AC24">
        <v>0</v>
      </c>
      <c r="AE24">
        <v>-30</v>
      </c>
      <c r="AF24">
        <f t="shared" si="6"/>
        <v>1584</v>
      </c>
      <c r="AG24">
        <v>0</v>
      </c>
      <c r="AH24">
        <f t="shared" si="7"/>
        <v>1584</v>
      </c>
      <c r="AI24">
        <v>28</v>
      </c>
      <c r="AJ24">
        <f t="shared" si="8"/>
        <v>6</v>
      </c>
      <c r="AK24">
        <f t="shared" si="9"/>
        <v>56.571428571428569</v>
      </c>
      <c r="AM24">
        <v>1329</v>
      </c>
      <c r="AN24">
        <v>1700</v>
      </c>
      <c r="AO24">
        <v>0</v>
      </c>
      <c r="AP24">
        <f t="shared" si="10"/>
        <v>3029</v>
      </c>
      <c r="AQ24">
        <v>0</v>
      </c>
      <c r="AR24">
        <f t="shared" si="11"/>
        <v>3029</v>
      </c>
      <c r="AS24">
        <v>35</v>
      </c>
      <c r="AT24">
        <f t="shared" si="12"/>
        <v>6</v>
      </c>
      <c r="AU24">
        <f t="shared" si="13"/>
        <v>86.542857142857144</v>
      </c>
      <c r="AW24">
        <v>534</v>
      </c>
      <c r="AX24">
        <v>0</v>
      </c>
      <c r="AY24">
        <v>-51</v>
      </c>
      <c r="AZ24">
        <f t="shared" si="14"/>
        <v>483</v>
      </c>
      <c r="BA24">
        <v>0</v>
      </c>
      <c r="BB24">
        <f t="shared" si="15"/>
        <v>483</v>
      </c>
      <c r="BC24">
        <v>17</v>
      </c>
      <c r="BD24">
        <f t="shared" si="16"/>
        <v>7</v>
      </c>
      <c r="BE24">
        <f t="shared" si="17"/>
        <v>28.411764705882351</v>
      </c>
      <c r="BG24">
        <v>971</v>
      </c>
      <c r="BH24">
        <v>0</v>
      </c>
      <c r="BI24">
        <v>0</v>
      </c>
      <c r="BJ24">
        <f t="shared" si="18"/>
        <v>971</v>
      </c>
      <c r="BK24">
        <v>0</v>
      </c>
      <c r="BL24">
        <f t="shared" si="19"/>
        <v>971</v>
      </c>
      <c r="BM24">
        <v>13</v>
      </c>
      <c r="BN24">
        <f t="shared" si="20"/>
        <v>5</v>
      </c>
      <c r="BO24">
        <f t="shared" si="21"/>
        <v>74.692307692307693</v>
      </c>
      <c r="BQ24">
        <v>1081</v>
      </c>
      <c r="BR24">
        <v>975</v>
      </c>
      <c r="BS24">
        <v>-20</v>
      </c>
      <c r="BT24">
        <f t="shared" si="22"/>
        <v>2036</v>
      </c>
      <c r="BU24">
        <v>0</v>
      </c>
      <c r="BV24">
        <f t="shared" si="23"/>
        <v>2036</v>
      </c>
      <c r="BW24">
        <v>31</v>
      </c>
      <c r="BX24">
        <f t="shared" si="24"/>
        <v>5</v>
      </c>
      <c r="BY24">
        <f t="shared" si="25"/>
        <v>65.677419354838705</v>
      </c>
      <c r="CA24">
        <v>3600</v>
      </c>
    </row>
    <row r="25" spans="1:79" ht="17.25" customHeight="1" x14ac:dyDescent="0.3">
      <c r="A25" s="2">
        <v>44573</v>
      </c>
      <c r="B25" t="s">
        <v>72</v>
      </c>
      <c r="C25" t="s">
        <v>73</v>
      </c>
      <c r="D25" t="s">
        <v>27</v>
      </c>
      <c r="F25">
        <v>3499</v>
      </c>
      <c r="G25">
        <v>1442</v>
      </c>
      <c r="I25">
        <v>-181</v>
      </c>
      <c r="J25">
        <f t="shared" si="0"/>
        <v>4760</v>
      </c>
      <c r="K25">
        <v>0</v>
      </c>
      <c r="L25">
        <f t="shared" si="1"/>
        <v>4760</v>
      </c>
      <c r="M25">
        <v>1008</v>
      </c>
      <c r="N25">
        <v>1</v>
      </c>
      <c r="O25">
        <f t="shared" si="2"/>
        <v>4.7222222222222223</v>
      </c>
      <c r="Q25">
        <v>1604</v>
      </c>
      <c r="R25">
        <v>1266</v>
      </c>
      <c r="T25">
        <v>0</v>
      </c>
      <c r="U25">
        <f t="shared" si="3"/>
        <v>2870</v>
      </c>
      <c r="V25">
        <v>0</v>
      </c>
      <c r="W25">
        <f t="shared" si="4"/>
        <v>2870</v>
      </c>
      <c r="X25">
        <v>198</v>
      </c>
      <c r="Y25">
        <v>2</v>
      </c>
      <c r="Z25">
        <f>IFERROR(W25/X25,0)</f>
        <v>14.494949494949495</v>
      </c>
      <c r="AB25">
        <v>12715</v>
      </c>
      <c r="AC25">
        <v>0</v>
      </c>
      <c r="AE25">
        <v>-20</v>
      </c>
      <c r="AF25">
        <f t="shared" si="6"/>
        <v>12695</v>
      </c>
      <c r="AG25">
        <v>5100</v>
      </c>
      <c r="AH25">
        <f t="shared" si="7"/>
        <v>17795</v>
      </c>
      <c r="AI25">
        <v>294</v>
      </c>
      <c r="AJ25">
        <f t="shared" si="8"/>
        <v>6</v>
      </c>
      <c r="AK25">
        <f t="shared" si="9"/>
        <v>60.527210884353742</v>
      </c>
      <c r="AM25">
        <v>2901</v>
      </c>
      <c r="AN25">
        <v>1010</v>
      </c>
      <c r="AO25">
        <v>-17</v>
      </c>
      <c r="AP25">
        <f t="shared" si="10"/>
        <v>3894</v>
      </c>
      <c r="AQ25">
        <v>0</v>
      </c>
      <c r="AR25">
        <f t="shared" si="11"/>
        <v>3894</v>
      </c>
      <c r="AS25">
        <v>93</v>
      </c>
      <c r="AT25">
        <f t="shared" si="12"/>
        <v>6</v>
      </c>
      <c r="AU25">
        <f t="shared" si="13"/>
        <v>41.87096774193548</v>
      </c>
      <c r="AW25">
        <v>1873</v>
      </c>
      <c r="AX25">
        <v>1090</v>
      </c>
      <c r="AY25">
        <v>-52</v>
      </c>
      <c r="AZ25">
        <f t="shared" si="14"/>
        <v>2911</v>
      </c>
      <c r="BA25">
        <v>0</v>
      </c>
      <c r="BB25">
        <f t="shared" si="15"/>
        <v>2911</v>
      </c>
      <c r="BC25">
        <v>98</v>
      </c>
      <c r="BD25">
        <f t="shared" si="16"/>
        <v>7</v>
      </c>
      <c r="BE25">
        <f t="shared" si="17"/>
        <v>29.704081632653061</v>
      </c>
      <c r="BG25">
        <v>823</v>
      </c>
      <c r="BH25">
        <v>2050</v>
      </c>
      <c r="BI25">
        <v>-28</v>
      </c>
      <c r="BJ25">
        <f t="shared" si="18"/>
        <v>2845</v>
      </c>
      <c r="BK25">
        <v>0</v>
      </c>
      <c r="BL25">
        <f t="shared" si="19"/>
        <v>2845</v>
      </c>
      <c r="BM25">
        <v>92</v>
      </c>
      <c r="BN25">
        <f t="shared" si="20"/>
        <v>5</v>
      </c>
      <c r="BO25">
        <f t="shared" si="21"/>
        <v>30.923913043478262</v>
      </c>
      <c r="BQ25">
        <v>4429</v>
      </c>
      <c r="BR25">
        <v>1878</v>
      </c>
      <c r="BS25">
        <v>-5</v>
      </c>
      <c r="BT25">
        <f t="shared" si="22"/>
        <v>6302</v>
      </c>
      <c r="BU25">
        <v>0</v>
      </c>
      <c r="BV25">
        <f t="shared" si="23"/>
        <v>6302</v>
      </c>
      <c r="BW25">
        <v>123</v>
      </c>
      <c r="BX25">
        <f t="shared" si="24"/>
        <v>5</v>
      </c>
      <c r="BY25">
        <f t="shared" si="25"/>
        <v>51.235772357723576</v>
      </c>
      <c r="CA25">
        <v>24721</v>
      </c>
    </row>
    <row r="26" spans="1:79" ht="17.25" customHeight="1" x14ac:dyDescent="0.3">
      <c r="A26" s="2">
        <v>44573</v>
      </c>
      <c r="B26" t="s">
        <v>74</v>
      </c>
      <c r="C26" t="s">
        <v>75</v>
      </c>
      <c r="D26" t="s">
        <v>27</v>
      </c>
      <c r="F26">
        <v>627</v>
      </c>
      <c r="G26">
        <v>0</v>
      </c>
      <c r="I26">
        <v>-25</v>
      </c>
      <c r="J26">
        <f t="shared" si="0"/>
        <v>602</v>
      </c>
      <c r="K26">
        <v>0</v>
      </c>
      <c r="L26">
        <f t="shared" si="1"/>
        <v>602</v>
      </c>
      <c r="M26">
        <v>53</v>
      </c>
      <c r="N26">
        <v>1</v>
      </c>
      <c r="O26">
        <f t="shared" si="2"/>
        <v>11.358490566037736</v>
      </c>
      <c r="Q26">
        <v>508</v>
      </c>
      <c r="R26">
        <v>0</v>
      </c>
      <c r="T26">
        <v>0</v>
      </c>
      <c r="U26">
        <f t="shared" si="3"/>
        <v>508</v>
      </c>
      <c r="V26">
        <v>0</v>
      </c>
      <c r="W26">
        <f t="shared" si="4"/>
        <v>508</v>
      </c>
      <c r="X26">
        <v>11</v>
      </c>
      <c r="Y26">
        <v>2</v>
      </c>
      <c r="Z26">
        <f t="shared" si="5"/>
        <v>46.18181818181818</v>
      </c>
      <c r="AB26">
        <v>1369</v>
      </c>
      <c r="AC26">
        <v>0</v>
      </c>
      <c r="AE26">
        <v>0</v>
      </c>
      <c r="AF26">
        <f t="shared" si="6"/>
        <v>1369</v>
      </c>
      <c r="AG26">
        <v>1500</v>
      </c>
      <c r="AH26">
        <f t="shared" si="7"/>
        <v>2869</v>
      </c>
      <c r="AI26">
        <v>43</v>
      </c>
      <c r="AJ26">
        <f t="shared" si="8"/>
        <v>6</v>
      </c>
      <c r="AK26">
        <f t="shared" si="9"/>
        <v>66.720930232558146</v>
      </c>
      <c r="AM26">
        <v>1065</v>
      </c>
      <c r="AN26">
        <v>0</v>
      </c>
      <c r="AO26">
        <v>-15</v>
      </c>
      <c r="AP26">
        <f t="shared" si="10"/>
        <v>1050</v>
      </c>
      <c r="AQ26">
        <v>0</v>
      </c>
      <c r="AR26">
        <f t="shared" si="11"/>
        <v>1050</v>
      </c>
      <c r="AS26">
        <v>10</v>
      </c>
      <c r="AT26">
        <f t="shared" si="12"/>
        <v>6</v>
      </c>
      <c r="AU26">
        <f t="shared" si="13"/>
        <v>105</v>
      </c>
      <c r="AW26">
        <v>811</v>
      </c>
      <c r="AX26">
        <v>0</v>
      </c>
      <c r="AY26">
        <v>-3</v>
      </c>
      <c r="AZ26">
        <f t="shared" si="14"/>
        <v>808</v>
      </c>
      <c r="BA26">
        <v>0</v>
      </c>
      <c r="BB26">
        <f t="shared" si="15"/>
        <v>808</v>
      </c>
      <c r="BC26">
        <v>33</v>
      </c>
      <c r="BD26">
        <f t="shared" si="16"/>
        <v>7</v>
      </c>
      <c r="BE26">
        <f t="shared" si="17"/>
        <v>24.484848484848484</v>
      </c>
      <c r="BG26">
        <v>588</v>
      </c>
      <c r="BH26">
        <v>0</v>
      </c>
      <c r="BI26">
        <v>0</v>
      </c>
      <c r="BJ26">
        <f t="shared" si="18"/>
        <v>588</v>
      </c>
      <c r="BK26">
        <v>0</v>
      </c>
      <c r="BL26">
        <f t="shared" si="19"/>
        <v>588</v>
      </c>
      <c r="BM26">
        <v>11</v>
      </c>
      <c r="BN26">
        <f t="shared" si="20"/>
        <v>5</v>
      </c>
      <c r="BO26">
        <f t="shared" si="21"/>
        <v>53.454545454545453</v>
      </c>
      <c r="BQ26">
        <v>1321</v>
      </c>
      <c r="BR26">
        <v>0</v>
      </c>
      <c r="BS26">
        <v>0</v>
      </c>
      <c r="BT26">
        <f t="shared" si="22"/>
        <v>1321</v>
      </c>
      <c r="BU26">
        <v>0</v>
      </c>
      <c r="BV26">
        <f t="shared" si="23"/>
        <v>1321</v>
      </c>
      <c r="BW26">
        <v>16</v>
      </c>
      <c r="BX26">
        <f t="shared" si="24"/>
        <v>5</v>
      </c>
      <c r="BY26">
        <f t="shared" si="25"/>
        <v>82.5625</v>
      </c>
      <c r="CA26">
        <v>7200</v>
      </c>
    </row>
    <row r="27" spans="1:79" ht="17.25" customHeight="1" x14ac:dyDescent="0.3">
      <c r="A27" s="2">
        <v>44573</v>
      </c>
      <c r="B27" t="s">
        <v>76</v>
      </c>
      <c r="C27" t="s">
        <v>77</v>
      </c>
      <c r="D27" t="s">
        <v>27</v>
      </c>
      <c r="F27">
        <v>504</v>
      </c>
      <c r="G27">
        <v>0</v>
      </c>
      <c r="I27">
        <v>0</v>
      </c>
      <c r="J27">
        <f t="shared" si="0"/>
        <v>504</v>
      </c>
      <c r="K27">
        <v>0</v>
      </c>
      <c r="L27">
        <f t="shared" si="1"/>
        <v>504</v>
      </c>
      <c r="M27">
        <v>34</v>
      </c>
      <c r="N27">
        <v>1</v>
      </c>
      <c r="O27">
        <f t="shared" si="2"/>
        <v>14.823529411764707</v>
      </c>
      <c r="Q27">
        <v>437</v>
      </c>
      <c r="R27">
        <v>0</v>
      </c>
      <c r="T27">
        <v>-6</v>
      </c>
      <c r="U27">
        <f t="shared" si="3"/>
        <v>431</v>
      </c>
      <c r="V27">
        <v>0</v>
      </c>
      <c r="W27">
        <f t="shared" si="4"/>
        <v>431</v>
      </c>
      <c r="X27">
        <v>5</v>
      </c>
      <c r="Y27">
        <v>2</v>
      </c>
      <c r="Z27">
        <f t="shared" si="5"/>
        <v>86.2</v>
      </c>
      <c r="AB27">
        <v>2316</v>
      </c>
      <c r="AC27">
        <v>0</v>
      </c>
      <c r="AE27">
        <v>-2</v>
      </c>
      <c r="AF27">
        <f t="shared" si="6"/>
        <v>2314</v>
      </c>
      <c r="AG27">
        <v>0</v>
      </c>
      <c r="AH27">
        <f t="shared" si="7"/>
        <v>2314</v>
      </c>
      <c r="AI27">
        <v>58</v>
      </c>
      <c r="AJ27">
        <f t="shared" si="8"/>
        <v>6</v>
      </c>
      <c r="AK27">
        <f t="shared" si="9"/>
        <v>39.896551724137929</v>
      </c>
      <c r="AM27">
        <v>918</v>
      </c>
      <c r="AN27">
        <v>0</v>
      </c>
      <c r="AO27">
        <v>-60</v>
      </c>
      <c r="AP27">
        <f t="shared" si="10"/>
        <v>858</v>
      </c>
      <c r="AQ27">
        <v>0</v>
      </c>
      <c r="AR27">
        <f t="shared" si="11"/>
        <v>858</v>
      </c>
      <c r="AS27">
        <v>10</v>
      </c>
      <c r="AT27">
        <f t="shared" si="12"/>
        <v>6</v>
      </c>
      <c r="AU27">
        <f t="shared" si="13"/>
        <v>85.8</v>
      </c>
      <c r="AW27">
        <v>1180</v>
      </c>
      <c r="AX27">
        <v>0</v>
      </c>
      <c r="AY27">
        <v>-30</v>
      </c>
      <c r="AZ27">
        <f t="shared" si="14"/>
        <v>1150</v>
      </c>
      <c r="BA27">
        <v>0</v>
      </c>
      <c r="BB27">
        <f t="shared" si="15"/>
        <v>1150</v>
      </c>
      <c r="BC27">
        <v>27</v>
      </c>
      <c r="BD27">
        <f t="shared" si="16"/>
        <v>7</v>
      </c>
      <c r="BE27">
        <f t="shared" si="17"/>
        <v>42.592592592592595</v>
      </c>
      <c r="BG27">
        <v>1182</v>
      </c>
      <c r="BH27">
        <v>0</v>
      </c>
      <c r="BI27">
        <v>0</v>
      </c>
      <c r="BJ27">
        <f t="shared" si="18"/>
        <v>1182</v>
      </c>
      <c r="BK27">
        <v>0</v>
      </c>
      <c r="BL27">
        <f t="shared" si="19"/>
        <v>1182</v>
      </c>
      <c r="BM27">
        <v>15</v>
      </c>
      <c r="BN27">
        <f t="shared" si="20"/>
        <v>5</v>
      </c>
      <c r="BO27">
        <f t="shared" si="21"/>
        <v>78.8</v>
      </c>
      <c r="BQ27">
        <v>1372</v>
      </c>
      <c r="BR27">
        <v>0</v>
      </c>
      <c r="BS27">
        <v>0</v>
      </c>
      <c r="BT27">
        <f t="shared" si="22"/>
        <v>1372</v>
      </c>
      <c r="BU27">
        <v>0</v>
      </c>
      <c r="BV27">
        <f t="shared" si="23"/>
        <v>1372</v>
      </c>
      <c r="BW27">
        <v>5</v>
      </c>
      <c r="BX27">
        <f t="shared" si="24"/>
        <v>5</v>
      </c>
      <c r="BY27">
        <f t="shared" si="25"/>
        <v>274.39999999999998</v>
      </c>
      <c r="CA27">
        <v>14140</v>
      </c>
    </row>
    <row r="28" spans="1:79" ht="17.25" customHeight="1" x14ac:dyDescent="0.3">
      <c r="A28" s="2">
        <v>44573</v>
      </c>
      <c r="B28" t="s">
        <v>78</v>
      </c>
      <c r="C28" t="s">
        <v>79</v>
      </c>
      <c r="D28" t="s">
        <v>27</v>
      </c>
      <c r="F28">
        <v>892</v>
      </c>
      <c r="G28">
        <v>0</v>
      </c>
      <c r="I28">
        <v>-40</v>
      </c>
      <c r="J28">
        <f t="shared" si="0"/>
        <v>852</v>
      </c>
      <c r="K28">
        <v>0</v>
      </c>
      <c r="L28">
        <f t="shared" si="1"/>
        <v>852</v>
      </c>
      <c r="M28">
        <v>28</v>
      </c>
      <c r="N28">
        <v>1</v>
      </c>
      <c r="O28">
        <f t="shared" si="2"/>
        <v>30.428571428571427</v>
      </c>
      <c r="Q28">
        <v>476</v>
      </c>
      <c r="R28">
        <v>0</v>
      </c>
      <c r="T28">
        <v>0</v>
      </c>
      <c r="U28">
        <f t="shared" si="3"/>
        <v>476</v>
      </c>
      <c r="V28">
        <v>0</v>
      </c>
      <c r="W28">
        <f t="shared" si="4"/>
        <v>476</v>
      </c>
      <c r="X28">
        <v>9</v>
      </c>
      <c r="Y28">
        <v>2</v>
      </c>
      <c r="Z28">
        <f t="shared" si="5"/>
        <v>52.888888888888886</v>
      </c>
      <c r="AB28">
        <v>159</v>
      </c>
      <c r="AC28">
        <v>0</v>
      </c>
      <c r="AE28">
        <v>-15</v>
      </c>
      <c r="AF28">
        <f t="shared" si="6"/>
        <v>144</v>
      </c>
      <c r="AG28">
        <v>4500</v>
      </c>
      <c r="AH28">
        <f t="shared" si="7"/>
        <v>4644</v>
      </c>
      <c r="AI28">
        <v>117</v>
      </c>
      <c r="AJ28">
        <f t="shared" si="8"/>
        <v>6</v>
      </c>
      <c r="AK28">
        <f t="shared" si="9"/>
        <v>39.692307692307693</v>
      </c>
      <c r="AM28">
        <v>741</v>
      </c>
      <c r="AN28">
        <v>70</v>
      </c>
      <c r="AO28">
        <v>-36</v>
      </c>
      <c r="AP28">
        <f t="shared" si="10"/>
        <v>775</v>
      </c>
      <c r="AQ28">
        <v>0</v>
      </c>
      <c r="AR28">
        <f t="shared" si="11"/>
        <v>775</v>
      </c>
      <c r="AS28">
        <v>35</v>
      </c>
      <c r="AT28">
        <f t="shared" si="12"/>
        <v>6</v>
      </c>
      <c r="AU28">
        <f t="shared" si="13"/>
        <v>22.142857142857142</v>
      </c>
      <c r="AW28">
        <v>2207</v>
      </c>
      <c r="AX28">
        <v>0</v>
      </c>
      <c r="AY28">
        <v>-120</v>
      </c>
      <c r="AZ28">
        <f t="shared" si="14"/>
        <v>2087</v>
      </c>
      <c r="BA28">
        <v>0</v>
      </c>
      <c r="BB28">
        <f t="shared" si="15"/>
        <v>2087</v>
      </c>
      <c r="BC28">
        <v>89</v>
      </c>
      <c r="BD28">
        <f t="shared" si="16"/>
        <v>7</v>
      </c>
      <c r="BE28">
        <f t="shared" si="17"/>
        <v>23.44943820224719</v>
      </c>
      <c r="BG28">
        <v>388</v>
      </c>
      <c r="BH28">
        <v>40</v>
      </c>
      <c r="BI28">
        <v>-32</v>
      </c>
      <c r="BJ28">
        <f t="shared" si="18"/>
        <v>396</v>
      </c>
      <c r="BK28">
        <v>0</v>
      </c>
      <c r="BL28">
        <f t="shared" si="19"/>
        <v>396</v>
      </c>
      <c r="BM28">
        <v>29</v>
      </c>
      <c r="BN28">
        <f t="shared" si="20"/>
        <v>5</v>
      </c>
      <c r="BO28">
        <f t="shared" si="21"/>
        <v>13.655172413793103</v>
      </c>
      <c r="BQ28">
        <v>1412</v>
      </c>
      <c r="BR28">
        <v>0</v>
      </c>
      <c r="BS28">
        <v>0</v>
      </c>
      <c r="BT28">
        <f t="shared" si="22"/>
        <v>1412</v>
      </c>
      <c r="BU28">
        <v>0</v>
      </c>
      <c r="BV28">
        <f t="shared" si="23"/>
        <v>1412</v>
      </c>
      <c r="BW28">
        <v>15</v>
      </c>
      <c r="BX28">
        <f t="shared" si="24"/>
        <v>5</v>
      </c>
      <c r="BY28">
        <f t="shared" si="25"/>
        <v>94.13333333333334</v>
      </c>
      <c r="CA28">
        <v>15358</v>
      </c>
    </row>
    <row r="29" spans="1:79" ht="17.25" customHeight="1" x14ac:dyDescent="0.3">
      <c r="A29" s="2">
        <v>44573</v>
      </c>
      <c r="B29" t="s">
        <v>80</v>
      </c>
      <c r="C29" t="s">
        <v>81</v>
      </c>
      <c r="D29" t="s">
        <v>27</v>
      </c>
      <c r="F29">
        <v>0</v>
      </c>
      <c r="G29">
        <v>0</v>
      </c>
      <c r="I29">
        <v>0</v>
      </c>
      <c r="J29">
        <f t="shared" si="0"/>
        <v>0</v>
      </c>
      <c r="K29">
        <v>0</v>
      </c>
      <c r="L29">
        <f t="shared" si="1"/>
        <v>0</v>
      </c>
      <c r="M29">
        <v>30</v>
      </c>
      <c r="N29">
        <v>1</v>
      </c>
      <c r="O29">
        <f t="shared" si="2"/>
        <v>0</v>
      </c>
      <c r="Q29">
        <v>53</v>
      </c>
      <c r="R29">
        <v>0</v>
      </c>
      <c r="T29">
        <v>0</v>
      </c>
      <c r="U29">
        <f t="shared" si="3"/>
        <v>53</v>
      </c>
      <c r="V29">
        <v>0</v>
      </c>
      <c r="W29">
        <f t="shared" si="4"/>
        <v>53</v>
      </c>
      <c r="X29">
        <v>2</v>
      </c>
      <c r="Y29">
        <v>2</v>
      </c>
      <c r="Z29">
        <f t="shared" si="5"/>
        <v>26.5</v>
      </c>
      <c r="AB29">
        <v>0</v>
      </c>
      <c r="AC29">
        <v>0</v>
      </c>
      <c r="AE29">
        <v>0</v>
      </c>
      <c r="AF29">
        <f t="shared" si="6"/>
        <v>0</v>
      </c>
      <c r="AG29">
        <v>0</v>
      </c>
      <c r="AH29">
        <f t="shared" si="7"/>
        <v>0</v>
      </c>
      <c r="AI29">
        <v>37</v>
      </c>
      <c r="AJ29">
        <f t="shared" si="8"/>
        <v>6</v>
      </c>
      <c r="AK29">
        <f t="shared" si="9"/>
        <v>0</v>
      </c>
      <c r="AM29">
        <v>0</v>
      </c>
      <c r="AN29">
        <v>0</v>
      </c>
      <c r="AO29">
        <v>0</v>
      </c>
      <c r="AP29">
        <f t="shared" si="10"/>
        <v>0</v>
      </c>
      <c r="AQ29">
        <v>0</v>
      </c>
      <c r="AR29">
        <f t="shared" si="11"/>
        <v>0</v>
      </c>
      <c r="AS29">
        <v>18</v>
      </c>
      <c r="AT29">
        <f t="shared" si="12"/>
        <v>6</v>
      </c>
      <c r="AU29">
        <f t="shared" si="13"/>
        <v>0</v>
      </c>
      <c r="AW29">
        <v>0</v>
      </c>
      <c r="AX29">
        <v>0</v>
      </c>
      <c r="AY29">
        <v>0</v>
      </c>
      <c r="AZ29">
        <f t="shared" si="14"/>
        <v>0</v>
      </c>
      <c r="BA29">
        <v>0</v>
      </c>
      <c r="BB29">
        <f t="shared" si="15"/>
        <v>0</v>
      </c>
      <c r="BC29">
        <v>25</v>
      </c>
      <c r="BD29">
        <f t="shared" si="16"/>
        <v>7</v>
      </c>
      <c r="BE29">
        <f t="shared" si="17"/>
        <v>0</v>
      </c>
      <c r="BG29">
        <v>0</v>
      </c>
      <c r="BH29">
        <v>0</v>
      </c>
      <c r="BI29">
        <v>0</v>
      </c>
      <c r="BJ29">
        <f t="shared" si="18"/>
        <v>0</v>
      </c>
      <c r="BK29">
        <v>0</v>
      </c>
      <c r="BL29">
        <f t="shared" si="19"/>
        <v>0</v>
      </c>
      <c r="BM29">
        <v>11</v>
      </c>
      <c r="BN29">
        <f t="shared" si="20"/>
        <v>5</v>
      </c>
      <c r="BO29">
        <f t="shared" si="21"/>
        <v>0</v>
      </c>
      <c r="BQ29">
        <v>93</v>
      </c>
      <c r="BR29">
        <v>0</v>
      </c>
      <c r="BS29">
        <v>0</v>
      </c>
      <c r="BT29">
        <f t="shared" si="22"/>
        <v>93</v>
      </c>
      <c r="BU29">
        <v>0</v>
      </c>
      <c r="BV29">
        <f t="shared" si="23"/>
        <v>93</v>
      </c>
      <c r="BW29">
        <v>6</v>
      </c>
      <c r="BX29">
        <f t="shared" si="24"/>
        <v>5</v>
      </c>
      <c r="BY29">
        <f t="shared" si="25"/>
        <v>15.5</v>
      </c>
      <c r="CA29">
        <v>0</v>
      </c>
    </row>
    <row r="30" spans="1:79" ht="17.25" customHeight="1" x14ac:dyDescent="0.3">
      <c r="A30" s="2">
        <v>44573</v>
      </c>
      <c r="B30" t="s">
        <v>82</v>
      </c>
      <c r="C30" t="s">
        <v>83</v>
      </c>
      <c r="D30" t="s">
        <v>27</v>
      </c>
      <c r="F30">
        <v>1202</v>
      </c>
      <c r="G30">
        <v>315</v>
      </c>
      <c r="I30">
        <v>-90</v>
      </c>
      <c r="J30">
        <f t="shared" si="0"/>
        <v>1427</v>
      </c>
      <c r="K30">
        <v>0</v>
      </c>
      <c r="L30">
        <f t="shared" si="1"/>
        <v>1427</v>
      </c>
      <c r="M30">
        <v>155</v>
      </c>
      <c r="N30">
        <v>1</v>
      </c>
      <c r="O30">
        <f t="shared" si="2"/>
        <v>9.2064516129032263</v>
      </c>
      <c r="Q30">
        <v>949</v>
      </c>
      <c r="R30">
        <v>0</v>
      </c>
      <c r="T30">
        <v>0</v>
      </c>
      <c r="U30">
        <f t="shared" si="3"/>
        <v>949</v>
      </c>
      <c r="V30">
        <v>0</v>
      </c>
      <c r="W30">
        <f t="shared" si="4"/>
        <v>949</v>
      </c>
      <c r="X30">
        <v>30</v>
      </c>
      <c r="Y30">
        <v>2</v>
      </c>
      <c r="Z30">
        <f t="shared" si="5"/>
        <v>31.633333333333333</v>
      </c>
      <c r="AB30">
        <v>7279</v>
      </c>
      <c r="AC30">
        <v>0</v>
      </c>
      <c r="AE30">
        <v>-72</v>
      </c>
      <c r="AF30">
        <f t="shared" si="6"/>
        <v>7207</v>
      </c>
      <c r="AG30">
        <v>2400</v>
      </c>
      <c r="AH30">
        <f t="shared" si="7"/>
        <v>9607</v>
      </c>
      <c r="AI30">
        <v>315</v>
      </c>
      <c r="AJ30">
        <f t="shared" si="8"/>
        <v>6</v>
      </c>
      <c r="AK30">
        <f t="shared" si="9"/>
        <v>30.498412698412697</v>
      </c>
      <c r="AM30">
        <v>2186</v>
      </c>
      <c r="AN30">
        <v>0</v>
      </c>
      <c r="AO30">
        <v>-30</v>
      </c>
      <c r="AP30">
        <f t="shared" si="10"/>
        <v>2156</v>
      </c>
      <c r="AQ30">
        <v>0</v>
      </c>
      <c r="AR30">
        <f t="shared" si="11"/>
        <v>2156</v>
      </c>
      <c r="AS30">
        <v>58</v>
      </c>
      <c r="AT30">
        <f t="shared" si="12"/>
        <v>6</v>
      </c>
      <c r="AU30">
        <f t="shared" si="13"/>
        <v>37.172413793103445</v>
      </c>
      <c r="AW30">
        <v>2293</v>
      </c>
      <c r="AX30">
        <v>0</v>
      </c>
      <c r="AY30">
        <v>-89</v>
      </c>
      <c r="AZ30">
        <f t="shared" si="14"/>
        <v>2204</v>
      </c>
      <c r="BA30">
        <v>0</v>
      </c>
      <c r="BB30">
        <f t="shared" si="15"/>
        <v>2204</v>
      </c>
      <c r="BC30">
        <v>92</v>
      </c>
      <c r="BD30">
        <f t="shared" si="16"/>
        <v>7</v>
      </c>
      <c r="BE30">
        <f t="shared" si="17"/>
        <v>23.956521739130434</v>
      </c>
      <c r="BG30">
        <v>1035</v>
      </c>
      <c r="BH30">
        <v>0</v>
      </c>
      <c r="BI30">
        <v>0</v>
      </c>
      <c r="BJ30">
        <f t="shared" si="18"/>
        <v>1035</v>
      </c>
      <c r="BK30">
        <v>1500</v>
      </c>
      <c r="BL30">
        <f t="shared" si="19"/>
        <v>2535</v>
      </c>
      <c r="BM30">
        <v>54</v>
      </c>
      <c r="BN30">
        <f t="shared" si="20"/>
        <v>5</v>
      </c>
      <c r="BO30">
        <f t="shared" si="21"/>
        <v>46.944444444444443</v>
      </c>
      <c r="BQ30">
        <v>1240</v>
      </c>
      <c r="BR30">
        <v>0</v>
      </c>
      <c r="BS30">
        <v>-20</v>
      </c>
      <c r="BT30">
        <f t="shared" si="22"/>
        <v>1220</v>
      </c>
      <c r="BU30">
        <v>0</v>
      </c>
      <c r="BV30">
        <f t="shared" si="23"/>
        <v>1220</v>
      </c>
      <c r="BW30">
        <v>40</v>
      </c>
      <c r="BX30">
        <f t="shared" si="24"/>
        <v>5</v>
      </c>
      <c r="BY30">
        <f t="shared" si="25"/>
        <v>30.5</v>
      </c>
      <c r="CA30">
        <v>35546</v>
      </c>
    </row>
    <row r="31" spans="1:79" ht="17.25" customHeight="1" x14ac:dyDescent="0.3">
      <c r="A31" s="2">
        <v>44573</v>
      </c>
      <c r="B31" t="s">
        <v>84</v>
      </c>
      <c r="C31" t="s">
        <v>85</v>
      </c>
      <c r="D31" t="s">
        <v>27</v>
      </c>
      <c r="F31">
        <v>281</v>
      </c>
      <c r="G31">
        <v>2273</v>
      </c>
      <c r="I31">
        <v>0</v>
      </c>
      <c r="J31">
        <f t="shared" si="0"/>
        <v>2554</v>
      </c>
      <c r="K31">
        <v>0</v>
      </c>
      <c r="L31">
        <f t="shared" si="1"/>
        <v>2554</v>
      </c>
      <c r="M31">
        <v>189</v>
      </c>
      <c r="N31">
        <v>1</v>
      </c>
      <c r="O31">
        <f t="shared" si="2"/>
        <v>13.513227513227513</v>
      </c>
      <c r="Q31">
        <v>914</v>
      </c>
      <c r="R31">
        <v>962</v>
      </c>
      <c r="T31">
        <v>0</v>
      </c>
      <c r="U31">
        <f t="shared" si="3"/>
        <v>1876</v>
      </c>
      <c r="V31">
        <v>0</v>
      </c>
      <c r="W31">
        <f t="shared" si="4"/>
        <v>1876</v>
      </c>
      <c r="X31">
        <v>67</v>
      </c>
      <c r="Y31">
        <v>2</v>
      </c>
      <c r="Z31">
        <f t="shared" si="5"/>
        <v>28</v>
      </c>
      <c r="AB31">
        <v>9418</v>
      </c>
      <c r="AC31">
        <v>0</v>
      </c>
      <c r="AE31">
        <v>0</v>
      </c>
      <c r="AF31">
        <f t="shared" si="6"/>
        <v>9418</v>
      </c>
      <c r="AG31">
        <v>3840</v>
      </c>
      <c r="AH31">
        <f t="shared" si="7"/>
        <v>13258</v>
      </c>
      <c r="AI31">
        <v>677</v>
      </c>
      <c r="AJ31">
        <f t="shared" si="8"/>
        <v>6</v>
      </c>
      <c r="AK31">
        <f t="shared" si="9"/>
        <v>19.583456425406204</v>
      </c>
      <c r="AM31">
        <v>546</v>
      </c>
      <c r="AN31">
        <v>645</v>
      </c>
      <c r="AO31">
        <v>0</v>
      </c>
      <c r="AP31">
        <f t="shared" si="10"/>
        <v>1191</v>
      </c>
      <c r="AQ31">
        <v>0</v>
      </c>
      <c r="AR31">
        <f t="shared" si="11"/>
        <v>1191</v>
      </c>
      <c r="AS31">
        <v>48</v>
      </c>
      <c r="AT31">
        <f t="shared" si="12"/>
        <v>6</v>
      </c>
      <c r="AU31">
        <f t="shared" si="13"/>
        <v>24.8125</v>
      </c>
      <c r="AW31">
        <v>308</v>
      </c>
      <c r="AX31">
        <v>1990</v>
      </c>
      <c r="AY31">
        <v>-150</v>
      </c>
      <c r="AZ31">
        <f t="shared" si="14"/>
        <v>2148</v>
      </c>
      <c r="BA31">
        <v>0</v>
      </c>
      <c r="BB31">
        <f t="shared" si="15"/>
        <v>2148</v>
      </c>
      <c r="BC31">
        <v>60</v>
      </c>
      <c r="BD31">
        <f t="shared" si="16"/>
        <v>7</v>
      </c>
      <c r="BE31">
        <f t="shared" si="17"/>
        <v>35.799999999999997</v>
      </c>
      <c r="BG31">
        <v>124</v>
      </c>
      <c r="BH31">
        <v>1050</v>
      </c>
      <c r="BI31">
        <v>0</v>
      </c>
      <c r="BJ31">
        <f t="shared" si="18"/>
        <v>1174</v>
      </c>
      <c r="BK31">
        <v>0</v>
      </c>
      <c r="BL31">
        <f t="shared" si="19"/>
        <v>1174</v>
      </c>
      <c r="BM31">
        <v>36</v>
      </c>
      <c r="BN31">
        <f t="shared" si="20"/>
        <v>5</v>
      </c>
      <c r="BO31">
        <f t="shared" si="21"/>
        <v>32.611111111111114</v>
      </c>
      <c r="BQ31">
        <v>651</v>
      </c>
      <c r="BR31">
        <v>2608</v>
      </c>
      <c r="BS31">
        <v>-200</v>
      </c>
      <c r="BT31">
        <f t="shared" si="22"/>
        <v>3059</v>
      </c>
      <c r="BU31">
        <v>0</v>
      </c>
      <c r="BV31">
        <f t="shared" si="23"/>
        <v>3059</v>
      </c>
      <c r="BW31">
        <v>118</v>
      </c>
      <c r="BX31">
        <f t="shared" si="24"/>
        <v>5</v>
      </c>
      <c r="BY31">
        <f t="shared" si="25"/>
        <v>25.923728813559322</v>
      </c>
      <c r="CA31">
        <v>3347</v>
      </c>
    </row>
    <row r="32" spans="1:79" ht="17.25" customHeight="1" x14ac:dyDescent="0.3">
      <c r="A32" s="2">
        <v>44573</v>
      </c>
      <c r="B32" t="s">
        <v>86</v>
      </c>
      <c r="C32" t="s">
        <v>87</v>
      </c>
      <c r="D32" t="s">
        <v>27</v>
      </c>
      <c r="F32">
        <v>1137</v>
      </c>
      <c r="G32">
        <v>1765</v>
      </c>
      <c r="I32">
        <v>-300</v>
      </c>
      <c r="J32">
        <f t="shared" si="0"/>
        <v>2602</v>
      </c>
      <c r="K32">
        <v>0</v>
      </c>
      <c r="L32">
        <f t="shared" si="1"/>
        <v>2602</v>
      </c>
      <c r="M32">
        <v>167</v>
      </c>
      <c r="N32">
        <v>1</v>
      </c>
      <c r="O32">
        <f t="shared" si="2"/>
        <v>15.580838323353293</v>
      </c>
      <c r="Q32">
        <v>121</v>
      </c>
      <c r="R32">
        <v>100</v>
      </c>
      <c r="T32">
        <v>0</v>
      </c>
      <c r="U32">
        <f t="shared" si="3"/>
        <v>221</v>
      </c>
      <c r="V32">
        <v>0</v>
      </c>
      <c r="W32">
        <f t="shared" si="4"/>
        <v>221</v>
      </c>
      <c r="X32">
        <v>7</v>
      </c>
      <c r="Y32">
        <v>2</v>
      </c>
      <c r="Z32">
        <f t="shared" si="5"/>
        <v>31.571428571428573</v>
      </c>
      <c r="AB32">
        <v>3566</v>
      </c>
      <c r="AC32">
        <v>0</v>
      </c>
      <c r="AE32">
        <v>-2</v>
      </c>
      <c r="AF32">
        <f t="shared" si="6"/>
        <v>3564</v>
      </c>
      <c r="AG32">
        <v>0</v>
      </c>
      <c r="AH32">
        <f t="shared" si="7"/>
        <v>3564</v>
      </c>
      <c r="AI32">
        <v>30</v>
      </c>
      <c r="AJ32">
        <f t="shared" si="8"/>
        <v>6</v>
      </c>
      <c r="AK32">
        <f t="shared" si="9"/>
        <v>118.8</v>
      </c>
      <c r="AM32">
        <v>600</v>
      </c>
      <c r="AN32">
        <v>377</v>
      </c>
      <c r="AO32">
        <v>-100</v>
      </c>
      <c r="AP32">
        <f t="shared" si="10"/>
        <v>877</v>
      </c>
      <c r="AQ32">
        <v>0</v>
      </c>
      <c r="AR32">
        <f t="shared" si="11"/>
        <v>877</v>
      </c>
      <c r="AS32">
        <v>26</v>
      </c>
      <c r="AT32">
        <f t="shared" si="12"/>
        <v>6</v>
      </c>
      <c r="AU32">
        <f t="shared" si="13"/>
        <v>33.730769230769234</v>
      </c>
      <c r="AW32">
        <v>104</v>
      </c>
      <c r="AX32">
        <v>130</v>
      </c>
      <c r="AY32">
        <v>-2</v>
      </c>
      <c r="AZ32">
        <f t="shared" si="14"/>
        <v>232</v>
      </c>
      <c r="BA32">
        <v>0</v>
      </c>
      <c r="BB32">
        <f t="shared" si="15"/>
        <v>232</v>
      </c>
      <c r="BC32">
        <v>8</v>
      </c>
      <c r="BD32">
        <f t="shared" si="16"/>
        <v>7</v>
      </c>
      <c r="BE32">
        <f t="shared" si="17"/>
        <v>29</v>
      </c>
      <c r="BG32">
        <v>309</v>
      </c>
      <c r="BH32">
        <v>1600</v>
      </c>
      <c r="BI32">
        <v>0</v>
      </c>
      <c r="BJ32">
        <f t="shared" si="18"/>
        <v>1909</v>
      </c>
      <c r="BK32">
        <v>0</v>
      </c>
      <c r="BL32">
        <f t="shared" si="19"/>
        <v>1909</v>
      </c>
      <c r="BM32">
        <v>80</v>
      </c>
      <c r="BN32">
        <f t="shared" si="20"/>
        <v>5</v>
      </c>
      <c r="BO32">
        <f t="shared" si="21"/>
        <v>23.862500000000001</v>
      </c>
      <c r="BQ32">
        <v>132</v>
      </c>
      <c r="BR32">
        <v>1196</v>
      </c>
      <c r="BS32">
        <v>-100</v>
      </c>
      <c r="BT32">
        <f t="shared" si="22"/>
        <v>1228</v>
      </c>
      <c r="BU32">
        <v>0</v>
      </c>
      <c r="BV32">
        <f t="shared" si="23"/>
        <v>1228</v>
      </c>
      <c r="BW32">
        <v>108</v>
      </c>
      <c r="BX32">
        <f t="shared" si="24"/>
        <v>5</v>
      </c>
      <c r="BY32">
        <f t="shared" si="25"/>
        <v>11.37037037037037</v>
      </c>
      <c r="CA32">
        <v>726</v>
      </c>
    </row>
    <row r="33" spans="1:79" ht="17.25" customHeight="1" x14ac:dyDescent="0.3">
      <c r="A33" s="2">
        <v>44573</v>
      </c>
      <c r="B33" t="s">
        <v>88</v>
      </c>
      <c r="C33" t="s">
        <v>89</v>
      </c>
      <c r="D33" t="s">
        <v>27</v>
      </c>
      <c r="F33">
        <v>589</v>
      </c>
      <c r="G33">
        <v>98</v>
      </c>
      <c r="I33">
        <v>-5</v>
      </c>
      <c r="J33">
        <f t="shared" si="0"/>
        <v>682</v>
      </c>
      <c r="K33">
        <v>0</v>
      </c>
      <c r="L33">
        <f t="shared" si="1"/>
        <v>682</v>
      </c>
      <c r="M33">
        <v>40</v>
      </c>
      <c r="N33">
        <v>1</v>
      </c>
      <c r="O33">
        <f t="shared" si="2"/>
        <v>17.05</v>
      </c>
      <c r="Q33">
        <v>445</v>
      </c>
      <c r="R33">
        <v>0</v>
      </c>
      <c r="T33">
        <v>0</v>
      </c>
      <c r="U33">
        <f t="shared" si="3"/>
        <v>445</v>
      </c>
      <c r="V33">
        <v>0</v>
      </c>
      <c r="W33">
        <f t="shared" si="4"/>
        <v>445</v>
      </c>
      <c r="X33">
        <v>18</v>
      </c>
      <c r="Y33">
        <v>2</v>
      </c>
      <c r="Z33">
        <f t="shared" si="5"/>
        <v>24.722222222222221</v>
      </c>
      <c r="AB33">
        <v>5041</v>
      </c>
      <c r="AC33">
        <v>0</v>
      </c>
      <c r="AE33">
        <v>-8</v>
      </c>
      <c r="AF33">
        <f t="shared" si="6"/>
        <v>5033</v>
      </c>
      <c r="AG33">
        <v>2688</v>
      </c>
      <c r="AH33">
        <f t="shared" si="7"/>
        <v>7721</v>
      </c>
      <c r="AI33">
        <v>178</v>
      </c>
      <c r="AJ33">
        <f t="shared" si="8"/>
        <v>6</v>
      </c>
      <c r="AK33">
        <f t="shared" si="9"/>
        <v>43.376404494382022</v>
      </c>
      <c r="AM33">
        <v>5000</v>
      </c>
      <c r="AN33">
        <v>192</v>
      </c>
      <c r="AO33">
        <v>-50</v>
      </c>
      <c r="AP33">
        <f t="shared" si="10"/>
        <v>5142</v>
      </c>
      <c r="AQ33">
        <v>0</v>
      </c>
      <c r="AR33">
        <f t="shared" si="11"/>
        <v>5142</v>
      </c>
      <c r="AS33">
        <v>72</v>
      </c>
      <c r="AT33">
        <f t="shared" si="12"/>
        <v>6</v>
      </c>
      <c r="AU33">
        <f t="shared" si="13"/>
        <v>71.416666666666671</v>
      </c>
      <c r="AW33">
        <v>2383</v>
      </c>
      <c r="AX33">
        <v>0</v>
      </c>
      <c r="AY33">
        <v>-57</v>
      </c>
      <c r="AZ33">
        <f t="shared" si="14"/>
        <v>2326</v>
      </c>
      <c r="BA33">
        <v>0</v>
      </c>
      <c r="BB33">
        <f t="shared" si="15"/>
        <v>2326</v>
      </c>
      <c r="BC33">
        <v>88</v>
      </c>
      <c r="BD33">
        <f t="shared" si="16"/>
        <v>7</v>
      </c>
      <c r="BE33">
        <f t="shared" si="17"/>
        <v>26.431818181818183</v>
      </c>
      <c r="BG33">
        <v>1113</v>
      </c>
      <c r="BH33">
        <v>30</v>
      </c>
      <c r="BI33">
        <v>-11</v>
      </c>
      <c r="BJ33">
        <f t="shared" si="18"/>
        <v>1132</v>
      </c>
      <c r="BK33">
        <v>0</v>
      </c>
      <c r="BL33">
        <f t="shared" si="19"/>
        <v>1132</v>
      </c>
      <c r="BM33">
        <v>42</v>
      </c>
      <c r="BN33">
        <f t="shared" si="20"/>
        <v>5</v>
      </c>
      <c r="BO33">
        <f t="shared" si="21"/>
        <v>26.952380952380953</v>
      </c>
      <c r="BQ33">
        <v>2233</v>
      </c>
      <c r="BR33">
        <v>0</v>
      </c>
      <c r="BS33">
        <v>-10</v>
      </c>
      <c r="BT33">
        <f t="shared" si="22"/>
        <v>2223</v>
      </c>
      <c r="BU33">
        <v>0</v>
      </c>
      <c r="BV33">
        <f t="shared" si="23"/>
        <v>2223</v>
      </c>
      <c r="BW33">
        <v>50</v>
      </c>
      <c r="BX33">
        <f t="shared" si="24"/>
        <v>5</v>
      </c>
      <c r="BY33">
        <f t="shared" si="25"/>
        <v>44.46</v>
      </c>
      <c r="CA33">
        <v>34482</v>
      </c>
    </row>
    <row r="34" spans="1:79" ht="17.25" customHeight="1" x14ac:dyDescent="0.3">
      <c r="A34" s="2">
        <v>44573</v>
      </c>
      <c r="B34" t="s">
        <v>90</v>
      </c>
      <c r="C34" t="s">
        <v>91</v>
      </c>
      <c r="D34" t="s">
        <v>27</v>
      </c>
      <c r="F34">
        <v>419</v>
      </c>
      <c r="G34">
        <v>48</v>
      </c>
      <c r="I34">
        <v>-5</v>
      </c>
      <c r="J34">
        <f t="shared" ref="J34:J65" si="26">SUM(F34:I34)</f>
        <v>462</v>
      </c>
      <c r="K34">
        <v>0</v>
      </c>
      <c r="L34">
        <f t="shared" si="1"/>
        <v>462</v>
      </c>
      <c r="M34">
        <v>29</v>
      </c>
      <c r="N34">
        <v>1</v>
      </c>
      <c r="O34">
        <f t="shared" si="2"/>
        <v>15.931034482758621</v>
      </c>
      <c r="Q34">
        <v>566</v>
      </c>
      <c r="R34">
        <v>0</v>
      </c>
      <c r="T34">
        <v>-2</v>
      </c>
      <c r="U34">
        <f t="shared" ref="U34:U65" si="27">SUM(Q34:T34)</f>
        <v>564</v>
      </c>
      <c r="V34">
        <v>0</v>
      </c>
      <c r="W34">
        <f t="shared" si="4"/>
        <v>564</v>
      </c>
      <c r="X34">
        <v>11</v>
      </c>
      <c r="Y34">
        <v>2</v>
      </c>
      <c r="Z34">
        <f t="shared" si="5"/>
        <v>51.272727272727273</v>
      </c>
      <c r="AB34">
        <v>4026</v>
      </c>
      <c r="AC34">
        <v>0</v>
      </c>
      <c r="AE34">
        <v>-8</v>
      </c>
      <c r="AF34">
        <f t="shared" ref="AF34:AF65" si="28">SUM(AB34:AE34)</f>
        <v>4018</v>
      </c>
      <c r="AG34">
        <v>1056</v>
      </c>
      <c r="AH34">
        <f t="shared" si="7"/>
        <v>5074</v>
      </c>
      <c r="AI34">
        <v>146</v>
      </c>
      <c r="AJ34">
        <f t="shared" si="8"/>
        <v>6</v>
      </c>
      <c r="AK34">
        <f t="shared" si="9"/>
        <v>34.753424657534246</v>
      </c>
      <c r="AM34">
        <v>3699</v>
      </c>
      <c r="AN34">
        <v>221</v>
      </c>
      <c r="AO34">
        <v>-37</v>
      </c>
      <c r="AP34">
        <f t="shared" si="10"/>
        <v>3883</v>
      </c>
      <c r="AQ34">
        <v>0</v>
      </c>
      <c r="AR34">
        <f t="shared" si="11"/>
        <v>3883</v>
      </c>
      <c r="AS34">
        <v>47</v>
      </c>
      <c r="AT34">
        <f t="shared" si="12"/>
        <v>6</v>
      </c>
      <c r="AU34">
        <f t="shared" si="13"/>
        <v>82.61702127659575</v>
      </c>
      <c r="AW34">
        <v>2443</v>
      </c>
      <c r="AX34">
        <v>0</v>
      </c>
      <c r="AY34">
        <v>-51</v>
      </c>
      <c r="AZ34">
        <f t="shared" si="14"/>
        <v>2392</v>
      </c>
      <c r="BA34">
        <v>0</v>
      </c>
      <c r="BB34">
        <f t="shared" si="15"/>
        <v>2392</v>
      </c>
      <c r="BC34">
        <v>78</v>
      </c>
      <c r="BD34">
        <f t="shared" si="16"/>
        <v>7</v>
      </c>
      <c r="BE34">
        <f t="shared" si="17"/>
        <v>30.666666666666668</v>
      </c>
      <c r="BG34">
        <v>1345</v>
      </c>
      <c r="BH34">
        <v>30</v>
      </c>
      <c r="BI34">
        <v>-11</v>
      </c>
      <c r="BJ34">
        <f t="shared" si="18"/>
        <v>1364</v>
      </c>
      <c r="BK34">
        <v>0</v>
      </c>
      <c r="BL34">
        <f t="shared" si="19"/>
        <v>1364</v>
      </c>
      <c r="BM34">
        <v>33</v>
      </c>
      <c r="BN34">
        <f t="shared" si="20"/>
        <v>5</v>
      </c>
      <c r="BO34">
        <f t="shared" si="21"/>
        <v>41.333333333333336</v>
      </c>
      <c r="BQ34">
        <v>1605</v>
      </c>
      <c r="BR34">
        <v>0</v>
      </c>
      <c r="BS34">
        <v>-15</v>
      </c>
      <c r="BT34">
        <f t="shared" si="22"/>
        <v>1590</v>
      </c>
      <c r="BU34">
        <v>0</v>
      </c>
      <c r="BV34">
        <f t="shared" si="23"/>
        <v>1590</v>
      </c>
      <c r="BW34">
        <v>32</v>
      </c>
      <c r="BX34">
        <f t="shared" si="24"/>
        <v>5</v>
      </c>
      <c r="BY34">
        <f t="shared" si="25"/>
        <v>49.6875</v>
      </c>
      <c r="CA34">
        <v>9979</v>
      </c>
    </row>
    <row r="35" spans="1:79" ht="17.25" customHeight="1" x14ac:dyDescent="0.3">
      <c r="A35" s="2">
        <v>44573</v>
      </c>
      <c r="B35" t="s">
        <v>92</v>
      </c>
      <c r="C35" t="s">
        <v>93</v>
      </c>
      <c r="D35" t="s">
        <v>27</v>
      </c>
      <c r="F35">
        <v>1118</v>
      </c>
      <c r="G35">
        <v>0</v>
      </c>
      <c r="I35">
        <v>-60</v>
      </c>
      <c r="J35">
        <f t="shared" si="26"/>
        <v>1058</v>
      </c>
      <c r="K35">
        <v>0</v>
      </c>
      <c r="L35">
        <f t="shared" si="1"/>
        <v>1058</v>
      </c>
      <c r="M35">
        <v>56</v>
      </c>
      <c r="N35">
        <v>1</v>
      </c>
      <c r="O35">
        <f t="shared" si="2"/>
        <v>18.892857142857142</v>
      </c>
      <c r="Q35">
        <v>1471</v>
      </c>
      <c r="R35">
        <v>0</v>
      </c>
      <c r="T35">
        <v>-16</v>
      </c>
      <c r="U35">
        <f t="shared" si="27"/>
        <v>1455</v>
      </c>
      <c r="V35">
        <v>0</v>
      </c>
      <c r="W35">
        <f t="shared" si="4"/>
        <v>1455</v>
      </c>
      <c r="X35">
        <v>36</v>
      </c>
      <c r="Y35">
        <v>2</v>
      </c>
      <c r="Z35">
        <f t="shared" si="5"/>
        <v>40.416666666666664</v>
      </c>
      <c r="AB35">
        <v>4297</v>
      </c>
      <c r="AC35">
        <v>0</v>
      </c>
      <c r="AE35">
        <v>-10</v>
      </c>
      <c r="AF35">
        <f t="shared" si="28"/>
        <v>4287</v>
      </c>
      <c r="AG35">
        <v>1500</v>
      </c>
      <c r="AH35">
        <f t="shared" si="7"/>
        <v>5787</v>
      </c>
      <c r="AI35">
        <v>98</v>
      </c>
      <c r="AJ35">
        <f t="shared" si="8"/>
        <v>6</v>
      </c>
      <c r="AK35">
        <f t="shared" si="9"/>
        <v>59.051020408163268</v>
      </c>
      <c r="AM35">
        <v>3011</v>
      </c>
      <c r="AN35">
        <v>0</v>
      </c>
      <c r="AO35">
        <v>-30</v>
      </c>
      <c r="AP35">
        <f t="shared" si="10"/>
        <v>2981</v>
      </c>
      <c r="AQ35">
        <v>0</v>
      </c>
      <c r="AR35">
        <f t="shared" si="11"/>
        <v>2981</v>
      </c>
      <c r="AS35">
        <v>31</v>
      </c>
      <c r="AT35">
        <f t="shared" si="12"/>
        <v>6</v>
      </c>
      <c r="AU35">
        <f t="shared" si="13"/>
        <v>96.161290322580641</v>
      </c>
      <c r="AW35">
        <v>1994</v>
      </c>
      <c r="AX35">
        <v>0</v>
      </c>
      <c r="AY35">
        <v>-40</v>
      </c>
      <c r="AZ35">
        <f t="shared" si="14"/>
        <v>1954</v>
      </c>
      <c r="BA35">
        <v>0</v>
      </c>
      <c r="BB35">
        <f t="shared" si="15"/>
        <v>1954</v>
      </c>
      <c r="BC35">
        <v>62</v>
      </c>
      <c r="BD35">
        <f t="shared" si="16"/>
        <v>7</v>
      </c>
      <c r="BE35">
        <f t="shared" si="17"/>
        <v>31.516129032258064</v>
      </c>
      <c r="BG35">
        <v>2804</v>
      </c>
      <c r="BH35">
        <v>0</v>
      </c>
      <c r="BI35">
        <v>-20</v>
      </c>
      <c r="BJ35">
        <f t="shared" si="18"/>
        <v>2784</v>
      </c>
      <c r="BK35">
        <v>900</v>
      </c>
      <c r="BL35">
        <f t="shared" si="19"/>
        <v>3684</v>
      </c>
      <c r="BM35">
        <v>31</v>
      </c>
      <c r="BN35">
        <f t="shared" si="20"/>
        <v>5</v>
      </c>
      <c r="BO35">
        <f t="shared" si="21"/>
        <v>118.83870967741936</v>
      </c>
      <c r="BQ35">
        <v>3120</v>
      </c>
      <c r="BR35">
        <v>0</v>
      </c>
      <c r="BS35">
        <v>-26</v>
      </c>
      <c r="BT35">
        <f t="shared" si="22"/>
        <v>3094</v>
      </c>
      <c r="BU35">
        <v>0</v>
      </c>
      <c r="BV35">
        <f t="shared" si="23"/>
        <v>3094</v>
      </c>
      <c r="BW35">
        <v>35</v>
      </c>
      <c r="BX35">
        <f t="shared" si="24"/>
        <v>5</v>
      </c>
      <c r="BY35">
        <f t="shared" si="25"/>
        <v>88.4</v>
      </c>
      <c r="CA35">
        <v>11434</v>
      </c>
    </row>
    <row r="36" spans="1:79" ht="17.25" customHeight="1" x14ac:dyDescent="0.3">
      <c r="A36" s="2">
        <v>44573</v>
      </c>
      <c r="B36" t="s">
        <v>94</v>
      </c>
      <c r="C36" t="s">
        <v>95</v>
      </c>
      <c r="D36" t="s">
        <v>27</v>
      </c>
      <c r="F36">
        <v>11410</v>
      </c>
      <c r="G36">
        <v>500</v>
      </c>
      <c r="I36">
        <v>-1726</v>
      </c>
      <c r="J36">
        <f t="shared" si="26"/>
        <v>10184</v>
      </c>
      <c r="K36">
        <v>0</v>
      </c>
      <c r="L36">
        <f t="shared" si="1"/>
        <v>10184</v>
      </c>
      <c r="M36">
        <v>2541</v>
      </c>
      <c r="N36">
        <v>1</v>
      </c>
      <c r="O36">
        <f t="shared" si="2"/>
        <v>4.0078709169618261</v>
      </c>
      <c r="Q36">
        <v>2286</v>
      </c>
      <c r="R36">
        <v>0</v>
      </c>
      <c r="T36">
        <v>0</v>
      </c>
      <c r="U36">
        <f t="shared" si="27"/>
        <v>2286</v>
      </c>
      <c r="V36">
        <v>0</v>
      </c>
      <c r="W36">
        <f t="shared" si="4"/>
        <v>2286</v>
      </c>
      <c r="X36">
        <v>540</v>
      </c>
      <c r="Y36">
        <v>2</v>
      </c>
      <c r="Z36">
        <f t="shared" si="5"/>
        <v>4.2333333333333334</v>
      </c>
      <c r="AB36">
        <v>31079</v>
      </c>
      <c r="AC36">
        <v>0</v>
      </c>
      <c r="AE36">
        <v>-673</v>
      </c>
      <c r="AF36">
        <f t="shared" si="28"/>
        <v>30406</v>
      </c>
      <c r="AG36">
        <v>20000</v>
      </c>
      <c r="AH36">
        <f t="shared" si="7"/>
        <v>50406</v>
      </c>
      <c r="AI36">
        <v>2664</v>
      </c>
      <c r="AJ36">
        <f t="shared" si="8"/>
        <v>6</v>
      </c>
      <c r="AK36">
        <f t="shared" si="9"/>
        <v>18.921171171171171</v>
      </c>
      <c r="AM36">
        <v>4120</v>
      </c>
      <c r="AN36">
        <v>18895</v>
      </c>
      <c r="AO36">
        <v>-210</v>
      </c>
      <c r="AP36">
        <f t="shared" si="10"/>
        <v>22805</v>
      </c>
      <c r="AQ36">
        <f>6000+9000</f>
        <v>15000</v>
      </c>
      <c r="AR36">
        <f t="shared" si="11"/>
        <v>37805</v>
      </c>
      <c r="AS36">
        <v>1220</v>
      </c>
      <c r="AT36">
        <f t="shared" si="12"/>
        <v>6</v>
      </c>
      <c r="AU36">
        <f t="shared" si="13"/>
        <v>30.987704918032787</v>
      </c>
      <c r="AW36">
        <v>16685</v>
      </c>
      <c r="AX36">
        <v>0</v>
      </c>
      <c r="AY36">
        <v>-200</v>
      </c>
      <c r="AZ36">
        <f t="shared" si="14"/>
        <v>16485</v>
      </c>
      <c r="BA36">
        <v>6000</v>
      </c>
      <c r="BB36">
        <f t="shared" si="15"/>
        <v>22485</v>
      </c>
      <c r="BC36">
        <v>774</v>
      </c>
      <c r="BD36">
        <f t="shared" si="16"/>
        <v>7</v>
      </c>
      <c r="BE36">
        <f t="shared" si="17"/>
        <v>29.050387596899224</v>
      </c>
      <c r="BG36">
        <v>6319</v>
      </c>
      <c r="BH36">
        <v>0</v>
      </c>
      <c r="BI36">
        <v>-758</v>
      </c>
      <c r="BJ36">
        <f t="shared" si="18"/>
        <v>5561</v>
      </c>
      <c r="BK36">
        <v>2000</v>
      </c>
      <c r="BL36">
        <f t="shared" si="19"/>
        <v>7561</v>
      </c>
      <c r="BM36">
        <v>504</v>
      </c>
      <c r="BN36">
        <f t="shared" si="20"/>
        <v>5</v>
      </c>
      <c r="BO36">
        <f t="shared" si="21"/>
        <v>15.001984126984127</v>
      </c>
      <c r="BQ36">
        <v>6062</v>
      </c>
      <c r="BR36">
        <v>0</v>
      </c>
      <c r="BS36">
        <v>-75</v>
      </c>
      <c r="BT36">
        <f t="shared" si="22"/>
        <v>5987</v>
      </c>
      <c r="BU36">
        <v>6000</v>
      </c>
      <c r="BV36">
        <f t="shared" si="23"/>
        <v>11987</v>
      </c>
      <c r="BW36">
        <v>693</v>
      </c>
      <c r="BX36">
        <f t="shared" si="24"/>
        <v>5</v>
      </c>
      <c r="BY36">
        <f t="shared" si="25"/>
        <v>17.297258297258296</v>
      </c>
      <c r="CA36">
        <v>3990</v>
      </c>
    </row>
    <row r="37" spans="1:79" ht="17.25" customHeight="1" x14ac:dyDescent="0.3">
      <c r="A37" s="2">
        <v>44573</v>
      </c>
      <c r="B37" t="s">
        <v>96</v>
      </c>
      <c r="C37" t="s">
        <v>97</v>
      </c>
      <c r="D37" t="s">
        <v>27</v>
      </c>
      <c r="F37">
        <v>1090</v>
      </c>
      <c r="G37">
        <v>0</v>
      </c>
      <c r="I37">
        <v>-245</v>
      </c>
      <c r="J37">
        <f t="shared" si="26"/>
        <v>845</v>
      </c>
      <c r="K37">
        <v>0</v>
      </c>
      <c r="L37">
        <f t="shared" si="1"/>
        <v>845</v>
      </c>
      <c r="M37">
        <v>130</v>
      </c>
      <c r="N37">
        <v>1</v>
      </c>
      <c r="O37">
        <f t="shared" si="2"/>
        <v>6.5</v>
      </c>
      <c r="Q37">
        <v>463</v>
      </c>
      <c r="R37">
        <v>0</v>
      </c>
      <c r="T37">
        <v>0</v>
      </c>
      <c r="U37">
        <f t="shared" si="27"/>
        <v>463</v>
      </c>
      <c r="V37">
        <v>0</v>
      </c>
      <c r="W37">
        <f t="shared" si="4"/>
        <v>463</v>
      </c>
      <c r="X37">
        <v>25</v>
      </c>
      <c r="Y37">
        <v>2</v>
      </c>
      <c r="Z37">
        <f t="shared" si="5"/>
        <v>18.52</v>
      </c>
      <c r="AB37">
        <v>1288</v>
      </c>
      <c r="AC37">
        <v>0</v>
      </c>
      <c r="AE37">
        <v>0</v>
      </c>
      <c r="AF37">
        <f t="shared" si="28"/>
        <v>1288</v>
      </c>
      <c r="AG37">
        <v>19100</v>
      </c>
      <c r="AH37">
        <f t="shared" si="7"/>
        <v>20388</v>
      </c>
      <c r="AI37">
        <v>1546</v>
      </c>
      <c r="AJ37">
        <f t="shared" si="8"/>
        <v>6</v>
      </c>
      <c r="AK37">
        <f t="shared" si="9"/>
        <v>13.1875808538163</v>
      </c>
      <c r="AM37">
        <v>1014</v>
      </c>
      <c r="AN37">
        <v>1000</v>
      </c>
      <c r="AO37">
        <v>-444</v>
      </c>
      <c r="AP37">
        <f t="shared" si="10"/>
        <v>1570</v>
      </c>
      <c r="AQ37">
        <v>3600</v>
      </c>
      <c r="AR37">
        <f t="shared" si="11"/>
        <v>5170</v>
      </c>
      <c r="AS37">
        <v>711</v>
      </c>
      <c r="AT37">
        <f t="shared" si="12"/>
        <v>6</v>
      </c>
      <c r="AU37">
        <f t="shared" si="13"/>
        <v>7.271448663853727</v>
      </c>
      <c r="AW37">
        <v>296</v>
      </c>
      <c r="AX37">
        <v>0</v>
      </c>
      <c r="AY37">
        <v>0</v>
      </c>
      <c r="AZ37">
        <f t="shared" si="14"/>
        <v>296</v>
      </c>
      <c r="BA37">
        <v>6000</v>
      </c>
      <c r="BB37">
        <f t="shared" si="15"/>
        <v>6296</v>
      </c>
      <c r="BC37">
        <v>802</v>
      </c>
      <c r="BD37">
        <f t="shared" si="16"/>
        <v>7</v>
      </c>
      <c r="BE37">
        <f t="shared" si="17"/>
        <v>7.8503740648379052</v>
      </c>
      <c r="BG37">
        <v>418</v>
      </c>
      <c r="BH37">
        <v>0</v>
      </c>
      <c r="BI37">
        <v>-418</v>
      </c>
      <c r="BJ37">
        <f t="shared" si="18"/>
        <v>0</v>
      </c>
      <c r="BK37">
        <v>2000</v>
      </c>
      <c r="BL37">
        <f t="shared" si="19"/>
        <v>2000</v>
      </c>
      <c r="BM37">
        <v>138</v>
      </c>
      <c r="BN37">
        <f t="shared" si="20"/>
        <v>5</v>
      </c>
      <c r="BO37">
        <f t="shared" si="21"/>
        <v>14.492753623188406</v>
      </c>
      <c r="BQ37">
        <v>938</v>
      </c>
      <c r="BR37">
        <v>0</v>
      </c>
      <c r="BS37">
        <v>-46</v>
      </c>
      <c r="BT37">
        <f t="shared" si="22"/>
        <v>892</v>
      </c>
      <c r="BU37">
        <v>0</v>
      </c>
      <c r="BV37">
        <f t="shared" si="23"/>
        <v>892</v>
      </c>
      <c r="BW37">
        <v>88</v>
      </c>
      <c r="BX37">
        <f t="shared" si="24"/>
        <v>5</v>
      </c>
      <c r="BY37">
        <f t="shared" si="25"/>
        <v>10.136363636363637</v>
      </c>
      <c r="CA37">
        <v>490</v>
      </c>
    </row>
    <row r="38" spans="1:79" ht="17.25" customHeight="1" x14ac:dyDescent="0.3">
      <c r="A38" s="2">
        <v>44573</v>
      </c>
      <c r="B38" t="s">
        <v>98</v>
      </c>
      <c r="C38" t="s">
        <v>99</v>
      </c>
      <c r="D38" t="s">
        <v>27</v>
      </c>
      <c r="F38">
        <v>7410</v>
      </c>
      <c r="G38">
        <v>300</v>
      </c>
      <c r="I38">
        <v>-3827</v>
      </c>
      <c r="J38">
        <f t="shared" si="26"/>
        <v>3883</v>
      </c>
      <c r="K38">
        <v>0</v>
      </c>
      <c r="L38">
        <f t="shared" si="1"/>
        <v>3883</v>
      </c>
      <c r="M38">
        <v>3005</v>
      </c>
      <c r="N38">
        <v>1</v>
      </c>
      <c r="O38">
        <f t="shared" si="2"/>
        <v>1.292179700499168</v>
      </c>
      <c r="Q38">
        <v>10280</v>
      </c>
      <c r="R38">
        <v>0</v>
      </c>
      <c r="T38">
        <v>0</v>
      </c>
      <c r="U38">
        <f t="shared" si="27"/>
        <v>10280</v>
      </c>
      <c r="V38">
        <v>0</v>
      </c>
      <c r="W38">
        <f t="shared" si="4"/>
        <v>10280</v>
      </c>
      <c r="X38">
        <v>373</v>
      </c>
      <c r="Y38">
        <v>2</v>
      </c>
      <c r="Z38">
        <f t="shared" si="5"/>
        <v>27.560321715817693</v>
      </c>
      <c r="AB38">
        <v>16260</v>
      </c>
      <c r="AC38">
        <v>0</v>
      </c>
      <c r="AE38">
        <v>-6100</v>
      </c>
      <c r="AF38">
        <f t="shared" si="28"/>
        <v>10160</v>
      </c>
      <c r="AG38">
        <f>22000+25000</f>
        <v>47000</v>
      </c>
      <c r="AH38">
        <f t="shared" si="7"/>
        <v>57160</v>
      </c>
      <c r="AI38">
        <v>8773</v>
      </c>
      <c r="AJ38">
        <f t="shared" si="8"/>
        <v>6</v>
      </c>
      <c r="AK38">
        <f t="shared" si="9"/>
        <v>6.5154451156958855</v>
      </c>
      <c r="AM38">
        <v>75</v>
      </c>
      <c r="AN38">
        <v>42</v>
      </c>
      <c r="AO38">
        <v>-48</v>
      </c>
      <c r="AP38">
        <f t="shared" si="10"/>
        <v>69</v>
      </c>
      <c r="AQ38">
        <f>5000+22000+8</f>
        <v>27008</v>
      </c>
      <c r="AR38">
        <f t="shared" si="11"/>
        <v>27077</v>
      </c>
      <c r="AS38">
        <v>3950</v>
      </c>
      <c r="AT38">
        <f t="shared" si="12"/>
        <v>6</v>
      </c>
      <c r="AU38">
        <f t="shared" si="13"/>
        <v>6.8549367088607598</v>
      </c>
      <c r="AW38">
        <v>6944</v>
      </c>
      <c r="AX38">
        <v>70</v>
      </c>
      <c r="AY38">
        <v>-981</v>
      </c>
      <c r="AZ38">
        <f t="shared" si="14"/>
        <v>6033</v>
      </c>
      <c r="BA38">
        <f>15000+10000</f>
        <v>25000</v>
      </c>
      <c r="BB38">
        <f t="shared" si="15"/>
        <v>31033</v>
      </c>
      <c r="BC38">
        <v>3240</v>
      </c>
      <c r="BD38">
        <f t="shared" si="16"/>
        <v>7</v>
      </c>
      <c r="BE38">
        <f t="shared" si="17"/>
        <v>9.5780864197530864</v>
      </c>
      <c r="BG38">
        <v>4033</v>
      </c>
      <c r="BH38">
        <v>0</v>
      </c>
      <c r="BI38">
        <v>-1517</v>
      </c>
      <c r="BJ38">
        <f t="shared" si="18"/>
        <v>2516</v>
      </c>
      <c r="BK38">
        <v>5000</v>
      </c>
      <c r="BL38">
        <f t="shared" si="19"/>
        <v>7516</v>
      </c>
      <c r="BM38">
        <v>1256</v>
      </c>
      <c r="BN38">
        <f t="shared" si="20"/>
        <v>5</v>
      </c>
      <c r="BO38">
        <f t="shared" si="21"/>
        <v>5.984076433121019</v>
      </c>
      <c r="BQ38">
        <v>338</v>
      </c>
      <c r="BR38">
        <v>0</v>
      </c>
      <c r="BS38">
        <v>-254</v>
      </c>
      <c r="BT38">
        <f t="shared" si="22"/>
        <v>84</v>
      </c>
      <c r="BU38">
        <v>11000</v>
      </c>
      <c r="BV38">
        <f t="shared" si="23"/>
        <v>11084</v>
      </c>
      <c r="BW38">
        <v>1133</v>
      </c>
      <c r="BX38">
        <f t="shared" si="24"/>
        <v>5</v>
      </c>
      <c r="BY38">
        <f t="shared" si="25"/>
        <v>9.7828773168578991</v>
      </c>
      <c r="CA38">
        <v>2360</v>
      </c>
    </row>
    <row r="39" spans="1:79" ht="17.25" customHeight="1" x14ac:dyDescent="0.3">
      <c r="A39" s="2">
        <v>44573</v>
      </c>
      <c r="B39" t="s">
        <v>100</v>
      </c>
      <c r="C39" t="s">
        <v>101</v>
      </c>
      <c r="D39" t="s">
        <v>27</v>
      </c>
      <c r="F39">
        <v>1922</v>
      </c>
      <c r="G39">
        <v>0</v>
      </c>
      <c r="I39">
        <v>-237</v>
      </c>
      <c r="J39">
        <f t="shared" si="26"/>
        <v>1685</v>
      </c>
      <c r="K39">
        <v>0</v>
      </c>
      <c r="L39">
        <f t="shared" si="1"/>
        <v>1685</v>
      </c>
      <c r="M39">
        <v>243</v>
      </c>
      <c r="N39">
        <v>1</v>
      </c>
      <c r="O39">
        <f t="shared" si="2"/>
        <v>6.9341563786008233</v>
      </c>
      <c r="Q39">
        <v>571</v>
      </c>
      <c r="R39">
        <v>0</v>
      </c>
      <c r="T39">
        <v>-10</v>
      </c>
      <c r="U39">
        <f t="shared" si="27"/>
        <v>561</v>
      </c>
      <c r="V39">
        <v>0</v>
      </c>
      <c r="W39">
        <f t="shared" si="4"/>
        <v>561</v>
      </c>
      <c r="X39">
        <v>53</v>
      </c>
      <c r="Y39">
        <v>2</v>
      </c>
      <c r="Z39">
        <f t="shared" si="5"/>
        <v>10.584905660377359</v>
      </c>
      <c r="AB39">
        <v>113</v>
      </c>
      <c r="AC39">
        <v>0</v>
      </c>
      <c r="AE39">
        <v>0</v>
      </c>
      <c r="AF39">
        <f t="shared" si="28"/>
        <v>113</v>
      </c>
      <c r="AG39">
        <v>8600</v>
      </c>
      <c r="AH39">
        <f t="shared" si="7"/>
        <v>8713</v>
      </c>
      <c r="AI39">
        <v>305</v>
      </c>
      <c r="AJ39">
        <f t="shared" si="8"/>
        <v>6</v>
      </c>
      <c r="AK39">
        <f t="shared" si="9"/>
        <v>28.567213114754097</v>
      </c>
      <c r="AM39">
        <v>10</v>
      </c>
      <c r="AN39">
        <v>70</v>
      </c>
      <c r="AO39">
        <v>-10</v>
      </c>
      <c r="AP39">
        <f t="shared" si="10"/>
        <v>70</v>
      </c>
      <c r="AQ39">
        <v>1600</v>
      </c>
      <c r="AR39">
        <f t="shared" si="11"/>
        <v>1670</v>
      </c>
      <c r="AS39">
        <v>71</v>
      </c>
      <c r="AT39">
        <f t="shared" si="12"/>
        <v>6</v>
      </c>
      <c r="AU39">
        <f t="shared" si="13"/>
        <v>23.52112676056338</v>
      </c>
      <c r="AW39">
        <v>209</v>
      </c>
      <c r="AX39">
        <v>0</v>
      </c>
      <c r="AY39">
        <v>-37</v>
      </c>
      <c r="AZ39">
        <f t="shared" si="14"/>
        <v>172</v>
      </c>
      <c r="BA39">
        <v>3500</v>
      </c>
      <c r="BB39">
        <f t="shared" si="15"/>
        <v>3672</v>
      </c>
      <c r="BC39">
        <v>141</v>
      </c>
      <c r="BD39">
        <f t="shared" si="16"/>
        <v>7</v>
      </c>
      <c r="BE39">
        <f t="shared" si="17"/>
        <v>26.042553191489361</v>
      </c>
      <c r="BG39">
        <v>1</v>
      </c>
      <c r="BH39">
        <v>0</v>
      </c>
      <c r="BI39">
        <v>0</v>
      </c>
      <c r="BJ39">
        <f t="shared" si="18"/>
        <v>1</v>
      </c>
      <c r="BK39">
        <v>800</v>
      </c>
      <c r="BL39">
        <f t="shared" si="19"/>
        <v>801</v>
      </c>
      <c r="BM39">
        <v>29</v>
      </c>
      <c r="BN39">
        <f t="shared" si="20"/>
        <v>5</v>
      </c>
      <c r="BO39">
        <f t="shared" si="21"/>
        <v>27.620689655172413</v>
      </c>
      <c r="BQ39">
        <v>0</v>
      </c>
      <c r="BR39">
        <v>0</v>
      </c>
      <c r="BS39">
        <v>0</v>
      </c>
      <c r="BT39">
        <f t="shared" si="22"/>
        <v>0</v>
      </c>
      <c r="BU39">
        <v>1000</v>
      </c>
      <c r="BV39">
        <f t="shared" si="23"/>
        <v>1000</v>
      </c>
      <c r="BW39">
        <v>45</v>
      </c>
      <c r="BX39">
        <f t="shared" si="24"/>
        <v>5</v>
      </c>
      <c r="BY39">
        <f t="shared" si="25"/>
        <v>22.222222222222221</v>
      </c>
      <c r="CA39">
        <v>200</v>
      </c>
    </row>
    <row r="40" spans="1:79" ht="17.25" customHeight="1" x14ac:dyDescent="0.3">
      <c r="A40" s="2">
        <v>44573</v>
      </c>
      <c r="B40" t="s">
        <v>102</v>
      </c>
      <c r="C40" t="s">
        <v>103</v>
      </c>
      <c r="D40" t="s">
        <v>27</v>
      </c>
      <c r="F40">
        <v>1717</v>
      </c>
      <c r="G40">
        <v>0</v>
      </c>
      <c r="I40">
        <v>-27</v>
      </c>
      <c r="J40">
        <f t="shared" si="26"/>
        <v>1690</v>
      </c>
      <c r="K40">
        <v>0</v>
      </c>
      <c r="L40">
        <f t="shared" si="1"/>
        <v>1690</v>
      </c>
      <c r="M40">
        <v>93</v>
      </c>
      <c r="N40">
        <v>1</v>
      </c>
      <c r="O40">
        <f t="shared" si="2"/>
        <v>18.172043010752688</v>
      </c>
      <c r="Q40">
        <v>671</v>
      </c>
      <c r="R40">
        <v>0</v>
      </c>
      <c r="T40">
        <v>-11</v>
      </c>
      <c r="U40">
        <f t="shared" si="27"/>
        <v>660</v>
      </c>
      <c r="V40">
        <v>0</v>
      </c>
      <c r="W40">
        <f t="shared" si="4"/>
        <v>660</v>
      </c>
      <c r="X40">
        <v>28</v>
      </c>
      <c r="Y40">
        <v>2</v>
      </c>
      <c r="Z40">
        <f t="shared" si="5"/>
        <v>23.571428571428573</v>
      </c>
      <c r="AB40">
        <v>2923</v>
      </c>
      <c r="AC40">
        <v>0</v>
      </c>
      <c r="AE40">
        <v>-48</v>
      </c>
      <c r="AF40">
        <f t="shared" si="28"/>
        <v>2875</v>
      </c>
      <c r="AG40">
        <v>0</v>
      </c>
      <c r="AH40">
        <f t="shared" si="7"/>
        <v>2875</v>
      </c>
      <c r="AI40">
        <v>49</v>
      </c>
      <c r="AJ40">
        <f t="shared" si="8"/>
        <v>6</v>
      </c>
      <c r="AK40">
        <f t="shared" si="9"/>
        <v>58.673469387755105</v>
      </c>
      <c r="AM40">
        <v>1508</v>
      </c>
      <c r="AN40">
        <v>0</v>
      </c>
      <c r="AO40">
        <v>-10</v>
      </c>
      <c r="AP40">
        <f t="shared" si="10"/>
        <v>1498</v>
      </c>
      <c r="AQ40">
        <v>0</v>
      </c>
      <c r="AR40">
        <f t="shared" si="11"/>
        <v>1498</v>
      </c>
      <c r="AS40">
        <v>41</v>
      </c>
      <c r="AT40">
        <f t="shared" si="12"/>
        <v>6</v>
      </c>
      <c r="AU40">
        <f t="shared" si="13"/>
        <v>36.536585365853661</v>
      </c>
      <c r="AW40">
        <v>2759</v>
      </c>
      <c r="AX40">
        <v>0</v>
      </c>
      <c r="AY40">
        <v>-10</v>
      </c>
      <c r="AZ40">
        <f t="shared" si="14"/>
        <v>2749</v>
      </c>
      <c r="BA40">
        <v>0</v>
      </c>
      <c r="BB40">
        <f t="shared" si="15"/>
        <v>2749</v>
      </c>
      <c r="BC40">
        <v>17</v>
      </c>
      <c r="BD40">
        <f t="shared" si="16"/>
        <v>7</v>
      </c>
      <c r="BE40">
        <f t="shared" si="17"/>
        <v>161.70588235294119</v>
      </c>
      <c r="BG40">
        <v>1191</v>
      </c>
      <c r="BH40">
        <v>0</v>
      </c>
      <c r="BI40">
        <v>0</v>
      </c>
      <c r="BJ40">
        <f t="shared" si="18"/>
        <v>1191</v>
      </c>
      <c r="BK40">
        <v>0</v>
      </c>
      <c r="BL40">
        <f t="shared" si="19"/>
        <v>1191</v>
      </c>
      <c r="BM40">
        <v>11</v>
      </c>
      <c r="BN40">
        <f t="shared" si="20"/>
        <v>5</v>
      </c>
      <c r="BO40">
        <f t="shared" si="21"/>
        <v>108.27272727272727</v>
      </c>
      <c r="BQ40">
        <v>821</v>
      </c>
      <c r="BR40">
        <v>0</v>
      </c>
      <c r="BS40">
        <v>0</v>
      </c>
      <c r="BT40">
        <f t="shared" si="22"/>
        <v>821</v>
      </c>
      <c r="BU40">
        <v>0</v>
      </c>
      <c r="BV40">
        <f t="shared" si="23"/>
        <v>821</v>
      </c>
      <c r="BW40">
        <v>27</v>
      </c>
      <c r="BX40">
        <f t="shared" si="24"/>
        <v>5</v>
      </c>
      <c r="BY40">
        <f t="shared" si="25"/>
        <v>30.407407407407408</v>
      </c>
      <c r="CA40">
        <v>200</v>
      </c>
    </row>
    <row r="41" spans="1:79" ht="17.25" customHeight="1" x14ac:dyDescent="0.3">
      <c r="A41" s="2">
        <v>44573</v>
      </c>
      <c r="B41" t="s">
        <v>104</v>
      </c>
      <c r="C41" t="s">
        <v>105</v>
      </c>
      <c r="D41" t="s">
        <v>27</v>
      </c>
      <c r="F41">
        <v>34</v>
      </c>
      <c r="G41">
        <v>0</v>
      </c>
      <c r="I41">
        <v>-26</v>
      </c>
      <c r="J41">
        <f t="shared" si="26"/>
        <v>8</v>
      </c>
      <c r="K41">
        <v>0</v>
      </c>
      <c r="L41">
        <f t="shared" si="1"/>
        <v>8</v>
      </c>
      <c r="M41">
        <v>83</v>
      </c>
      <c r="N41">
        <v>1</v>
      </c>
      <c r="O41">
        <f t="shared" si="2"/>
        <v>9.6385542168674704E-2</v>
      </c>
      <c r="Q41">
        <v>2</v>
      </c>
      <c r="R41">
        <v>0</v>
      </c>
      <c r="T41">
        <v>0</v>
      </c>
      <c r="U41">
        <f t="shared" si="27"/>
        <v>2</v>
      </c>
      <c r="V41">
        <v>0</v>
      </c>
      <c r="W41">
        <f t="shared" si="4"/>
        <v>2</v>
      </c>
      <c r="X41">
        <v>24</v>
      </c>
      <c r="Y41">
        <v>2</v>
      </c>
      <c r="Z41">
        <f t="shared" si="5"/>
        <v>8.3333333333333329E-2</v>
      </c>
      <c r="AB41">
        <v>334</v>
      </c>
      <c r="AC41">
        <v>0</v>
      </c>
      <c r="AE41">
        <v>0</v>
      </c>
      <c r="AF41">
        <f t="shared" si="28"/>
        <v>334</v>
      </c>
      <c r="AG41">
        <v>0</v>
      </c>
      <c r="AH41">
        <f t="shared" si="7"/>
        <v>334</v>
      </c>
      <c r="AI41">
        <v>18</v>
      </c>
      <c r="AJ41">
        <f t="shared" si="8"/>
        <v>6</v>
      </c>
      <c r="AK41">
        <f t="shared" si="9"/>
        <v>18.555555555555557</v>
      </c>
      <c r="AM41">
        <v>437</v>
      </c>
      <c r="AN41">
        <v>0</v>
      </c>
      <c r="AO41">
        <v>-10</v>
      </c>
      <c r="AP41">
        <f t="shared" si="10"/>
        <v>427</v>
      </c>
      <c r="AQ41">
        <v>0</v>
      </c>
      <c r="AR41">
        <f t="shared" si="11"/>
        <v>427</v>
      </c>
      <c r="AS41">
        <v>11</v>
      </c>
      <c r="AT41">
        <f t="shared" si="12"/>
        <v>6</v>
      </c>
      <c r="AU41">
        <f t="shared" si="13"/>
        <v>38.81818181818182</v>
      </c>
      <c r="AW41">
        <v>142</v>
      </c>
      <c r="AX41">
        <v>0</v>
      </c>
      <c r="AY41">
        <v>0</v>
      </c>
      <c r="AZ41">
        <f t="shared" si="14"/>
        <v>142</v>
      </c>
      <c r="BA41">
        <v>0</v>
      </c>
      <c r="BB41">
        <f t="shared" si="15"/>
        <v>142</v>
      </c>
      <c r="BC41">
        <v>2</v>
      </c>
      <c r="BD41">
        <f t="shared" si="16"/>
        <v>7</v>
      </c>
      <c r="BE41">
        <f t="shared" si="17"/>
        <v>71</v>
      </c>
      <c r="BG41">
        <v>237</v>
      </c>
      <c r="BH41">
        <v>0</v>
      </c>
      <c r="BI41">
        <v>0</v>
      </c>
      <c r="BJ41">
        <f t="shared" si="18"/>
        <v>237</v>
      </c>
      <c r="BK41">
        <v>0</v>
      </c>
      <c r="BL41">
        <f t="shared" si="19"/>
        <v>237</v>
      </c>
      <c r="BM41">
        <v>12</v>
      </c>
      <c r="BN41">
        <f t="shared" si="20"/>
        <v>5</v>
      </c>
      <c r="BO41">
        <f t="shared" si="21"/>
        <v>19.75</v>
      </c>
      <c r="BQ41">
        <v>369</v>
      </c>
      <c r="BR41">
        <v>0</v>
      </c>
      <c r="BS41">
        <v>0</v>
      </c>
      <c r="BT41">
        <f t="shared" si="22"/>
        <v>369</v>
      </c>
      <c r="BU41">
        <v>0</v>
      </c>
      <c r="BV41">
        <f t="shared" si="23"/>
        <v>369</v>
      </c>
      <c r="BW41">
        <v>24</v>
      </c>
      <c r="BX41">
        <f t="shared" si="24"/>
        <v>5</v>
      </c>
      <c r="BY41">
        <f t="shared" si="25"/>
        <v>15.375</v>
      </c>
      <c r="CA41">
        <v>0</v>
      </c>
    </row>
    <row r="42" spans="1:79" ht="17.25" customHeight="1" x14ac:dyDescent="0.3">
      <c r="A42" s="2">
        <v>44573</v>
      </c>
      <c r="B42" t="s">
        <v>106</v>
      </c>
      <c r="C42" t="s">
        <v>107</v>
      </c>
      <c r="D42" t="s">
        <v>27</v>
      </c>
      <c r="F42">
        <v>445</v>
      </c>
      <c r="G42">
        <v>0</v>
      </c>
      <c r="I42">
        <v>0</v>
      </c>
      <c r="J42">
        <f t="shared" si="26"/>
        <v>445</v>
      </c>
      <c r="K42">
        <v>0</v>
      </c>
      <c r="L42">
        <f t="shared" si="1"/>
        <v>445</v>
      </c>
      <c r="M42">
        <v>10</v>
      </c>
      <c r="N42">
        <v>1</v>
      </c>
      <c r="O42">
        <f t="shared" si="2"/>
        <v>44.5</v>
      </c>
      <c r="Q42">
        <v>9</v>
      </c>
      <c r="R42">
        <v>0</v>
      </c>
      <c r="T42">
        <v>0</v>
      </c>
      <c r="U42">
        <f t="shared" si="27"/>
        <v>9</v>
      </c>
      <c r="V42">
        <v>0</v>
      </c>
      <c r="W42">
        <f t="shared" si="4"/>
        <v>9</v>
      </c>
      <c r="X42">
        <v>2</v>
      </c>
      <c r="Y42">
        <v>2</v>
      </c>
      <c r="Z42">
        <f t="shared" si="5"/>
        <v>4.5</v>
      </c>
      <c r="AB42">
        <v>2397</v>
      </c>
      <c r="AC42">
        <v>0</v>
      </c>
      <c r="AE42">
        <v>0</v>
      </c>
      <c r="AF42">
        <f t="shared" si="28"/>
        <v>2397</v>
      </c>
      <c r="AG42">
        <v>0</v>
      </c>
      <c r="AH42">
        <f t="shared" si="7"/>
        <v>2397</v>
      </c>
      <c r="AI42">
        <v>15</v>
      </c>
      <c r="AJ42">
        <f t="shared" si="8"/>
        <v>6</v>
      </c>
      <c r="AK42">
        <f>IFERROR(AH42/AI42,0)</f>
        <v>159.80000000000001</v>
      </c>
      <c r="AM42">
        <v>222</v>
      </c>
      <c r="AN42">
        <v>0</v>
      </c>
      <c r="AO42">
        <v>0</v>
      </c>
      <c r="AP42">
        <f t="shared" si="10"/>
        <v>222</v>
      </c>
      <c r="AQ42">
        <v>0</v>
      </c>
      <c r="AR42">
        <f t="shared" si="11"/>
        <v>222</v>
      </c>
      <c r="AS42">
        <v>7</v>
      </c>
      <c r="AT42">
        <f t="shared" si="12"/>
        <v>6</v>
      </c>
      <c r="AU42">
        <f t="shared" si="13"/>
        <v>31.714285714285715</v>
      </c>
      <c r="AW42">
        <v>534</v>
      </c>
      <c r="AX42">
        <v>0</v>
      </c>
      <c r="AY42">
        <v>0</v>
      </c>
      <c r="AZ42">
        <f t="shared" si="14"/>
        <v>534</v>
      </c>
      <c r="BA42">
        <v>0</v>
      </c>
      <c r="BB42">
        <f t="shared" si="15"/>
        <v>534</v>
      </c>
      <c r="BC42">
        <v>8</v>
      </c>
      <c r="BD42">
        <f t="shared" si="16"/>
        <v>7</v>
      </c>
      <c r="BE42">
        <f t="shared" si="17"/>
        <v>66.75</v>
      </c>
      <c r="BG42">
        <v>120</v>
      </c>
      <c r="BH42">
        <v>0</v>
      </c>
      <c r="BI42">
        <v>0</v>
      </c>
      <c r="BJ42">
        <f t="shared" si="18"/>
        <v>120</v>
      </c>
      <c r="BK42">
        <v>0</v>
      </c>
      <c r="BL42">
        <f t="shared" si="19"/>
        <v>120</v>
      </c>
      <c r="BM42">
        <v>1</v>
      </c>
      <c r="BN42">
        <f t="shared" si="20"/>
        <v>5</v>
      </c>
      <c r="BO42">
        <f t="shared" si="21"/>
        <v>120</v>
      </c>
      <c r="BQ42">
        <v>665</v>
      </c>
      <c r="BR42">
        <v>0</v>
      </c>
      <c r="BS42">
        <v>0</v>
      </c>
      <c r="BT42">
        <f t="shared" si="22"/>
        <v>665</v>
      </c>
      <c r="BU42">
        <v>0</v>
      </c>
      <c r="BV42">
        <f t="shared" si="23"/>
        <v>665</v>
      </c>
      <c r="BW42">
        <v>6</v>
      </c>
      <c r="BX42">
        <f t="shared" si="24"/>
        <v>5</v>
      </c>
      <c r="BY42">
        <f t="shared" si="25"/>
        <v>110.83333333333333</v>
      </c>
      <c r="CA42">
        <v>0</v>
      </c>
    </row>
    <row r="43" spans="1:79" ht="17.25" customHeight="1" x14ac:dyDescent="0.3">
      <c r="A43" s="2">
        <v>44573</v>
      </c>
      <c r="B43" t="s">
        <v>108</v>
      </c>
      <c r="C43" t="s">
        <v>109</v>
      </c>
      <c r="D43" t="s">
        <v>27</v>
      </c>
      <c r="F43">
        <v>3309</v>
      </c>
      <c r="G43">
        <v>1172</v>
      </c>
      <c r="I43">
        <v>-380</v>
      </c>
      <c r="J43">
        <f t="shared" si="26"/>
        <v>4101</v>
      </c>
      <c r="K43">
        <v>0</v>
      </c>
      <c r="L43">
        <f t="shared" si="1"/>
        <v>4101</v>
      </c>
      <c r="M43">
        <v>374</v>
      </c>
      <c r="N43">
        <v>1</v>
      </c>
      <c r="O43">
        <f t="shared" si="2"/>
        <v>10.96524064171123</v>
      </c>
      <c r="Q43">
        <v>1300</v>
      </c>
      <c r="R43">
        <v>255</v>
      </c>
      <c r="T43">
        <v>-11</v>
      </c>
      <c r="U43">
        <f t="shared" si="27"/>
        <v>1544</v>
      </c>
      <c r="V43">
        <v>0</v>
      </c>
      <c r="W43">
        <f t="shared" si="4"/>
        <v>1544</v>
      </c>
      <c r="X43">
        <v>64</v>
      </c>
      <c r="Y43">
        <v>2</v>
      </c>
      <c r="Z43">
        <f t="shared" si="5"/>
        <v>24.125</v>
      </c>
      <c r="AB43">
        <v>15668</v>
      </c>
      <c r="AC43">
        <v>0</v>
      </c>
      <c r="AE43">
        <v>-25</v>
      </c>
      <c r="AF43">
        <f t="shared" si="28"/>
        <v>15643</v>
      </c>
      <c r="AG43">
        <v>10000</v>
      </c>
      <c r="AH43">
        <f t="shared" si="7"/>
        <v>25643</v>
      </c>
      <c r="AI43">
        <v>749</v>
      </c>
      <c r="AJ43">
        <f t="shared" si="8"/>
        <v>6</v>
      </c>
      <c r="AK43">
        <f t="shared" si="9"/>
        <v>34.236315086782376</v>
      </c>
      <c r="AM43">
        <v>5296</v>
      </c>
      <c r="AN43">
        <v>2639</v>
      </c>
      <c r="AO43">
        <v>-56</v>
      </c>
      <c r="AP43">
        <f t="shared" si="10"/>
        <v>7879</v>
      </c>
      <c r="AQ43">
        <v>0</v>
      </c>
      <c r="AR43">
        <f t="shared" si="11"/>
        <v>7879</v>
      </c>
      <c r="AS43">
        <v>167</v>
      </c>
      <c r="AT43">
        <f t="shared" si="12"/>
        <v>6</v>
      </c>
      <c r="AU43">
        <f t="shared" si="13"/>
        <v>47.179640718562872</v>
      </c>
      <c r="AW43">
        <v>1809</v>
      </c>
      <c r="AX43">
        <v>1270</v>
      </c>
      <c r="AY43">
        <v>-189</v>
      </c>
      <c r="AZ43">
        <f t="shared" si="14"/>
        <v>2890</v>
      </c>
      <c r="BA43">
        <v>0</v>
      </c>
      <c r="BB43">
        <f t="shared" si="15"/>
        <v>2890</v>
      </c>
      <c r="BC43">
        <v>240</v>
      </c>
      <c r="BD43">
        <f t="shared" si="16"/>
        <v>7</v>
      </c>
      <c r="BE43">
        <f t="shared" si="17"/>
        <v>12.041666666666666</v>
      </c>
      <c r="BG43">
        <v>1450</v>
      </c>
      <c r="BH43">
        <v>70</v>
      </c>
      <c r="BI43">
        <v>-88</v>
      </c>
      <c r="BJ43">
        <f t="shared" si="18"/>
        <v>1432</v>
      </c>
      <c r="BK43">
        <v>0</v>
      </c>
      <c r="BL43">
        <f t="shared" si="19"/>
        <v>1432</v>
      </c>
      <c r="BM43">
        <v>249</v>
      </c>
      <c r="BN43">
        <f t="shared" si="20"/>
        <v>5</v>
      </c>
      <c r="BO43">
        <f t="shared" si="21"/>
        <v>5.7510040160642566</v>
      </c>
      <c r="BQ43">
        <v>3570</v>
      </c>
      <c r="BR43">
        <v>1043</v>
      </c>
      <c r="BS43">
        <v>-121</v>
      </c>
      <c r="BT43">
        <f t="shared" si="22"/>
        <v>4492</v>
      </c>
      <c r="BU43">
        <v>0</v>
      </c>
      <c r="BV43">
        <f t="shared" si="23"/>
        <v>4492</v>
      </c>
      <c r="BW43">
        <v>207</v>
      </c>
      <c r="BX43">
        <f t="shared" si="24"/>
        <v>5</v>
      </c>
      <c r="BY43">
        <f t="shared" si="25"/>
        <v>21.70048309178744</v>
      </c>
      <c r="CA43">
        <v>2605</v>
      </c>
    </row>
    <row r="44" spans="1:79" ht="17.25" customHeight="1" x14ac:dyDescent="0.3">
      <c r="A44" s="2">
        <v>44573</v>
      </c>
      <c r="B44" t="s">
        <v>110</v>
      </c>
      <c r="C44" t="s">
        <v>111</v>
      </c>
      <c r="D44" t="s">
        <v>27</v>
      </c>
      <c r="F44">
        <v>1948</v>
      </c>
      <c r="G44">
        <v>359</v>
      </c>
      <c r="I44">
        <v>-63</v>
      </c>
      <c r="J44">
        <f t="shared" si="26"/>
        <v>2244</v>
      </c>
      <c r="K44">
        <v>0</v>
      </c>
      <c r="L44">
        <f t="shared" si="1"/>
        <v>2244</v>
      </c>
      <c r="M44">
        <v>205</v>
      </c>
      <c r="N44">
        <v>1</v>
      </c>
      <c r="O44">
        <f t="shared" si="2"/>
        <v>10.946341463414635</v>
      </c>
      <c r="Q44">
        <v>1859</v>
      </c>
      <c r="R44">
        <v>1370</v>
      </c>
      <c r="T44">
        <v>0</v>
      </c>
      <c r="U44">
        <f t="shared" si="27"/>
        <v>3229</v>
      </c>
      <c r="V44">
        <v>0</v>
      </c>
      <c r="W44">
        <f t="shared" si="4"/>
        <v>3229</v>
      </c>
      <c r="X44">
        <v>99</v>
      </c>
      <c r="Y44">
        <v>2</v>
      </c>
      <c r="Z44">
        <f t="shared" si="5"/>
        <v>32.616161616161619</v>
      </c>
      <c r="AB44">
        <v>12435</v>
      </c>
      <c r="AC44">
        <v>0</v>
      </c>
      <c r="AE44">
        <v>-17</v>
      </c>
      <c r="AF44">
        <f t="shared" si="28"/>
        <v>12418</v>
      </c>
      <c r="AG44">
        <v>10000</v>
      </c>
      <c r="AH44">
        <f t="shared" si="7"/>
        <v>22418</v>
      </c>
      <c r="AI44">
        <v>552</v>
      </c>
      <c r="AJ44">
        <f t="shared" si="8"/>
        <v>6</v>
      </c>
      <c r="AK44">
        <f t="shared" si="9"/>
        <v>40.612318840579711</v>
      </c>
      <c r="AM44">
        <v>4418</v>
      </c>
      <c r="AN44">
        <v>3200</v>
      </c>
      <c r="AO44">
        <v>-194</v>
      </c>
      <c r="AP44">
        <f t="shared" si="10"/>
        <v>7424</v>
      </c>
      <c r="AQ44">
        <v>0</v>
      </c>
      <c r="AR44">
        <f t="shared" si="11"/>
        <v>7424</v>
      </c>
      <c r="AS44">
        <v>189</v>
      </c>
      <c r="AT44">
        <f t="shared" si="12"/>
        <v>6</v>
      </c>
      <c r="AU44">
        <f t="shared" si="13"/>
        <v>39.280423280423278</v>
      </c>
      <c r="AW44">
        <v>3875</v>
      </c>
      <c r="AX44">
        <v>1480</v>
      </c>
      <c r="AY44">
        <v>-142</v>
      </c>
      <c r="AZ44">
        <f t="shared" si="14"/>
        <v>5213</v>
      </c>
      <c r="BA44">
        <v>0</v>
      </c>
      <c r="BB44">
        <f t="shared" si="15"/>
        <v>5213</v>
      </c>
      <c r="BC44">
        <v>200</v>
      </c>
      <c r="BD44">
        <f t="shared" si="16"/>
        <v>7</v>
      </c>
      <c r="BE44">
        <f t="shared" si="17"/>
        <v>26.065000000000001</v>
      </c>
      <c r="BG44">
        <v>2241</v>
      </c>
      <c r="BH44">
        <v>1645</v>
      </c>
      <c r="BI44">
        <v>0</v>
      </c>
      <c r="BJ44">
        <f t="shared" si="18"/>
        <v>3886</v>
      </c>
      <c r="BK44">
        <v>0</v>
      </c>
      <c r="BL44">
        <f t="shared" si="19"/>
        <v>3886</v>
      </c>
      <c r="BM44">
        <v>107</v>
      </c>
      <c r="BN44">
        <f t="shared" si="20"/>
        <v>5</v>
      </c>
      <c r="BO44">
        <f t="shared" si="21"/>
        <v>36.317757009345797</v>
      </c>
      <c r="BQ44">
        <v>3699</v>
      </c>
      <c r="BR44">
        <v>1825</v>
      </c>
      <c r="BS44">
        <v>0</v>
      </c>
      <c r="BT44">
        <f t="shared" si="22"/>
        <v>5524</v>
      </c>
      <c r="BU44">
        <v>0</v>
      </c>
      <c r="BV44">
        <f t="shared" si="23"/>
        <v>5524</v>
      </c>
      <c r="BW44">
        <v>90</v>
      </c>
      <c r="BX44">
        <f t="shared" si="24"/>
        <v>5</v>
      </c>
      <c r="BY44">
        <f t="shared" si="25"/>
        <v>61.37777777777778</v>
      </c>
      <c r="CA44">
        <v>33909</v>
      </c>
    </row>
    <row r="45" spans="1:79" ht="17.25" customHeight="1" x14ac:dyDescent="0.3">
      <c r="A45" s="2">
        <v>44573</v>
      </c>
      <c r="B45" t="s">
        <v>112</v>
      </c>
      <c r="C45" t="s">
        <v>113</v>
      </c>
      <c r="D45" t="s">
        <v>27</v>
      </c>
      <c r="F45">
        <v>658</v>
      </c>
      <c r="G45">
        <v>434</v>
      </c>
      <c r="I45">
        <v>-6</v>
      </c>
      <c r="J45">
        <f t="shared" si="26"/>
        <v>1086</v>
      </c>
      <c r="K45">
        <v>0</v>
      </c>
      <c r="L45">
        <f t="shared" si="1"/>
        <v>1086</v>
      </c>
      <c r="M45">
        <v>73</v>
      </c>
      <c r="N45">
        <v>1</v>
      </c>
      <c r="O45">
        <f t="shared" si="2"/>
        <v>14.876712328767123</v>
      </c>
      <c r="Q45">
        <v>324</v>
      </c>
      <c r="R45">
        <v>760</v>
      </c>
      <c r="T45">
        <v>0</v>
      </c>
      <c r="U45">
        <f t="shared" si="27"/>
        <v>1084</v>
      </c>
      <c r="V45">
        <v>0</v>
      </c>
      <c r="W45">
        <f t="shared" si="4"/>
        <v>1084</v>
      </c>
      <c r="X45">
        <v>72</v>
      </c>
      <c r="Y45">
        <v>2</v>
      </c>
      <c r="Z45">
        <f t="shared" si="5"/>
        <v>15.055555555555555</v>
      </c>
      <c r="AB45">
        <v>919</v>
      </c>
      <c r="AC45">
        <v>0</v>
      </c>
      <c r="AE45">
        <v>0</v>
      </c>
      <c r="AF45">
        <f t="shared" si="28"/>
        <v>919</v>
      </c>
      <c r="AG45">
        <v>0</v>
      </c>
      <c r="AH45">
        <f t="shared" si="7"/>
        <v>919</v>
      </c>
      <c r="AI45">
        <v>31</v>
      </c>
      <c r="AJ45">
        <f t="shared" si="8"/>
        <v>6</v>
      </c>
      <c r="AK45">
        <f t="shared" si="9"/>
        <v>29.64516129032258</v>
      </c>
      <c r="AM45">
        <v>1121</v>
      </c>
      <c r="AN45">
        <v>150</v>
      </c>
      <c r="AO45">
        <v>-5</v>
      </c>
      <c r="AP45">
        <f t="shared" si="10"/>
        <v>1266</v>
      </c>
      <c r="AQ45">
        <v>0</v>
      </c>
      <c r="AR45">
        <f t="shared" si="11"/>
        <v>1266</v>
      </c>
      <c r="AS45">
        <v>21</v>
      </c>
      <c r="AT45">
        <f t="shared" si="12"/>
        <v>6</v>
      </c>
      <c r="AU45">
        <f t="shared" si="13"/>
        <v>60.285714285714285</v>
      </c>
      <c r="AW45">
        <v>10</v>
      </c>
      <c r="AX45">
        <v>120</v>
      </c>
      <c r="AY45">
        <v>0</v>
      </c>
      <c r="AZ45">
        <f t="shared" si="14"/>
        <v>130</v>
      </c>
      <c r="BA45">
        <v>0</v>
      </c>
      <c r="BB45">
        <f t="shared" si="15"/>
        <v>130</v>
      </c>
      <c r="BC45">
        <v>27</v>
      </c>
      <c r="BD45">
        <f t="shared" si="16"/>
        <v>7</v>
      </c>
      <c r="BE45">
        <f t="shared" si="17"/>
        <v>4.8148148148148149</v>
      </c>
      <c r="BG45">
        <v>348</v>
      </c>
      <c r="BH45">
        <v>1100</v>
      </c>
      <c r="BI45">
        <v>0</v>
      </c>
      <c r="BJ45">
        <f t="shared" si="18"/>
        <v>1448</v>
      </c>
      <c r="BK45">
        <v>0</v>
      </c>
      <c r="BL45">
        <f t="shared" si="19"/>
        <v>1448</v>
      </c>
      <c r="BM45">
        <v>11</v>
      </c>
      <c r="BN45">
        <f t="shared" si="20"/>
        <v>5</v>
      </c>
      <c r="BO45">
        <f t="shared" si="21"/>
        <v>131.63636363636363</v>
      </c>
      <c r="BQ45">
        <v>601</v>
      </c>
      <c r="BR45">
        <v>139</v>
      </c>
      <c r="BS45">
        <v>0</v>
      </c>
      <c r="BT45">
        <f t="shared" si="22"/>
        <v>740</v>
      </c>
      <c r="BU45">
        <v>0</v>
      </c>
      <c r="BV45">
        <f t="shared" si="23"/>
        <v>740</v>
      </c>
      <c r="BW45">
        <v>19</v>
      </c>
      <c r="BX45">
        <f t="shared" si="24"/>
        <v>5</v>
      </c>
      <c r="BY45">
        <f t="shared" si="25"/>
        <v>38.94736842105263</v>
      </c>
      <c r="CA45">
        <v>5800</v>
      </c>
    </row>
    <row r="46" spans="1:79" ht="17.25" customHeight="1" x14ac:dyDescent="0.3">
      <c r="A46" s="2">
        <v>44573</v>
      </c>
      <c r="B46" t="s">
        <v>114</v>
      </c>
      <c r="C46" t="s">
        <v>115</v>
      </c>
      <c r="D46" t="s">
        <v>27</v>
      </c>
      <c r="F46">
        <v>2084</v>
      </c>
      <c r="G46">
        <v>167</v>
      </c>
      <c r="I46">
        <v>-114</v>
      </c>
      <c r="J46">
        <f t="shared" si="26"/>
        <v>2137</v>
      </c>
      <c r="K46">
        <v>0</v>
      </c>
      <c r="L46">
        <f t="shared" si="1"/>
        <v>2137</v>
      </c>
      <c r="M46">
        <v>284</v>
      </c>
      <c r="N46">
        <v>1</v>
      </c>
      <c r="O46">
        <f t="shared" si="2"/>
        <v>7.524647887323944</v>
      </c>
      <c r="Q46">
        <v>1305</v>
      </c>
      <c r="R46">
        <v>0</v>
      </c>
      <c r="T46">
        <v>-11</v>
      </c>
      <c r="U46">
        <f t="shared" si="27"/>
        <v>1294</v>
      </c>
      <c r="V46">
        <v>0</v>
      </c>
      <c r="W46">
        <f t="shared" si="4"/>
        <v>1294</v>
      </c>
      <c r="X46">
        <v>46</v>
      </c>
      <c r="Y46">
        <v>2</v>
      </c>
      <c r="Z46">
        <f t="shared" si="5"/>
        <v>28.130434782608695</v>
      </c>
      <c r="AB46">
        <v>10493</v>
      </c>
      <c r="AC46">
        <v>0</v>
      </c>
      <c r="AE46">
        <v>-5092</v>
      </c>
      <c r="AF46">
        <f t="shared" si="28"/>
        <v>5401</v>
      </c>
      <c r="AG46">
        <f>9250+250</f>
        <v>9500</v>
      </c>
      <c r="AH46">
        <f t="shared" si="7"/>
        <v>14901</v>
      </c>
      <c r="AI46">
        <v>1521</v>
      </c>
      <c r="AJ46">
        <f t="shared" si="8"/>
        <v>6</v>
      </c>
      <c r="AK46">
        <f t="shared" si="9"/>
        <v>9.7968441814595657</v>
      </c>
      <c r="AM46">
        <v>3499</v>
      </c>
      <c r="AN46">
        <v>1381</v>
      </c>
      <c r="AO46">
        <v>-55</v>
      </c>
      <c r="AP46">
        <f t="shared" si="10"/>
        <v>4825</v>
      </c>
      <c r="AQ46">
        <v>4350</v>
      </c>
      <c r="AR46">
        <f t="shared" si="11"/>
        <v>9175</v>
      </c>
      <c r="AS46">
        <v>310</v>
      </c>
      <c r="AT46">
        <f t="shared" si="12"/>
        <v>6</v>
      </c>
      <c r="AU46">
        <f t="shared" si="13"/>
        <v>29.596774193548388</v>
      </c>
      <c r="AW46">
        <v>1851</v>
      </c>
      <c r="AX46">
        <v>0</v>
      </c>
      <c r="AY46">
        <v>-44</v>
      </c>
      <c r="AZ46">
        <f t="shared" si="14"/>
        <v>1807</v>
      </c>
      <c r="BA46">
        <v>6433</v>
      </c>
      <c r="BB46">
        <f t="shared" si="15"/>
        <v>8240</v>
      </c>
      <c r="BC46">
        <v>322</v>
      </c>
      <c r="BD46">
        <f t="shared" si="16"/>
        <v>7</v>
      </c>
      <c r="BE46">
        <f t="shared" si="17"/>
        <v>25.590062111801242</v>
      </c>
      <c r="BG46">
        <v>3929</v>
      </c>
      <c r="BH46">
        <v>10</v>
      </c>
      <c r="BI46">
        <v>-44</v>
      </c>
      <c r="BJ46">
        <f t="shared" si="18"/>
        <v>3895</v>
      </c>
      <c r="BK46">
        <v>400</v>
      </c>
      <c r="BL46">
        <f t="shared" si="19"/>
        <v>4295</v>
      </c>
      <c r="BM46">
        <v>104</v>
      </c>
      <c r="BN46">
        <f t="shared" si="20"/>
        <v>5</v>
      </c>
      <c r="BO46">
        <f t="shared" si="21"/>
        <v>41.29807692307692</v>
      </c>
      <c r="BQ46">
        <v>756</v>
      </c>
      <c r="BR46">
        <v>200</v>
      </c>
      <c r="BS46">
        <v>-55</v>
      </c>
      <c r="BT46">
        <f t="shared" si="22"/>
        <v>901</v>
      </c>
      <c r="BU46">
        <v>2400</v>
      </c>
      <c r="BV46">
        <f t="shared" si="23"/>
        <v>3301</v>
      </c>
      <c r="BW46">
        <v>188</v>
      </c>
      <c r="BX46">
        <f t="shared" si="24"/>
        <v>5</v>
      </c>
      <c r="BY46">
        <f t="shared" si="25"/>
        <v>17.558510638297872</v>
      </c>
      <c r="CA46">
        <v>2500</v>
      </c>
    </row>
    <row r="47" spans="1:79" ht="17.25" customHeight="1" x14ac:dyDescent="0.3">
      <c r="A47" s="2">
        <v>44573</v>
      </c>
      <c r="B47" t="s">
        <v>116</v>
      </c>
      <c r="C47" t="s">
        <v>117</v>
      </c>
      <c r="D47" t="s">
        <v>27</v>
      </c>
      <c r="F47">
        <v>182</v>
      </c>
      <c r="G47">
        <v>0</v>
      </c>
      <c r="I47">
        <v>0</v>
      </c>
      <c r="J47">
        <f t="shared" si="26"/>
        <v>182</v>
      </c>
      <c r="K47">
        <v>0</v>
      </c>
      <c r="L47">
        <f t="shared" si="1"/>
        <v>182</v>
      </c>
      <c r="M47">
        <v>13</v>
      </c>
      <c r="N47">
        <v>1</v>
      </c>
      <c r="O47">
        <f t="shared" si="2"/>
        <v>14</v>
      </c>
      <c r="Q47">
        <v>0</v>
      </c>
      <c r="R47">
        <v>0</v>
      </c>
      <c r="T47">
        <v>0</v>
      </c>
      <c r="U47">
        <f t="shared" si="27"/>
        <v>0</v>
      </c>
      <c r="V47">
        <v>0</v>
      </c>
      <c r="W47">
        <f t="shared" si="4"/>
        <v>0</v>
      </c>
      <c r="X47">
        <v>3</v>
      </c>
      <c r="Y47">
        <v>2</v>
      </c>
      <c r="Z47">
        <f t="shared" si="5"/>
        <v>0</v>
      </c>
      <c r="AB47">
        <v>573</v>
      </c>
      <c r="AC47">
        <v>0</v>
      </c>
      <c r="AE47">
        <v>0</v>
      </c>
      <c r="AF47">
        <f t="shared" si="28"/>
        <v>573</v>
      </c>
      <c r="AG47">
        <v>0</v>
      </c>
      <c r="AH47">
        <f t="shared" si="7"/>
        <v>573</v>
      </c>
      <c r="AI47">
        <v>17</v>
      </c>
      <c r="AJ47">
        <f t="shared" si="8"/>
        <v>6</v>
      </c>
      <c r="AK47">
        <f t="shared" si="9"/>
        <v>33.705882352941174</v>
      </c>
      <c r="AM47">
        <v>562</v>
      </c>
      <c r="AN47">
        <v>0</v>
      </c>
      <c r="AO47">
        <v>0</v>
      </c>
      <c r="AP47">
        <f t="shared" si="10"/>
        <v>562</v>
      </c>
      <c r="AQ47">
        <v>0</v>
      </c>
      <c r="AR47">
        <f t="shared" si="11"/>
        <v>562</v>
      </c>
      <c r="AS47">
        <v>27</v>
      </c>
      <c r="AT47">
        <f t="shared" si="12"/>
        <v>6</v>
      </c>
      <c r="AU47">
        <f t="shared" si="13"/>
        <v>20.814814814814813</v>
      </c>
      <c r="AW47">
        <v>0</v>
      </c>
      <c r="AX47">
        <v>0</v>
      </c>
      <c r="AY47">
        <v>0</v>
      </c>
      <c r="AZ47">
        <f t="shared" si="14"/>
        <v>0</v>
      </c>
      <c r="BA47">
        <v>160</v>
      </c>
      <c r="BB47">
        <f t="shared" si="15"/>
        <v>160</v>
      </c>
      <c r="BC47">
        <v>21</v>
      </c>
      <c r="BD47">
        <f t="shared" si="16"/>
        <v>7</v>
      </c>
      <c r="BE47">
        <f t="shared" si="17"/>
        <v>7.6190476190476186</v>
      </c>
      <c r="BG47">
        <v>0</v>
      </c>
      <c r="BH47">
        <v>0</v>
      </c>
      <c r="BI47">
        <v>0</v>
      </c>
      <c r="BJ47">
        <f t="shared" si="18"/>
        <v>0</v>
      </c>
      <c r="BK47">
        <v>0</v>
      </c>
      <c r="BL47">
        <f t="shared" si="19"/>
        <v>0</v>
      </c>
      <c r="BM47">
        <v>6</v>
      </c>
      <c r="BN47">
        <f t="shared" si="20"/>
        <v>5</v>
      </c>
      <c r="BO47">
        <f t="shared" si="21"/>
        <v>0</v>
      </c>
      <c r="BQ47">
        <v>166</v>
      </c>
      <c r="BR47">
        <v>0</v>
      </c>
      <c r="BS47">
        <v>0</v>
      </c>
      <c r="BT47">
        <f t="shared" si="22"/>
        <v>166</v>
      </c>
      <c r="BU47">
        <v>0</v>
      </c>
      <c r="BV47">
        <f t="shared" si="23"/>
        <v>166</v>
      </c>
      <c r="BW47">
        <v>10</v>
      </c>
      <c r="BX47">
        <f t="shared" si="24"/>
        <v>5</v>
      </c>
      <c r="BY47">
        <f t="shared" si="25"/>
        <v>16.600000000000001</v>
      </c>
      <c r="CA47">
        <v>0</v>
      </c>
    </row>
    <row r="48" spans="1:79" ht="17.25" customHeight="1" x14ac:dyDescent="0.3">
      <c r="A48" s="2">
        <v>44573</v>
      </c>
      <c r="B48" t="s">
        <v>118</v>
      </c>
      <c r="C48" t="s">
        <v>119</v>
      </c>
      <c r="D48" t="s">
        <v>27</v>
      </c>
      <c r="F48">
        <v>432</v>
      </c>
      <c r="G48">
        <v>150</v>
      </c>
      <c r="I48">
        <v>0</v>
      </c>
      <c r="J48">
        <f t="shared" si="26"/>
        <v>582</v>
      </c>
      <c r="K48">
        <v>0</v>
      </c>
      <c r="L48">
        <f t="shared" si="1"/>
        <v>582</v>
      </c>
      <c r="M48">
        <v>56</v>
      </c>
      <c r="N48">
        <v>1</v>
      </c>
      <c r="O48">
        <f t="shared" si="2"/>
        <v>10.392857142857142</v>
      </c>
      <c r="Q48">
        <v>592</v>
      </c>
      <c r="R48">
        <v>0</v>
      </c>
      <c r="T48">
        <v>0</v>
      </c>
      <c r="U48">
        <f t="shared" si="27"/>
        <v>592</v>
      </c>
      <c r="V48">
        <v>0</v>
      </c>
      <c r="W48">
        <f t="shared" si="4"/>
        <v>592</v>
      </c>
      <c r="X48">
        <v>8</v>
      </c>
      <c r="Y48">
        <v>2</v>
      </c>
      <c r="Z48">
        <f t="shared" si="5"/>
        <v>74</v>
      </c>
      <c r="AB48">
        <v>3340</v>
      </c>
      <c r="AC48">
        <v>0</v>
      </c>
      <c r="AE48">
        <v>-47</v>
      </c>
      <c r="AF48">
        <f t="shared" si="28"/>
        <v>3293</v>
      </c>
      <c r="AG48">
        <v>0</v>
      </c>
      <c r="AH48">
        <f t="shared" si="7"/>
        <v>3293</v>
      </c>
      <c r="AI48">
        <v>66</v>
      </c>
      <c r="AJ48">
        <f t="shared" si="8"/>
        <v>6</v>
      </c>
      <c r="AK48">
        <f t="shared" si="9"/>
        <v>49.893939393939391</v>
      </c>
      <c r="AM48">
        <v>2372</v>
      </c>
      <c r="AN48">
        <v>0</v>
      </c>
      <c r="AO48">
        <v>0</v>
      </c>
      <c r="AP48">
        <f t="shared" si="10"/>
        <v>2372</v>
      </c>
      <c r="AQ48">
        <v>0</v>
      </c>
      <c r="AR48">
        <f t="shared" si="11"/>
        <v>2372</v>
      </c>
      <c r="AS48">
        <v>51</v>
      </c>
      <c r="AT48">
        <f t="shared" si="12"/>
        <v>6</v>
      </c>
      <c r="AU48">
        <f t="shared" si="13"/>
        <v>46.509803921568626</v>
      </c>
      <c r="AW48">
        <v>1435</v>
      </c>
      <c r="AX48">
        <v>0</v>
      </c>
      <c r="AY48">
        <v>-10</v>
      </c>
      <c r="AZ48">
        <f t="shared" si="14"/>
        <v>1425</v>
      </c>
      <c r="BA48">
        <v>0</v>
      </c>
      <c r="BB48">
        <f t="shared" si="15"/>
        <v>1425</v>
      </c>
      <c r="BC48">
        <v>39</v>
      </c>
      <c r="BD48">
        <f t="shared" si="16"/>
        <v>7</v>
      </c>
      <c r="BE48">
        <f t="shared" si="17"/>
        <v>36.53846153846154</v>
      </c>
      <c r="BG48">
        <v>754</v>
      </c>
      <c r="BH48">
        <v>0</v>
      </c>
      <c r="BI48">
        <v>-14</v>
      </c>
      <c r="BJ48">
        <f t="shared" si="18"/>
        <v>740</v>
      </c>
      <c r="BK48">
        <v>1200</v>
      </c>
      <c r="BL48">
        <f t="shared" si="19"/>
        <v>1940</v>
      </c>
      <c r="BM48">
        <v>28</v>
      </c>
      <c r="BN48">
        <f t="shared" si="20"/>
        <v>5</v>
      </c>
      <c r="BO48">
        <f t="shared" si="21"/>
        <v>69.285714285714292</v>
      </c>
      <c r="BQ48">
        <v>1615</v>
      </c>
      <c r="BR48">
        <v>0</v>
      </c>
      <c r="BS48">
        <v>0</v>
      </c>
      <c r="BT48">
        <f t="shared" si="22"/>
        <v>1615</v>
      </c>
      <c r="BU48">
        <v>0</v>
      </c>
      <c r="BV48">
        <f t="shared" si="23"/>
        <v>1615</v>
      </c>
      <c r="BW48">
        <v>26</v>
      </c>
      <c r="BX48">
        <f t="shared" si="24"/>
        <v>5</v>
      </c>
      <c r="BY48">
        <f t="shared" si="25"/>
        <v>62.115384615384613</v>
      </c>
      <c r="CA48">
        <v>0</v>
      </c>
    </row>
    <row r="49" spans="1:79" ht="17.25" customHeight="1" x14ac:dyDescent="0.3">
      <c r="A49" s="2">
        <v>44573</v>
      </c>
      <c r="B49" t="s">
        <v>120</v>
      </c>
      <c r="C49" t="s">
        <v>121</v>
      </c>
      <c r="D49" t="s">
        <v>27</v>
      </c>
      <c r="F49">
        <v>846</v>
      </c>
      <c r="G49">
        <v>0</v>
      </c>
      <c r="I49">
        <v>0</v>
      </c>
      <c r="J49">
        <f t="shared" si="26"/>
        <v>846</v>
      </c>
      <c r="K49">
        <v>0</v>
      </c>
      <c r="L49">
        <f t="shared" si="1"/>
        <v>846</v>
      </c>
      <c r="M49">
        <v>42</v>
      </c>
      <c r="N49">
        <v>1</v>
      </c>
      <c r="O49">
        <f t="shared" si="2"/>
        <v>20.142857142857142</v>
      </c>
      <c r="Q49">
        <v>417</v>
      </c>
      <c r="R49">
        <v>0</v>
      </c>
      <c r="T49">
        <v>0</v>
      </c>
      <c r="U49">
        <f t="shared" si="27"/>
        <v>417</v>
      </c>
      <c r="V49">
        <v>0</v>
      </c>
      <c r="W49">
        <f t="shared" si="4"/>
        <v>417</v>
      </c>
      <c r="X49">
        <v>9</v>
      </c>
      <c r="Y49">
        <v>2</v>
      </c>
      <c r="Z49">
        <f t="shared" si="5"/>
        <v>46.333333333333336</v>
      </c>
      <c r="AB49">
        <v>3798</v>
      </c>
      <c r="AC49">
        <v>0</v>
      </c>
      <c r="AE49">
        <v>-51</v>
      </c>
      <c r="AF49">
        <f t="shared" si="28"/>
        <v>3747</v>
      </c>
      <c r="AG49">
        <v>0</v>
      </c>
      <c r="AH49">
        <f t="shared" si="7"/>
        <v>3747</v>
      </c>
      <c r="AI49">
        <v>112</v>
      </c>
      <c r="AJ49">
        <f t="shared" si="8"/>
        <v>6</v>
      </c>
      <c r="AK49">
        <f t="shared" si="9"/>
        <v>33.455357142857146</v>
      </c>
      <c r="AM49">
        <v>2195</v>
      </c>
      <c r="AN49">
        <v>0</v>
      </c>
      <c r="AO49">
        <v>0</v>
      </c>
      <c r="AP49">
        <f t="shared" si="10"/>
        <v>2195</v>
      </c>
      <c r="AQ49">
        <v>0</v>
      </c>
      <c r="AR49">
        <f t="shared" si="11"/>
        <v>2195</v>
      </c>
      <c r="AS49">
        <v>40</v>
      </c>
      <c r="AT49">
        <f t="shared" si="12"/>
        <v>6</v>
      </c>
      <c r="AU49">
        <f t="shared" si="13"/>
        <v>54.875</v>
      </c>
      <c r="AW49">
        <v>1973</v>
      </c>
      <c r="AX49">
        <v>0</v>
      </c>
      <c r="AY49">
        <v>-68</v>
      </c>
      <c r="AZ49">
        <f t="shared" si="14"/>
        <v>1905</v>
      </c>
      <c r="BA49">
        <v>0</v>
      </c>
      <c r="BB49">
        <f t="shared" si="15"/>
        <v>1905</v>
      </c>
      <c r="BC49">
        <v>71</v>
      </c>
      <c r="BD49">
        <f t="shared" si="16"/>
        <v>7</v>
      </c>
      <c r="BE49">
        <f t="shared" si="17"/>
        <v>26.830985915492956</v>
      </c>
      <c r="BG49">
        <v>1139</v>
      </c>
      <c r="BH49">
        <v>0</v>
      </c>
      <c r="BI49">
        <v>-34</v>
      </c>
      <c r="BJ49">
        <f t="shared" si="18"/>
        <v>1105</v>
      </c>
      <c r="BK49">
        <v>2000</v>
      </c>
      <c r="BL49">
        <f t="shared" si="19"/>
        <v>3105</v>
      </c>
      <c r="BM49">
        <v>30</v>
      </c>
      <c r="BN49">
        <f t="shared" si="20"/>
        <v>5</v>
      </c>
      <c r="BO49">
        <f t="shared" si="21"/>
        <v>103.5</v>
      </c>
      <c r="BQ49">
        <v>2544</v>
      </c>
      <c r="BR49">
        <v>0</v>
      </c>
      <c r="BS49">
        <v>-17</v>
      </c>
      <c r="BT49">
        <f t="shared" si="22"/>
        <v>2527</v>
      </c>
      <c r="BU49">
        <v>0</v>
      </c>
      <c r="BV49">
        <f t="shared" si="23"/>
        <v>2527</v>
      </c>
      <c r="BW49">
        <v>34</v>
      </c>
      <c r="BX49">
        <f t="shared" si="24"/>
        <v>5</v>
      </c>
      <c r="BY49">
        <f t="shared" si="25"/>
        <v>74.32352941176471</v>
      </c>
      <c r="CA49">
        <v>4500</v>
      </c>
    </row>
    <row r="50" spans="1:79" ht="17.25" customHeight="1" x14ac:dyDescent="0.3">
      <c r="A50" s="2">
        <v>44573</v>
      </c>
      <c r="B50" t="s">
        <v>122</v>
      </c>
      <c r="C50" t="s">
        <v>123</v>
      </c>
      <c r="D50" t="s">
        <v>27</v>
      </c>
      <c r="F50">
        <v>7</v>
      </c>
      <c r="G50">
        <v>0</v>
      </c>
      <c r="I50">
        <v>0</v>
      </c>
      <c r="J50">
        <f t="shared" si="26"/>
        <v>7</v>
      </c>
      <c r="K50">
        <v>0</v>
      </c>
      <c r="L50">
        <f t="shared" si="1"/>
        <v>7</v>
      </c>
      <c r="M50">
        <v>0</v>
      </c>
      <c r="N50">
        <v>1</v>
      </c>
      <c r="O50">
        <f t="shared" si="2"/>
        <v>0</v>
      </c>
      <c r="Q50">
        <v>0</v>
      </c>
      <c r="R50">
        <v>0</v>
      </c>
      <c r="T50">
        <v>0</v>
      </c>
      <c r="U50">
        <f t="shared" si="27"/>
        <v>0</v>
      </c>
      <c r="V50">
        <v>0</v>
      </c>
      <c r="W50">
        <f t="shared" si="4"/>
        <v>0</v>
      </c>
      <c r="X50">
        <v>0</v>
      </c>
      <c r="Y50">
        <v>2</v>
      </c>
      <c r="Z50">
        <f t="shared" si="5"/>
        <v>0</v>
      </c>
      <c r="AB50">
        <v>0</v>
      </c>
      <c r="AC50">
        <v>0</v>
      </c>
      <c r="AE50">
        <v>0</v>
      </c>
      <c r="AF50">
        <f t="shared" si="28"/>
        <v>0</v>
      </c>
      <c r="AG50">
        <v>0</v>
      </c>
      <c r="AH50">
        <f t="shared" si="7"/>
        <v>0</v>
      </c>
      <c r="AI50">
        <v>0</v>
      </c>
      <c r="AJ50">
        <f t="shared" si="8"/>
        <v>6</v>
      </c>
      <c r="AK50">
        <f t="shared" si="9"/>
        <v>0</v>
      </c>
      <c r="AM50">
        <v>0</v>
      </c>
      <c r="AN50">
        <v>0</v>
      </c>
      <c r="AO50">
        <v>0</v>
      </c>
      <c r="AP50">
        <f t="shared" si="10"/>
        <v>0</v>
      </c>
      <c r="AQ50">
        <v>0</v>
      </c>
      <c r="AR50">
        <f t="shared" si="11"/>
        <v>0</v>
      </c>
      <c r="AS50">
        <v>0</v>
      </c>
      <c r="AT50">
        <f t="shared" si="12"/>
        <v>6</v>
      </c>
      <c r="AU50">
        <f t="shared" si="13"/>
        <v>0</v>
      </c>
      <c r="AW50">
        <v>0</v>
      </c>
      <c r="AX50">
        <v>0</v>
      </c>
      <c r="AY50">
        <v>0</v>
      </c>
      <c r="AZ50">
        <f t="shared" si="14"/>
        <v>0</v>
      </c>
      <c r="BA50">
        <v>0</v>
      </c>
      <c r="BB50">
        <f t="shared" si="15"/>
        <v>0</v>
      </c>
      <c r="BC50">
        <v>0</v>
      </c>
      <c r="BD50">
        <f t="shared" si="16"/>
        <v>7</v>
      </c>
      <c r="BE50">
        <f t="shared" si="17"/>
        <v>0</v>
      </c>
      <c r="BG50">
        <v>0</v>
      </c>
      <c r="BH50">
        <v>0</v>
      </c>
      <c r="BI50">
        <v>0</v>
      </c>
      <c r="BJ50">
        <f t="shared" si="18"/>
        <v>0</v>
      </c>
      <c r="BK50">
        <v>0</v>
      </c>
      <c r="BL50">
        <f t="shared" si="19"/>
        <v>0</v>
      </c>
      <c r="BM50">
        <v>0</v>
      </c>
      <c r="BN50">
        <f t="shared" si="20"/>
        <v>5</v>
      </c>
      <c r="BO50">
        <f t="shared" si="21"/>
        <v>0</v>
      </c>
      <c r="BQ50">
        <v>0</v>
      </c>
      <c r="BR50">
        <v>0</v>
      </c>
      <c r="BS50">
        <v>0</v>
      </c>
      <c r="BT50">
        <f t="shared" si="22"/>
        <v>0</v>
      </c>
      <c r="BU50">
        <v>0</v>
      </c>
      <c r="BV50">
        <f t="shared" si="23"/>
        <v>0</v>
      </c>
      <c r="BW50">
        <v>0</v>
      </c>
      <c r="BX50">
        <f t="shared" si="24"/>
        <v>5</v>
      </c>
      <c r="BY50">
        <f t="shared" si="25"/>
        <v>0</v>
      </c>
      <c r="CA50">
        <v>0</v>
      </c>
    </row>
    <row r="51" spans="1:79" ht="17.25" customHeight="1" x14ac:dyDescent="0.3">
      <c r="A51" s="2">
        <v>44573</v>
      </c>
      <c r="B51" t="s">
        <v>124</v>
      </c>
      <c r="C51" t="s">
        <v>125</v>
      </c>
      <c r="D51" t="s">
        <v>27</v>
      </c>
      <c r="F51">
        <v>1775</v>
      </c>
      <c r="G51">
        <v>881</v>
      </c>
      <c r="I51">
        <v>-74</v>
      </c>
      <c r="J51">
        <f t="shared" si="26"/>
        <v>2582</v>
      </c>
      <c r="K51">
        <v>0</v>
      </c>
      <c r="L51">
        <f t="shared" si="1"/>
        <v>2582</v>
      </c>
      <c r="M51">
        <v>127</v>
      </c>
      <c r="N51">
        <v>1</v>
      </c>
      <c r="O51">
        <f t="shared" si="2"/>
        <v>20.330708661417322</v>
      </c>
      <c r="Q51">
        <v>450</v>
      </c>
      <c r="R51">
        <v>1290</v>
      </c>
      <c r="T51">
        <v>0</v>
      </c>
      <c r="U51">
        <f t="shared" si="27"/>
        <v>1740</v>
      </c>
      <c r="V51">
        <v>0</v>
      </c>
      <c r="W51">
        <f t="shared" si="4"/>
        <v>1740</v>
      </c>
      <c r="X51">
        <v>22</v>
      </c>
      <c r="Y51">
        <v>2</v>
      </c>
      <c r="Z51">
        <f t="shared" si="5"/>
        <v>79.090909090909093</v>
      </c>
      <c r="AB51">
        <v>2399</v>
      </c>
      <c r="AC51">
        <v>0</v>
      </c>
      <c r="AE51">
        <v>0</v>
      </c>
      <c r="AF51">
        <f t="shared" si="28"/>
        <v>2399</v>
      </c>
      <c r="AG51">
        <v>0</v>
      </c>
      <c r="AH51">
        <f t="shared" si="7"/>
        <v>2399</v>
      </c>
      <c r="AI51">
        <v>64</v>
      </c>
      <c r="AJ51">
        <f t="shared" si="8"/>
        <v>6</v>
      </c>
      <c r="AK51">
        <f t="shared" si="9"/>
        <v>37.484375</v>
      </c>
      <c r="AM51">
        <v>2023</v>
      </c>
      <c r="AN51">
        <v>110</v>
      </c>
      <c r="AO51">
        <v>0</v>
      </c>
      <c r="AP51">
        <f t="shared" si="10"/>
        <v>2133</v>
      </c>
      <c r="AQ51">
        <v>0</v>
      </c>
      <c r="AR51">
        <f t="shared" si="11"/>
        <v>2133</v>
      </c>
      <c r="AS51">
        <v>24</v>
      </c>
      <c r="AT51">
        <f t="shared" si="12"/>
        <v>6</v>
      </c>
      <c r="AU51">
        <f t="shared" si="13"/>
        <v>88.875</v>
      </c>
      <c r="AW51">
        <v>402</v>
      </c>
      <c r="AX51">
        <v>528</v>
      </c>
      <c r="AY51">
        <v>0</v>
      </c>
      <c r="AZ51">
        <f t="shared" si="14"/>
        <v>930</v>
      </c>
      <c r="BA51">
        <v>0</v>
      </c>
      <c r="BB51">
        <f t="shared" si="15"/>
        <v>930</v>
      </c>
      <c r="BC51">
        <v>24</v>
      </c>
      <c r="BD51">
        <f t="shared" si="16"/>
        <v>7</v>
      </c>
      <c r="BE51">
        <f t="shared" si="17"/>
        <v>38.75</v>
      </c>
      <c r="BG51">
        <v>172</v>
      </c>
      <c r="BH51">
        <v>400</v>
      </c>
      <c r="BI51">
        <v>0</v>
      </c>
      <c r="BJ51">
        <f t="shared" si="18"/>
        <v>572</v>
      </c>
      <c r="BK51">
        <v>400</v>
      </c>
      <c r="BL51">
        <f t="shared" si="19"/>
        <v>972</v>
      </c>
      <c r="BM51">
        <v>11</v>
      </c>
      <c r="BN51">
        <f t="shared" si="20"/>
        <v>5</v>
      </c>
      <c r="BO51">
        <f t="shared" si="21"/>
        <v>88.36363636363636</v>
      </c>
      <c r="BQ51">
        <v>1935</v>
      </c>
      <c r="BR51">
        <v>650</v>
      </c>
      <c r="BS51">
        <v>0</v>
      </c>
      <c r="BT51">
        <f t="shared" si="22"/>
        <v>2585</v>
      </c>
      <c r="BU51">
        <v>0</v>
      </c>
      <c r="BV51">
        <f t="shared" si="23"/>
        <v>2585</v>
      </c>
      <c r="BW51">
        <v>43</v>
      </c>
      <c r="BX51">
        <f t="shared" si="24"/>
        <v>5</v>
      </c>
      <c r="BY51">
        <f t="shared" si="25"/>
        <v>60.116279069767444</v>
      </c>
      <c r="CA51">
        <v>400</v>
      </c>
    </row>
    <row r="52" spans="1:79" ht="17.25" customHeight="1" x14ac:dyDescent="0.3">
      <c r="A52" s="2">
        <v>44573</v>
      </c>
      <c r="B52" t="s">
        <v>126</v>
      </c>
      <c r="C52" t="s">
        <v>127</v>
      </c>
      <c r="D52" t="s">
        <v>27</v>
      </c>
      <c r="F52">
        <v>49</v>
      </c>
      <c r="G52">
        <v>0</v>
      </c>
      <c r="I52">
        <v>0</v>
      </c>
      <c r="J52">
        <f t="shared" si="26"/>
        <v>49</v>
      </c>
      <c r="K52">
        <v>0</v>
      </c>
      <c r="L52">
        <f t="shared" si="1"/>
        <v>49</v>
      </c>
      <c r="M52">
        <v>3</v>
      </c>
      <c r="N52">
        <v>1</v>
      </c>
      <c r="O52">
        <f t="shared" si="2"/>
        <v>16.333333333333332</v>
      </c>
      <c r="Q52">
        <v>24</v>
      </c>
      <c r="R52">
        <v>0</v>
      </c>
      <c r="T52">
        <v>0</v>
      </c>
      <c r="U52">
        <f t="shared" si="27"/>
        <v>24</v>
      </c>
      <c r="V52">
        <v>0</v>
      </c>
      <c r="W52">
        <f t="shared" si="4"/>
        <v>24</v>
      </c>
      <c r="X52">
        <v>1</v>
      </c>
      <c r="Y52">
        <v>2</v>
      </c>
      <c r="Z52">
        <f t="shared" si="5"/>
        <v>24</v>
      </c>
      <c r="AB52">
        <v>388</v>
      </c>
      <c r="AC52">
        <v>0</v>
      </c>
      <c r="AE52">
        <v>0</v>
      </c>
      <c r="AF52">
        <f t="shared" si="28"/>
        <v>388</v>
      </c>
      <c r="AG52">
        <v>0</v>
      </c>
      <c r="AH52">
        <f t="shared" si="7"/>
        <v>388</v>
      </c>
      <c r="AI52">
        <v>17</v>
      </c>
      <c r="AJ52">
        <f t="shared" si="8"/>
        <v>6</v>
      </c>
      <c r="AK52">
        <f t="shared" si="9"/>
        <v>22.823529411764707</v>
      </c>
      <c r="AM52">
        <v>231</v>
      </c>
      <c r="AN52">
        <v>90</v>
      </c>
      <c r="AO52">
        <v>0</v>
      </c>
      <c r="AP52">
        <f t="shared" si="10"/>
        <v>321</v>
      </c>
      <c r="AQ52">
        <v>0</v>
      </c>
      <c r="AR52">
        <f t="shared" si="11"/>
        <v>321</v>
      </c>
      <c r="AS52">
        <v>10</v>
      </c>
      <c r="AT52">
        <f t="shared" si="12"/>
        <v>6</v>
      </c>
      <c r="AU52">
        <f t="shared" si="13"/>
        <v>32.1</v>
      </c>
      <c r="AW52">
        <v>233</v>
      </c>
      <c r="AX52">
        <v>0</v>
      </c>
      <c r="AY52">
        <v>0</v>
      </c>
      <c r="AZ52">
        <f t="shared" si="14"/>
        <v>233</v>
      </c>
      <c r="BA52">
        <v>0</v>
      </c>
      <c r="BB52">
        <f t="shared" si="15"/>
        <v>233</v>
      </c>
      <c r="BC52">
        <v>4</v>
      </c>
      <c r="BD52">
        <f t="shared" si="16"/>
        <v>7</v>
      </c>
      <c r="BE52">
        <f t="shared" si="17"/>
        <v>58.25</v>
      </c>
      <c r="BG52">
        <v>43</v>
      </c>
      <c r="BH52">
        <v>120</v>
      </c>
      <c r="BI52">
        <v>0</v>
      </c>
      <c r="BJ52">
        <f t="shared" si="18"/>
        <v>163</v>
      </c>
      <c r="BK52">
        <v>0</v>
      </c>
      <c r="BL52">
        <f t="shared" si="19"/>
        <v>163</v>
      </c>
      <c r="BM52">
        <v>8</v>
      </c>
      <c r="BN52">
        <f t="shared" si="20"/>
        <v>5</v>
      </c>
      <c r="BO52">
        <f t="shared" si="21"/>
        <v>20.375</v>
      </c>
      <c r="BQ52">
        <v>88</v>
      </c>
      <c r="BR52">
        <v>102</v>
      </c>
      <c r="BS52">
        <v>0</v>
      </c>
      <c r="BT52">
        <f t="shared" si="22"/>
        <v>190</v>
      </c>
      <c r="BU52">
        <v>0</v>
      </c>
      <c r="BV52">
        <f t="shared" si="23"/>
        <v>190</v>
      </c>
      <c r="BW52">
        <v>9</v>
      </c>
      <c r="BX52">
        <f t="shared" si="24"/>
        <v>5</v>
      </c>
      <c r="BY52">
        <f t="shared" si="25"/>
        <v>21.111111111111111</v>
      </c>
      <c r="CA52">
        <v>-1153</v>
      </c>
    </row>
    <row r="53" spans="1:79" ht="17.25" customHeight="1" x14ac:dyDescent="0.3">
      <c r="A53" s="2">
        <v>44573</v>
      </c>
      <c r="B53" t="s">
        <v>128</v>
      </c>
      <c r="C53" t="s">
        <v>129</v>
      </c>
      <c r="D53" t="s">
        <v>27</v>
      </c>
      <c r="F53">
        <v>140</v>
      </c>
      <c r="G53">
        <v>0</v>
      </c>
      <c r="I53">
        <v>-44</v>
      </c>
      <c r="J53">
        <f t="shared" si="26"/>
        <v>96</v>
      </c>
      <c r="K53">
        <v>0</v>
      </c>
      <c r="L53">
        <f t="shared" si="1"/>
        <v>96</v>
      </c>
      <c r="M53">
        <v>27</v>
      </c>
      <c r="N53">
        <v>1</v>
      </c>
      <c r="O53">
        <f t="shared" si="2"/>
        <v>3.5555555555555554</v>
      </c>
      <c r="Q53">
        <v>578</v>
      </c>
      <c r="R53">
        <v>0</v>
      </c>
      <c r="T53">
        <v>0</v>
      </c>
      <c r="U53">
        <f t="shared" si="27"/>
        <v>578</v>
      </c>
      <c r="V53">
        <v>0</v>
      </c>
      <c r="W53">
        <f t="shared" si="4"/>
        <v>578</v>
      </c>
      <c r="X53">
        <v>13</v>
      </c>
      <c r="Y53">
        <v>2</v>
      </c>
      <c r="Z53">
        <f t="shared" si="5"/>
        <v>44.46153846153846</v>
      </c>
      <c r="AB53">
        <v>3909</v>
      </c>
      <c r="AC53">
        <v>0</v>
      </c>
      <c r="AE53">
        <v>-2</v>
      </c>
      <c r="AF53">
        <f t="shared" si="28"/>
        <v>3907</v>
      </c>
      <c r="AG53">
        <v>0</v>
      </c>
      <c r="AH53">
        <f t="shared" si="7"/>
        <v>3907</v>
      </c>
      <c r="AI53">
        <v>87</v>
      </c>
      <c r="AJ53">
        <f t="shared" si="8"/>
        <v>6</v>
      </c>
      <c r="AK53">
        <f t="shared" si="9"/>
        <v>44.908045977011497</v>
      </c>
      <c r="AM53">
        <v>2708</v>
      </c>
      <c r="AN53">
        <v>0</v>
      </c>
      <c r="AO53">
        <v>0</v>
      </c>
      <c r="AP53">
        <f t="shared" si="10"/>
        <v>2708</v>
      </c>
      <c r="AQ53">
        <v>0</v>
      </c>
      <c r="AR53">
        <f t="shared" si="11"/>
        <v>2708</v>
      </c>
      <c r="AS53">
        <v>37</v>
      </c>
      <c r="AT53">
        <f t="shared" si="12"/>
        <v>6</v>
      </c>
      <c r="AU53">
        <f t="shared" si="13"/>
        <v>73.189189189189193</v>
      </c>
      <c r="AW53">
        <v>559</v>
      </c>
      <c r="AX53">
        <v>0</v>
      </c>
      <c r="AY53">
        <v>0</v>
      </c>
      <c r="AZ53">
        <f t="shared" si="14"/>
        <v>559</v>
      </c>
      <c r="BA53">
        <v>0</v>
      </c>
      <c r="BB53">
        <f t="shared" si="15"/>
        <v>559</v>
      </c>
      <c r="BC53">
        <v>19</v>
      </c>
      <c r="BD53">
        <f t="shared" si="16"/>
        <v>7</v>
      </c>
      <c r="BE53">
        <f t="shared" si="17"/>
        <v>29.421052631578949</v>
      </c>
      <c r="BG53">
        <v>657</v>
      </c>
      <c r="BH53">
        <v>0</v>
      </c>
      <c r="BI53">
        <v>-10</v>
      </c>
      <c r="BJ53">
        <f t="shared" si="18"/>
        <v>647</v>
      </c>
      <c r="BK53">
        <v>0</v>
      </c>
      <c r="BL53">
        <f t="shared" si="19"/>
        <v>647</v>
      </c>
      <c r="BM53">
        <v>20</v>
      </c>
      <c r="BN53">
        <f t="shared" si="20"/>
        <v>5</v>
      </c>
      <c r="BO53">
        <f t="shared" si="21"/>
        <v>32.35</v>
      </c>
      <c r="BQ53">
        <v>2933</v>
      </c>
      <c r="BR53">
        <v>0</v>
      </c>
      <c r="BS53">
        <v>0</v>
      </c>
      <c r="BT53">
        <f t="shared" si="22"/>
        <v>2933</v>
      </c>
      <c r="BU53">
        <v>0</v>
      </c>
      <c r="BV53">
        <f t="shared" si="23"/>
        <v>2933</v>
      </c>
      <c r="BW53">
        <v>52</v>
      </c>
      <c r="BX53">
        <f t="shared" si="24"/>
        <v>5</v>
      </c>
      <c r="BY53">
        <f t="shared" si="25"/>
        <v>56.403846153846153</v>
      </c>
      <c r="CA53">
        <v>4200</v>
      </c>
    </row>
    <row r="54" spans="1:79" ht="17.25" customHeight="1" x14ac:dyDescent="0.3">
      <c r="A54" s="2">
        <v>44573</v>
      </c>
      <c r="B54" t="s">
        <v>130</v>
      </c>
      <c r="C54" t="s">
        <v>131</v>
      </c>
      <c r="D54" t="s">
        <v>27</v>
      </c>
      <c r="F54">
        <v>923</v>
      </c>
      <c r="G54">
        <v>352</v>
      </c>
      <c r="I54">
        <v>-15</v>
      </c>
      <c r="J54">
        <f t="shared" si="26"/>
        <v>1260</v>
      </c>
      <c r="K54">
        <v>0</v>
      </c>
      <c r="L54">
        <f t="shared" si="1"/>
        <v>1260</v>
      </c>
      <c r="M54">
        <v>121</v>
      </c>
      <c r="N54">
        <v>1</v>
      </c>
      <c r="O54">
        <f t="shared" si="2"/>
        <v>10.413223140495868</v>
      </c>
      <c r="Q54">
        <v>485</v>
      </c>
      <c r="R54">
        <v>2355</v>
      </c>
      <c r="T54">
        <v>0</v>
      </c>
      <c r="U54">
        <f t="shared" si="27"/>
        <v>2840</v>
      </c>
      <c r="V54">
        <v>0</v>
      </c>
      <c r="W54">
        <f t="shared" si="4"/>
        <v>2840</v>
      </c>
      <c r="X54">
        <v>121</v>
      </c>
      <c r="Y54">
        <v>2</v>
      </c>
      <c r="Z54">
        <f t="shared" si="5"/>
        <v>23.471074380165291</v>
      </c>
      <c r="AB54">
        <v>9687</v>
      </c>
      <c r="AC54">
        <v>1650</v>
      </c>
      <c r="AE54">
        <v>-29</v>
      </c>
      <c r="AF54">
        <f t="shared" si="28"/>
        <v>11308</v>
      </c>
      <c r="AG54">
        <v>5512</v>
      </c>
      <c r="AH54">
        <f t="shared" si="7"/>
        <v>16820</v>
      </c>
      <c r="AI54">
        <v>611</v>
      </c>
      <c r="AJ54">
        <f t="shared" si="8"/>
        <v>6</v>
      </c>
      <c r="AK54">
        <f t="shared" si="9"/>
        <v>27.528641571194761</v>
      </c>
      <c r="AM54">
        <v>8301</v>
      </c>
      <c r="AN54">
        <v>2768</v>
      </c>
      <c r="AO54">
        <v>-1153</v>
      </c>
      <c r="AP54">
        <f t="shared" si="10"/>
        <v>9916</v>
      </c>
      <c r="AQ54">
        <v>0</v>
      </c>
      <c r="AR54">
        <f t="shared" si="11"/>
        <v>9916</v>
      </c>
      <c r="AS54">
        <v>332</v>
      </c>
      <c r="AT54">
        <f t="shared" si="12"/>
        <v>6</v>
      </c>
      <c r="AU54">
        <f t="shared" si="13"/>
        <v>29.867469879518072</v>
      </c>
      <c r="AW54">
        <v>5822</v>
      </c>
      <c r="AX54">
        <v>9734</v>
      </c>
      <c r="AY54">
        <v>-44</v>
      </c>
      <c r="AZ54">
        <f t="shared" si="14"/>
        <v>15512</v>
      </c>
      <c r="BA54">
        <v>0</v>
      </c>
      <c r="BB54">
        <f t="shared" si="15"/>
        <v>15512</v>
      </c>
      <c r="BC54">
        <v>347</v>
      </c>
      <c r="BD54">
        <f t="shared" si="16"/>
        <v>7</v>
      </c>
      <c r="BE54">
        <f t="shared" si="17"/>
        <v>44.703170028818441</v>
      </c>
      <c r="BG54">
        <v>514</v>
      </c>
      <c r="BH54">
        <v>6000</v>
      </c>
      <c r="BI54">
        <v>-5</v>
      </c>
      <c r="BJ54">
        <f t="shared" si="18"/>
        <v>6509</v>
      </c>
      <c r="BK54">
        <v>0</v>
      </c>
      <c r="BL54">
        <f t="shared" si="19"/>
        <v>6509</v>
      </c>
      <c r="BM54">
        <v>231</v>
      </c>
      <c r="BN54">
        <f t="shared" si="20"/>
        <v>5</v>
      </c>
      <c r="BO54">
        <f t="shared" si="21"/>
        <v>28.177489177489178</v>
      </c>
      <c r="BQ54">
        <v>133</v>
      </c>
      <c r="BR54">
        <v>6700</v>
      </c>
      <c r="BS54">
        <v>-51</v>
      </c>
      <c r="BT54">
        <f t="shared" si="22"/>
        <v>6782</v>
      </c>
      <c r="BU54">
        <v>0</v>
      </c>
      <c r="BV54">
        <f t="shared" si="23"/>
        <v>6782</v>
      </c>
      <c r="BW54">
        <v>325</v>
      </c>
      <c r="BX54">
        <f t="shared" si="24"/>
        <v>5</v>
      </c>
      <c r="BY54">
        <f t="shared" si="25"/>
        <v>20.867692307692309</v>
      </c>
      <c r="CA54">
        <v>21028</v>
      </c>
    </row>
    <row r="55" spans="1:79" ht="17.25" customHeight="1" x14ac:dyDescent="0.3">
      <c r="A55" s="2">
        <v>44573</v>
      </c>
      <c r="B55" t="s">
        <v>132</v>
      </c>
      <c r="C55" t="s">
        <v>133</v>
      </c>
      <c r="D55" t="s">
        <v>27</v>
      </c>
      <c r="F55">
        <v>1469</v>
      </c>
      <c r="G55">
        <v>200</v>
      </c>
      <c r="I55">
        <v>-24</v>
      </c>
      <c r="J55">
        <f t="shared" si="26"/>
        <v>1645</v>
      </c>
      <c r="K55">
        <v>0</v>
      </c>
      <c r="L55">
        <f t="shared" si="1"/>
        <v>1645</v>
      </c>
      <c r="M55">
        <v>129</v>
      </c>
      <c r="N55">
        <v>1</v>
      </c>
      <c r="O55">
        <f t="shared" si="2"/>
        <v>12.751937984496124</v>
      </c>
      <c r="Q55">
        <v>1092</v>
      </c>
      <c r="R55">
        <v>0</v>
      </c>
      <c r="T55">
        <v>0</v>
      </c>
      <c r="U55">
        <f t="shared" si="27"/>
        <v>1092</v>
      </c>
      <c r="V55">
        <v>0</v>
      </c>
      <c r="W55">
        <f t="shared" si="4"/>
        <v>1092</v>
      </c>
      <c r="X55">
        <v>50</v>
      </c>
      <c r="Y55">
        <v>2</v>
      </c>
      <c r="Z55">
        <f t="shared" si="5"/>
        <v>21.84</v>
      </c>
      <c r="AB55">
        <v>2126</v>
      </c>
      <c r="AC55">
        <v>0</v>
      </c>
      <c r="AE55">
        <v>-10</v>
      </c>
      <c r="AF55">
        <f t="shared" si="28"/>
        <v>2116</v>
      </c>
      <c r="AG55">
        <v>0</v>
      </c>
      <c r="AH55">
        <f t="shared" si="7"/>
        <v>2116</v>
      </c>
      <c r="AI55">
        <v>63</v>
      </c>
      <c r="AJ55">
        <f t="shared" si="8"/>
        <v>6</v>
      </c>
      <c r="AK55">
        <f t="shared" si="9"/>
        <v>33.587301587301589</v>
      </c>
      <c r="AM55">
        <v>1418</v>
      </c>
      <c r="AN55">
        <v>0</v>
      </c>
      <c r="AO55">
        <v>0</v>
      </c>
      <c r="AP55">
        <f t="shared" si="10"/>
        <v>1418</v>
      </c>
      <c r="AQ55">
        <v>0</v>
      </c>
      <c r="AR55">
        <f t="shared" si="11"/>
        <v>1418</v>
      </c>
      <c r="AS55">
        <v>23</v>
      </c>
      <c r="AT55">
        <f t="shared" si="12"/>
        <v>6</v>
      </c>
      <c r="AU55">
        <f t="shared" si="13"/>
        <v>61.652173913043477</v>
      </c>
      <c r="AW55">
        <v>419</v>
      </c>
      <c r="AX55">
        <v>50</v>
      </c>
      <c r="AY55">
        <v>-26</v>
      </c>
      <c r="AZ55">
        <f t="shared" si="14"/>
        <v>443</v>
      </c>
      <c r="BA55">
        <v>0</v>
      </c>
      <c r="BB55">
        <f t="shared" si="15"/>
        <v>443</v>
      </c>
      <c r="BC55">
        <v>22</v>
      </c>
      <c r="BD55">
        <f t="shared" si="16"/>
        <v>7</v>
      </c>
      <c r="BE55">
        <f t="shared" si="17"/>
        <v>20.136363636363637</v>
      </c>
      <c r="BG55">
        <v>257</v>
      </c>
      <c r="BH55">
        <v>90</v>
      </c>
      <c r="BI55">
        <v>0</v>
      </c>
      <c r="BJ55">
        <f t="shared" si="18"/>
        <v>347</v>
      </c>
      <c r="BK55">
        <v>0</v>
      </c>
      <c r="BL55">
        <f t="shared" si="19"/>
        <v>347</v>
      </c>
      <c r="BM55">
        <v>18</v>
      </c>
      <c r="BN55">
        <f t="shared" si="20"/>
        <v>5</v>
      </c>
      <c r="BO55">
        <f t="shared" si="21"/>
        <v>19.277777777777779</v>
      </c>
      <c r="BQ55">
        <v>1525</v>
      </c>
      <c r="BR55">
        <v>970</v>
      </c>
      <c r="BS55">
        <v>-13</v>
      </c>
      <c r="BT55">
        <f t="shared" si="22"/>
        <v>2482</v>
      </c>
      <c r="BU55">
        <v>0</v>
      </c>
      <c r="BV55">
        <f t="shared" si="23"/>
        <v>2482</v>
      </c>
      <c r="BW55">
        <v>48</v>
      </c>
      <c r="BX55">
        <f t="shared" si="24"/>
        <v>5</v>
      </c>
      <c r="BY55">
        <f t="shared" si="25"/>
        <v>51.708333333333336</v>
      </c>
      <c r="CA55">
        <v>16526</v>
      </c>
    </row>
    <row r="56" spans="1:79" ht="17.25" customHeight="1" x14ac:dyDescent="0.3">
      <c r="A56" s="2">
        <v>44573</v>
      </c>
      <c r="B56" t="s">
        <v>134</v>
      </c>
      <c r="C56" t="s">
        <v>135</v>
      </c>
      <c r="D56" t="s">
        <v>27</v>
      </c>
      <c r="F56">
        <v>260</v>
      </c>
      <c r="G56">
        <v>0</v>
      </c>
      <c r="I56">
        <v>0</v>
      </c>
      <c r="J56">
        <f t="shared" si="26"/>
        <v>260</v>
      </c>
      <c r="K56">
        <v>0</v>
      </c>
      <c r="L56">
        <f t="shared" si="1"/>
        <v>260</v>
      </c>
      <c r="M56">
        <v>10</v>
      </c>
      <c r="N56">
        <v>1</v>
      </c>
      <c r="O56">
        <f t="shared" si="2"/>
        <v>26</v>
      </c>
      <c r="Q56">
        <v>205</v>
      </c>
      <c r="R56">
        <v>0</v>
      </c>
      <c r="T56">
        <v>0</v>
      </c>
      <c r="U56">
        <f t="shared" si="27"/>
        <v>205</v>
      </c>
      <c r="V56">
        <v>0</v>
      </c>
      <c r="W56">
        <f t="shared" si="4"/>
        <v>205</v>
      </c>
      <c r="X56">
        <v>16</v>
      </c>
      <c r="Y56">
        <v>2</v>
      </c>
      <c r="Z56">
        <f t="shared" si="5"/>
        <v>12.8125</v>
      </c>
      <c r="AB56">
        <v>2610</v>
      </c>
      <c r="AC56">
        <v>0</v>
      </c>
      <c r="AE56">
        <v>-11</v>
      </c>
      <c r="AF56">
        <f t="shared" si="28"/>
        <v>2599</v>
      </c>
      <c r="AG56">
        <v>0</v>
      </c>
      <c r="AH56">
        <f t="shared" si="7"/>
        <v>2599</v>
      </c>
      <c r="AI56">
        <v>17</v>
      </c>
      <c r="AJ56">
        <f t="shared" si="8"/>
        <v>6</v>
      </c>
      <c r="AK56">
        <f t="shared" si="9"/>
        <v>152.88235294117646</v>
      </c>
      <c r="AM56">
        <v>901</v>
      </c>
      <c r="AN56">
        <v>0</v>
      </c>
      <c r="AO56">
        <v>0</v>
      </c>
      <c r="AP56">
        <f t="shared" si="10"/>
        <v>901</v>
      </c>
      <c r="AQ56">
        <v>0</v>
      </c>
      <c r="AR56">
        <f t="shared" si="11"/>
        <v>901</v>
      </c>
      <c r="AS56">
        <v>7</v>
      </c>
      <c r="AT56">
        <f t="shared" si="12"/>
        <v>6</v>
      </c>
      <c r="AU56">
        <f t="shared" si="13"/>
        <v>128.71428571428572</v>
      </c>
      <c r="AW56">
        <v>295</v>
      </c>
      <c r="AX56">
        <v>0</v>
      </c>
      <c r="AY56">
        <v>0</v>
      </c>
      <c r="AZ56">
        <f t="shared" si="14"/>
        <v>295</v>
      </c>
      <c r="BA56">
        <v>0</v>
      </c>
      <c r="BB56">
        <f t="shared" si="15"/>
        <v>295</v>
      </c>
      <c r="BC56">
        <v>6</v>
      </c>
      <c r="BD56">
        <f t="shared" si="16"/>
        <v>7</v>
      </c>
      <c r="BE56">
        <f t="shared" si="17"/>
        <v>49.166666666666664</v>
      </c>
      <c r="BG56">
        <v>237</v>
      </c>
      <c r="BH56">
        <v>0</v>
      </c>
      <c r="BI56">
        <v>0</v>
      </c>
      <c r="BJ56">
        <f t="shared" si="18"/>
        <v>237</v>
      </c>
      <c r="BK56">
        <v>0</v>
      </c>
      <c r="BL56">
        <f t="shared" si="19"/>
        <v>237</v>
      </c>
      <c r="BM56">
        <v>5</v>
      </c>
      <c r="BN56">
        <f t="shared" si="20"/>
        <v>5</v>
      </c>
      <c r="BO56">
        <f t="shared" si="21"/>
        <v>47.4</v>
      </c>
      <c r="BQ56">
        <v>74</v>
      </c>
      <c r="BR56">
        <v>0</v>
      </c>
      <c r="BS56">
        <v>0</v>
      </c>
      <c r="BT56">
        <f t="shared" si="22"/>
        <v>74</v>
      </c>
      <c r="BU56">
        <v>0</v>
      </c>
      <c r="BV56">
        <f t="shared" si="23"/>
        <v>74</v>
      </c>
      <c r="BW56">
        <v>21</v>
      </c>
      <c r="BX56">
        <f t="shared" si="24"/>
        <v>5</v>
      </c>
      <c r="BY56">
        <f t="shared" si="25"/>
        <v>3.5238095238095237</v>
      </c>
      <c r="CA56">
        <v>25206</v>
      </c>
    </row>
    <row r="57" spans="1:79" ht="17.25" customHeight="1" x14ac:dyDescent="0.3">
      <c r="A57" s="2">
        <v>44573</v>
      </c>
      <c r="B57" t="s">
        <v>136</v>
      </c>
      <c r="C57" t="s">
        <v>137</v>
      </c>
      <c r="D57" t="s">
        <v>27</v>
      </c>
      <c r="F57">
        <v>2022</v>
      </c>
      <c r="G57">
        <v>89</v>
      </c>
      <c r="I57">
        <v>-187</v>
      </c>
      <c r="J57">
        <f t="shared" si="26"/>
        <v>1924</v>
      </c>
      <c r="K57">
        <v>0</v>
      </c>
      <c r="L57">
        <f t="shared" si="1"/>
        <v>1924</v>
      </c>
      <c r="M57">
        <v>245</v>
      </c>
      <c r="N57">
        <v>1</v>
      </c>
      <c r="O57">
        <f t="shared" si="2"/>
        <v>7.8530612244897959</v>
      </c>
      <c r="Q57">
        <v>693</v>
      </c>
      <c r="R57">
        <v>0</v>
      </c>
      <c r="T57">
        <v>0</v>
      </c>
      <c r="U57">
        <f t="shared" si="27"/>
        <v>693</v>
      </c>
      <c r="V57">
        <v>0</v>
      </c>
      <c r="W57">
        <f t="shared" si="4"/>
        <v>693</v>
      </c>
      <c r="X57">
        <v>51</v>
      </c>
      <c r="Y57">
        <v>2</v>
      </c>
      <c r="Z57">
        <f t="shared" si="5"/>
        <v>13.588235294117647</v>
      </c>
      <c r="AB57">
        <v>10278</v>
      </c>
      <c r="AC57">
        <v>4002</v>
      </c>
      <c r="AE57">
        <v>-43</v>
      </c>
      <c r="AF57">
        <f t="shared" si="28"/>
        <v>14237</v>
      </c>
      <c r="AG57">
        <v>0</v>
      </c>
      <c r="AH57">
        <f t="shared" si="7"/>
        <v>14237</v>
      </c>
      <c r="AI57">
        <v>482</v>
      </c>
      <c r="AJ57">
        <f t="shared" si="8"/>
        <v>6</v>
      </c>
      <c r="AK57">
        <f t="shared" si="9"/>
        <v>29.537344398340249</v>
      </c>
      <c r="AM57">
        <v>3082</v>
      </c>
      <c r="AN57">
        <v>0</v>
      </c>
      <c r="AO57">
        <v>-6</v>
      </c>
      <c r="AP57">
        <f t="shared" si="10"/>
        <v>3076</v>
      </c>
      <c r="AQ57">
        <v>0</v>
      </c>
      <c r="AR57">
        <f t="shared" si="11"/>
        <v>3076</v>
      </c>
      <c r="AS57">
        <v>65</v>
      </c>
      <c r="AT57">
        <f t="shared" si="12"/>
        <v>6</v>
      </c>
      <c r="AU57">
        <f t="shared" si="13"/>
        <v>47.323076923076925</v>
      </c>
      <c r="AW57">
        <v>717</v>
      </c>
      <c r="AX57">
        <v>0</v>
      </c>
      <c r="AY57">
        <v>-122</v>
      </c>
      <c r="AZ57">
        <f t="shared" si="14"/>
        <v>595</v>
      </c>
      <c r="BA57">
        <v>0</v>
      </c>
      <c r="BB57">
        <f t="shared" si="15"/>
        <v>595</v>
      </c>
      <c r="BC57">
        <v>85</v>
      </c>
      <c r="BD57">
        <f t="shared" si="16"/>
        <v>7</v>
      </c>
      <c r="BE57">
        <f t="shared" si="17"/>
        <v>7</v>
      </c>
      <c r="BG57">
        <v>1829</v>
      </c>
      <c r="BH57">
        <v>40</v>
      </c>
      <c r="BI57">
        <v>-77</v>
      </c>
      <c r="BJ57">
        <f t="shared" si="18"/>
        <v>1792</v>
      </c>
      <c r="BK57">
        <v>0</v>
      </c>
      <c r="BL57">
        <f t="shared" si="19"/>
        <v>1792</v>
      </c>
      <c r="BM57">
        <v>110</v>
      </c>
      <c r="BN57">
        <f t="shared" si="20"/>
        <v>5</v>
      </c>
      <c r="BO57">
        <f t="shared" si="21"/>
        <v>16.290909090909089</v>
      </c>
      <c r="BQ57">
        <v>1869</v>
      </c>
      <c r="BR57">
        <v>0</v>
      </c>
      <c r="BS57">
        <v>-33</v>
      </c>
      <c r="BT57">
        <f t="shared" si="22"/>
        <v>1836</v>
      </c>
      <c r="BU57">
        <v>0</v>
      </c>
      <c r="BV57">
        <f t="shared" si="23"/>
        <v>1836</v>
      </c>
      <c r="BW57">
        <v>85</v>
      </c>
      <c r="BX57">
        <f t="shared" si="24"/>
        <v>5</v>
      </c>
      <c r="BY57">
        <f t="shared" si="25"/>
        <v>21.6</v>
      </c>
      <c r="CA57">
        <v>15025</v>
      </c>
    </row>
    <row r="58" spans="1:79" ht="17.25" customHeight="1" x14ac:dyDescent="0.3">
      <c r="A58" s="2">
        <v>44573</v>
      </c>
      <c r="B58" t="s">
        <v>138</v>
      </c>
      <c r="C58" t="s">
        <v>139</v>
      </c>
      <c r="D58" t="s">
        <v>27</v>
      </c>
      <c r="F58">
        <v>343</v>
      </c>
      <c r="G58">
        <v>0</v>
      </c>
      <c r="I58">
        <v>-27</v>
      </c>
      <c r="J58">
        <f t="shared" si="26"/>
        <v>316</v>
      </c>
      <c r="K58">
        <v>0</v>
      </c>
      <c r="L58">
        <f t="shared" si="1"/>
        <v>316</v>
      </c>
      <c r="M58">
        <v>2</v>
      </c>
      <c r="N58">
        <v>1</v>
      </c>
      <c r="O58">
        <f t="shared" si="2"/>
        <v>158</v>
      </c>
      <c r="Q58">
        <v>175</v>
      </c>
      <c r="R58">
        <v>0</v>
      </c>
      <c r="T58">
        <v>0</v>
      </c>
      <c r="U58">
        <f t="shared" si="27"/>
        <v>175</v>
      </c>
      <c r="V58">
        <v>0</v>
      </c>
      <c r="W58">
        <f t="shared" si="4"/>
        <v>175</v>
      </c>
      <c r="X58">
        <v>1</v>
      </c>
      <c r="Y58">
        <v>2</v>
      </c>
      <c r="Z58">
        <f t="shared" si="5"/>
        <v>175</v>
      </c>
      <c r="AB58">
        <v>546</v>
      </c>
      <c r="AC58">
        <v>0</v>
      </c>
      <c r="AE58">
        <v>-20</v>
      </c>
      <c r="AF58">
        <f t="shared" si="28"/>
        <v>526</v>
      </c>
      <c r="AG58">
        <v>0</v>
      </c>
      <c r="AH58">
        <f t="shared" si="7"/>
        <v>526</v>
      </c>
      <c r="AI58">
        <v>15</v>
      </c>
      <c r="AJ58">
        <f t="shared" si="8"/>
        <v>6</v>
      </c>
      <c r="AK58">
        <f t="shared" si="9"/>
        <v>35.06666666666667</v>
      </c>
      <c r="AM58">
        <v>924</v>
      </c>
      <c r="AN58">
        <v>340</v>
      </c>
      <c r="AO58">
        <v>0</v>
      </c>
      <c r="AP58">
        <f t="shared" si="10"/>
        <v>1264</v>
      </c>
      <c r="AQ58">
        <v>0</v>
      </c>
      <c r="AR58">
        <f t="shared" si="11"/>
        <v>1264</v>
      </c>
      <c r="AS58">
        <v>16</v>
      </c>
      <c r="AT58">
        <f t="shared" si="12"/>
        <v>6</v>
      </c>
      <c r="AU58">
        <f t="shared" si="13"/>
        <v>79</v>
      </c>
      <c r="AW58">
        <v>17</v>
      </c>
      <c r="AX58">
        <v>0</v>
      </c>
      <c r="AY58">
        <v>0</v>
      </c>
      <c r="AZ58">
        <f t="shared" si="14"/>
        <v>17</v>
      </c>
      <c r="BA58">
        <v>0</v>
      </c>
      <c r="BB58">
        <f t="shared" si="15"/>
        <v>17</v>
      </c>
      <c r="BC58">
        <v>3</v>
      </c>
      <c r="BD58">
        <f t="shared" si="16"/>
        <v>7</v>
      </c>
      <c r="BE58">
        <f t="shared" si="17"/>
        <v>5.666666666666667</v>
      </c>
      <c r="BG58">
        <v>132</v>
      </c>
      <c r="BH58">
        <v>20</v>
      </c>
      <c r="BI58">
        <v>0</v>
      </c>
      <c r="BJ58">
        <f t="shared" si="18"/>
        <v>152</v>
      </c>
      <c r="BK58">
        <v>0</v>
      </c>
      <c r="BL58">
        <f t="shared" si="19"/>
        <v>152</v>
      </c>
      <c r="BM58">
        <v>5</v>
      </c>
      <c r="BN58">
        <f t="shared" si="20"/>
        <v>5</v>
      </c>
      <c r="BO58">
        <f t="shared" si="21"/>
        <v>30.4</v>
      </c>
      <c r="BQ58">
        <v>563</v>
      </c>
      <c r="BR58">
        <v>0</v>
      </c>
      <c r="BS58">
        <v>0</v>
      </c>
      <c r="BT58">
        <f t="shared" si="22"/>
        <v>563</v>
      </c>
      <c r="BU58">
        <v>0</v>
      </c>
      <c r="BV58">
        <f t="shared" si="23"/>
        <v>563</v>
      </c>
      <c r="BW58">
        <v>21</v>
      </c>
      <c r="BX58">
        <f t="shared" si="24"/>
        <v>5</v>
      </c>
      <c r="BY58">
        <f t="shared" si="25"/>
        <v>26.80952380952381</v>
      </c>
      <c r="CA58">
        <v>1440</v>
      </c>
    </row>
    <row r="59" spans="1:79" ht="17.25" customHeight="1" x14ac:dyDescent="0.3">
      <c r="A59" s="2">
        <v>44573</v>
      </c>
      <c r="B59" t="s">
        <v>140</v>
      </c>
      <c r="C59" t="s">
        <v>141</v>
      </c>
      <c r="D59" t="s">
        <v>27</v>
      </c>
      <c r="F59">
        <v>463</v>
      </c>
      <c r="G59">
        <v>0</v>
      </c>
      <c r="I59">
        <v>-7</v>
      </c>
      <c r="J59">
        <f t="shared" si="26"/>
        <v>456</v>
      </c>
      <c r="K59">
        <v>0</v>
      </c>
      <c r="L59">
        <f t="shared" si="1"/>
        <v>456</v>
      </c>
      <c r="M59">
        <v>27</v>
      </c>
      <c r="N59">
        <v>1</v>
      </c>
      <c r="O59">
        <f t="shared" si="2"/>
        <v>16.888888888888889</v>
      </c>
      <c r="Q59">
        <v>4</v>
      </c>
      <c r="R59">
        <v>0</v>
      </c>
      <c r="T59">
        <v>0</v>
      </c>
      <c r="U59">
        <f t="shared" si="27"/>
        <v>4</v>
      </c>
      <c r="V59">
        <v>1679</v>
      </c>
      <c r="W59">
        <f t="shared" si="4"/>
        <v>1683</v>
      </c>
      <c r="X59">
        <v>11</v>
      </c>
      <c r="Y59">
        <v>2</v>
      </c>
      <c r="Z59">
        <f t="shared" si="5"/>
        <v>153</v>
      </c>
      <c r="AB59">
        <v>841</v>
      </c>
      <c r="AC59">
        <v>0</v>
      </c>
      <c r="AE59">
        <v>-6</v>
      </c>
      <c r="AF59">
        <f t="shared" si="28"/>
        <v>835</v>
      </c>
      <c r="AG59">
        <v>0</v>
      </c>
      <c r="AH59">
        <f t="shared" si="7"/>
        <v>835</v>
      </c>
      <c r="AI59">
        <v>16</v>
      </c>
      <c r="AJ59">
        <f t="shared" si="8"/>
        <v>6</v>
      </c>
      <c r="AK59">
        <f t="shared" si="9"/>
        <v>52.1875</v>
      </c>
      <c r="AM59">
        <v>666</v>
      </c>
      <c r="AN59">
        <v>0</v>
      </c>
      <c r="AO59">
        <v>0</v>
      </c>
      <c r="AP59">
        <f t="shared" si="10"/>
        <v>666</v>
      </c>
      <c r="AQ59">
        <v>0</v>
      </c>
      <c r="AR59">
        <f t="shared" si="11"/>
        <v>666</v>
      </c>
      <c r="AS59">
        <v>7</v>
      </c>
      <c r="AT59">
        <f t="shared" si="12"/>
        <v>6</v>
      </c>
      <c r="AU59">
        <f t="shared" si="13"/>
        <v>95.142857142857139</v>
      </c>
      <c r="AW59">
        <v>160</v>
      </c>
      <c r="AX59">
        <v>45</v>
      </c>
      <c r="AY59">
        <v>-2</v>
      </c>
      <c r="AZ59">
        <f t="shared" si="14"/>
        <v>203</v>
      </c>
      <c r="BA59">
        <v>0</v>
      </c>
      <c r="BB59">
        <f t="shared" si="15"/>
        <v>203</v>
      </c>
      <c r="BC59">
        <v>2</v>
      </c>
      <c r="BD59">
        <f t="shared" si="16"/>
        <v>7</v>
      </c>
      <c r="BE59">
        <f t="shared" si="17"/>
        <v>101.5</v>
      </c>
      <c r="BG59">
        <v>14</v>
      </c>
      <c r="BH59">
        <v>312</v>
      </c>
      <c r="BI59">
        <v>0</v>
      </c>
      <c r="BJ59">
        <f t="shared" si="18"/>
        <v>326</v>
      </c>
      <c r="BK59">
        <v>0</v>
      </c>
      <c r="BL59">
        <f t="shared" si="19"/>
        <v>326</v>
      </c>
      <c r="BM59">
        <v>6</v>
      </c>
      <c r="BN59">
        <f t="shared" si="20"/>
        <v>5</v>
      </c>
      <c r="BO59">
        <f t="shared" si="21"/>
        <v>54.333333333333336</v>
      </c>
      <c r="BQ59">
        <v>882</v>
      </c>
      <c r="BR59">
        <v>470</v>
      </c>
      <c r="BS59">
        <v>0</v>
      </c>
      <c r="BT59">
        <f t="shared" si="22"/>
        <v>1352</v>
      </c>
      <c r="BU59">
        <v>0</v>
      </c>
      <c r="BV59">
        <f t="shared" si="23"/>
        <v>1352</v>
      </c>
      <c r="BW59">
        <v>11</v>
      </c>
      <c r="BX59">
        <f t="shared" si="24"/>
        <v>5</v>
      </c>
      <c r="BY59">
        <f t="shared" si="25"/>
        <v>122.90909090909091</v>
      </c>
      <c r="CA59">
        <v>6264</v>
      </c>
    </row>
    <row r="60" spans="1:79" ht="17.25" customHeight="1" x14ac:dyDescent="0.3">
      <c r="A60" s="2">
        <v>44573</v>
      </c>
      <c r="B60" t="s">
        <v>142</v>
      </c>
      <c r="C60" t="s">
        <v>143</v>
      </c>
      <c r="D60" t="s">
        <v>27</v>
      </c>
      <c r="F60">
        <v>0</v>
      </c>
      <c r="G60">
        <v>0</v>
      </c>
      <c r="I60">
        <v>0</v>
      </c>
      <c r="J60">
        <f t="shared" si="26"/>
        <v>0</v>
      </c>
      <c r="K60">
        <v>0</v>
      </c>
      <c r="L60">
        <f t="shared" si="1"/>
        <v>0</v>
      </c>
      <c r="M60">
        <v>0</v>
      </c>
      <c r="N60">
        <v>1</v>
      </c>
      <c r="O60">
        <f t="shared" si="2"/>
        <v>0</v>
      </c>
      <c r="Q60">
        <v>46</v>
      </c>
      <c r="R60">
        <v>0</v>
      </c>
      <c r="T60">
        <v>0</v>
      </c>
      <c r="U60">
        <f t="shared" si="27"/>
        <v>46</v>
      </c>
      <c r="V60">
        <v>0</v>
      </c>
      <c r="W60">
        <f t="shared" si="4"/>
        <v>46</v>
      </c>
      <c r="X60">
        <v>1</v>
      </c>
      <c r="Y60">
        <v>2</v>
      </c>
      <c r="Z60">
        <f t="shared" si="5"/>
        <v>46</v>
      </c>
      <c r="AB60">
        <v>0</v>
      </c>
      <c r="AC60">
        <v>0</v>
      </c>
      <c r="AE60">
        <v>0</v>
      </c>
      <c r="AF60">
        <f t="shared" si="28"/>
        <v>0</v>
      </c>
      <c r="AG60">
        <v>0</v>
      </c>
      <c r="AH60">
        <f t="shared" si="7"/>
        <v>0</v>
      </c>
      <c r="AI60">
        <v>0</v>
      </c>
      <c r="AJ60">
        <f t="shared" si="8"/>
        <v>6</v>
      </c>
      <c r="AK60">
        <f t="shared" si="9"/>
        <v>0</v>
      </c>
      <c r="AM60">
        <v>3</v>
      </c>
      <c r="AN60">
        <v>0</v>
      </c>
      <c r="AO60">
        <v>0</v>
      </c>
      <c r="AP60">
        <f t="shared" si="10"/>
        <v>3</v>
      </c>
      <c r="AQ60">
        <v>0</v>
      </c>
      <c r="AR60">
        <f t="shared" si="11"/>
        <v>3</v>
      </c>
      <c r="AS60">
        <v>0</v>
      </c>
      <c r="AT60">
        <f t="shared" si="12"/>
        <v>6</v>
      </c>
      <c r="AU60">
        <f t="shared" si="13"/>
        <v>0</v>
      </c>
      <c r="AW60">
        <v>0</v>
      </c>
      <c r="AX60">
        <v>0</v>
      </c>
      <c r="AY60">
        <v>0</v>
      </c>
      <c r="AZ60">
        <f t="shared" si="14"/>
        <v>0</v>
      </c>
      <c r="BA60">
        <v>0</v>
      </c>
      <c r="BB60">
        <f t="shared" si="15"/>
        <v>0</v>
      </c>
      <c r="BC60">
        <v>0</v>
      </c>
      <c r="BD60">
        <f t="shared" si="16"/>
        <v>7</v>
      </c>
      <c r="BE60">
        <f t="shared" si="17"/>
        <v>0</v>
      </c>
      <c r="BG60">
        <v>0</v>
      </c>
      <c r="BH60">
        <v>0</v>
      </c>
      <c r="BI60">
        <v>0</v>
      </c>
      <c r="BJ60">
        <f t="shared" si="18"/>
        <v>0</v>
      </c>
      <c r="BK60">
        <v>0</v>
      </c>
      <c r="BL60">
        <f t="shared" si="19"/>
        <v>0</v>
      </c>
      <c r="BM60">
        <v>0</v>
      </c>
      <c r="BN60">
        <f t="shared" si="20"/>
        <v>5</v>
      </c>
      <c r="BO60">
        <f t="shared" si="21"/>
        <v>0</v>
      </c>
      <c r="BQ60">
        <v>0</v>
      </c>
      <c r="BR60">
        <v>0</v>
      </c>
      <c r="BS60">
        <v>0</v>
      </c>
      <c r="BT60">
        <f t="shared" si="22"/>
        <v>0</v>
      </c>
      <c r="BU60">
        <v>0</v>
      </c>
      <c r="BV60">
        <f t="shared" si="23"/>
        <v>0</v>
      </c>
      <c r="BW60">
        <v>0</v>
      </c>
      <c r="BX60">
        <f t="shared" si="24"/>
        <v>5</v>
      </c>
      <c r="BY60">
        <f t="shared" si="25"/>
        <v>0</v>
      </c>
      <c r="CA60">
        <v>0</v>
      </c>
    </row>
    <row r="61" spans="1:79" ht="17.25" customHeight="1" x14ac:dyDescent="0.3">
      <c r="A61" s="2">
        <v>44573</v>
      </c>
      <c r="B61" t="s">
        <v>144</v>
      </c>
      <c r="C61" t="s">
        <v>145</v>
      </c>
      <c r="D61" t="s">
        <v>27</v>
      </c>
      <c r="F61">
        <v>265</v>
      </c>
      <c r="G61">
        <v>0</v>
      </c>
      <c r="I61">
        <v>0</v>
      </c>
      <c r="J61">
        <f t="shared" si="26"/>
        <v>265</v>
      </c>
      <c r="K61">
        <v>0</v>
      </c>
      <c r="L61">
        <f t="shared" si="1"/>
        <v>265</v>
      </c>
      <c r="M61">
        <v>13</v>
      </c>
      <c r="N61">
        <v>1</v>
      </c>
      <c r="O61">
        <f t="shared" si="2"/>
        <v>20.384615384615383</v>
      </c>
      <c r="Q61">
        <v>188</v>
      </c>
      <c r="R61">
        <v>0</v>
      </c>
      <c r="T61">
        <v>0</v>
      </c>
      <c r="U61">
        <f t="shared" si="27"/>
        <v>188</v>
      </c>
      <c r="V61">
        <v>0</v>
      </c>
      <c r="W61">
        <f t="shared" si="4"/>
        <v>188</v>
      </c>
      <c r="X61">
        <v>3</v>
      </c>
      <c r="Y61">
        <v>2</v>
      </c>
      <c r="Z61">
        <f t="shared" si="5"/>
        <v>62.666666666666664</v>
      </c>
      <c r="AB61">
        <v>1088</v>
      </c>
      <c r="AC61">
        <v>0</v>
      </c>
      <c r="AE61">
        <v>0</v>
      </c>
      <c r="AF61">
        <f t="shared" si="28"/>
        <v>1088</v>
      </c>
      <c r="AG61">
        <v>0</v>
      </c>
      <c r="AH61">
        <f t="shared" si="7"/>
        <v>1088</v>
      </c>
      <c r="AI61">
        <v>1</v>
      </c>
      <c r="AJ61">
        <f t="shared" si="8"/>
        <v>6</v>
      </c>
      <c r="AK61">
        <f t="shared" si="9"/>
        <v>1088</v>
      </c>
      <c r="AM61">
        <v>473</v>
      </c>
      <c r="AN61">
        <v>0</v>
      </c>
      <c r="AO61">
        <v>0</v>
      </c>
      <c r="AP61">
        <f t="shared" si="10"/>
        <v>473</v>
      </c>
      <c r="AQ61">
        <v>0</v>
      </c>
      <c r="AR61">
        <f t="shared" si="11"/>
        <v>473</v>
      </c>
      <c r="AS61">
        <v>1</v>
      </c>
      <c r="AT61">
        <f t="shared" si="12"/>
        <v>6</v>
      </c>
      <c r="AU61">
        <f t="shared" si="13"/>
        <v>473</v>
      </c>
      <c r="AW61">
        <v>144</v>
      </c>
      <c r="AX61">
        <v>4</v>
      </c>
      <c r="AY61">
        <v>0</v>
      </c>
      <c r="AZ61">
        <f t="shared" si="14"/>
        <v>148</v>
      </c>
      <c r="BA61">
        <v>0</v>
      </c>
      <c r="BB61">
        <f t="shared" si="15"/>
        <v>148</v>
      </c>
      <c r="BC61">
        <v>0</v>
      </c>
      <c r="BD61">
        <f t="shared" si="16"/>
        <v>7</v>
      </c>
      <c r="BE61">
        <f t="shared" si="17"/>
        <v>0</v>
      </c>
      <c r="BG61">
        <v>108</v>
      </c>
      <c r="BH61">
        <v>0</v>
      </c>
      <c r="BI61">
        <v>0</v>
      </c>
      <c r="BJ61">
        <f t="shared" si="18"/>
        <v>108</v>
      </c>
      <c r="BK61">
        <v>0</v>
      </c>
      <c r="BL61">
        <f t="shared" si="19"/>
        <v>108</v>
      </c>
      <c r="BM61">
        <v>1</v>
      </c>
      <c r="BN61">
        <f t="shared" si="20"/>
        <v>5</v>
      </c>
      <c r="BO61">
        <f t="shared" si="21"/>
        <v>108</v>
      </c>
      <c r="BQ61">
        <v>196</v>
      </c>
      <c r="BR61">
        <v>0</v>
      </c>
      <c r="BS61">
        <v>0</v>
      </c>
      <c r="BT61">
        <f t="shared" si="22"/>
        <v>196</v>
      </c>
      <c r="BU61">
        <v>0</v>
      </c>
      <c r="BV61">
        <f t="shared" si="23"/>
        <v>196</v>
      </c>
      <c r="BW61">
        <v>1</v>
      </c>
      <c r="BX61">
        <f t="shared" si="24"/>
        <v>5</v>
      </c>
      <c r="BY61">
        <f t="shared" si="25"/>
        <v>196</v>
      </c>
      <c r="CA61">
        <v>408</v>
      </c>
    </row>
    <row r="62" spans="1:79" ht="17.25" customHeight="1" x14ac:dyDescent="0.3">
      <c r="A62" s="2">
        <v>44573</v>
      </c>
      <c r="B62" t="s">
        <v>146</v>
      </c>
      <c r="C62" t="s">
        <v>147</v>
      </c>
      <c r="D62" t="s">
        <v>27</v>
      </c>
      <c r="F62">
        <v>552</v>
      </c>
      <c r="G62">
        <v>842</v>
      </c>
      <c r="I62">
        <v>0</v>
      </c>
      <c r="J62">
        <f t="shared" si="26"/>
        <v>1394</v>
      </c>
      <c r="K62">
        <v>0</v>
      </c>
      <c r="L62">
        <f t="shared" si="1"/>
        <v>1394</v>
      </c>
      <c r="M62">
        <v>43</v>
      </c>
      <c r="N62">
        <v>1</v>
      </c>
      <c r="O62">
        <f t="shared" si="2"/>
        <v>32.418604651162788</v>
      </c>
      <c r="Q62">
        <v>10</v>
      </c>
      <c r="R62">
        <v>790</v>
      </c>
      <c r="T62">
        <v>0</v>
      </c>
      <c r="U62">
        <f t="shared" si="27"/>
        <v>800</v>
      </c>
      <c r="V62">
        <v>0</v>
      </c>
      <c r="W62">
        <f t="shared" si="4"/>
        <v>800</v>
      </c>
      <c r="X62">
        <v>22</v>
      </c>
      <c r="Y62">
        <v>2</v>
      </c>
      <c r="Z62">
        <f t="shared" si="5"/>
        <v>36.363636363636367</v>
      </c>
      <c r="AB62">
        <v>7913</v>
      </c>
      <c r="AC62">
        <v>0</v>
      </c>
      <c r="AE62">
        <v>0</v>
      </c>
      <c r="AF62">
        <f t="shared" si="28"/>
        <v>7913</v>
      </c>
      <c r="AG62">
        <v>0</v>
      </c>
      <c r="AH62">
        <f t="shared" si="7"/>
        <v>7913</v>
      </c>
      <c r="AI62">
        <v>47</v>
      </c>
      <c r="AJ62">
        <f t="shared" si="8"/>
        <v>6</v>
      </c>
      <c r="AK62">
        <f t="shared" si="9"/>
        <v>168.36170212765958</v>
      </c>
      <c r="AM62">
        <v>4140</v>
      </c>
      <c r="AN62">
        <v>1268</v>
      </c>
      <c r="AO62">
        <v>0</v>
      </c>
      <c r="AP62">
        <f t="shared" si="10"/>
        <v>5408</v>
      </c>
      <c r="AQ62">
        <v>0</v>
      </c>
      <c r="AR62">
        <f t="shared" si="11"/>
        <v>5408</v>
      </c>
      <c r="AS62">
        <v>119</v>
      </c>
      <c r="AT62">
        <f t="shared" si="12"/>
        <v>6</v>
      </c>
      <c r="AU62">
        <f t="shared" si="13"/>
        <v>45.445378151260506</v>
      </c>
      <c r="AW62">
        <v>107</v>
      </c>
      <c r="AX62">
        <v>260</v>
      </c>
      <c r="AY62">
        <v>-100</v>
      </c>
      <c r="AZ62">
        <f t="shared" si="14"/>
        <v>267</v>
      </c>
      <c r="BA62">
        <v>0</v>
      </c>
      <c r="BB62">
        <f t="shared" si="15"/>
        <v>267</v>
      </c>
      <c r="BC62">
        <v>18</v>
      </c>
      <c r="BD62">
        <f t="shared" si="16"/>
        <v>7</v>
      </c>
      <c r="BE62">
        <f t="shared" si="17"/>
        <v>14.833333333333334</v>
      </c>
      <c r="BG62">
        <v>1218</v>
      </c>
      <c r="BH62">
        <v>660</v>
      </c>
      <c r="BI62">
        <v>0</v>
      </c>
      <c r="BJ62">
        <f t="shared" si="18"/>
        <v>1878</v>
      </c>
      <c r="BK62">
        <v>0</v>
      </c>
      <c r="BL62">
        <f t="shared" si="19"/>
        <v>1878</v>
      </c>
      <c r="BM62">
        <v>19</v>
      </c>
      <c r="BN62">
        <f t="shared" si="20"/>
        <v>5</v>
      </c>
      <c r="BO62">
        <f t="shared" si="21"/>
        <v>98.84210526315789</v>
      </c>
      <c r="BQ62">
        <v>1207</v>
      </c>
      <c r="BR62">
        <v>1640</v>
      </c>
      <c r="BS62">
        <v>0</v>
      </c>
      <c r="BT62">
        <f t="shared" si="22"/>
        <v>2847</v>
      </c>
      <c r="BU62">
        <v>0</v>
      </c>
      <c r="BV62">
        <f t="shared" si="23"/>
        <v>2847</v>
      </c>
      <c r="BW62">
        <v>39</v>
      </c>
      <c r="BX62">
        <f t="shared" si="24"/>
        <v>5</v>
      </c>
      <c r="BY62">
        <f t="shared" si="25"/>
        <v>73</v>
      </c>
      <c r="CA62">
        <v>3840</v>
      </c>
    </row>
    <row r="63" spans="1:79" ht="17.25" customHeight="1" x14ac:dyDescent="0.3">
      <c r="A63" s="2">
        <v>44573</v>
      </c>
      <c r="B63" t="s">
        <v>148</v>
      </c>
      <c r="C63" t="s">
        <v>149</v>
      </c>
      <c r="D63" t="s">
        <v>27</v>
      </c>
      <c r="F63">
        <v>39</v>
      </c>
      <c r="G63">
        <v>0</v>
      </c>
      <c r="I63">
        <v>0</v>
      </c>
      <c r="J63">
        <f t="shared" si="26"/>
        <v>39</v>
      </c>
      <c r="K63">
        <v>0</v>
      </c>
      <c r="L63">
        <f t="shared" si="1"/>
        <v>39</v>
      </c>
      <c r="M63">
        <v>7</v>
      </c>
      <c r="N63">
        <v>1</v>
      </c>
      <c r="O63">
        <f t="shared" si="2"/>
        <v>5.5714285714285712</v>
      </c>
      <c r="Q63">
        <v>132</v>
      </c>
      <c r="R63">
        <v>0</v>
      </c>
      <c r="T63">
        <v>0</v>
      </c>
      <c r="U63">
        <f t="shared" si="27"/>
        <v>132</v>
      </c>
      <c r="V63">
        <v>0</v>
      </c>
      <c r="W63">
        <f t="shared" si="4"/>
        <v>132</v>
      </c>
      <c r="X63">
        <v>2</v>
      </c>
      <c r="Y63">
        <v>2</v>
      </c>
      <c r="Z63">
        <f t="shared" si="5"/>
        <v>66</v>
      </c>
      <c r="AB63">
        <v>229</v>
      </c>
      <c r="AC63">
        <v>0</v>
      </c>
      <c r="AE63">
        <v>-1</v>
      </c>
      <c r="AF63">
        <f t="shared" si="28"/>
        <v>228</v>
      </c>
      <c r="AG63">
        <v>0</v>
      </c>
      <c r="AH63">
        <f t="shared" si="7"/>
        <v>228</v>
      </c>
      <c r="AI63">
        <v>16</v>
      </c>
      <c r="AJ63">
        <f t="shared" si="8"/>
        <v>6</v>
      </c>
      <c r="AK63">
        <f t="shared" si="9"/>
        <v>14.25</v>
      </c>
      <c r="AM63">
        <v>1240</v>
      </c>
      <c r="AN63">
        <v>0</v>
      </c>
      <c r="AO63">
        <v>0</v>
      </c>
      <c r="AP63">
        <f t="shared" si="10"/>
        <v>1240</v>
      </c>
      <c r="AQ63">
        <v>0</v>
      </c>
      <c r="AR63">
        <f t="shared" si="11"/>
        <v>1240</v>
      </c>
      <c r="AS63">
        <v>13</v>
      </c>
      <c r="AT63">
        <f t="shared" si="12"/>
        <v>6</v>
      </c>
      <c r="AU63">
        <f t="shared" si="13"/>
        <v>95.384615384615387</v>
      </c>
      <c r="AW63">
        <v>108</v>
      </c>
      <c r="AX63">
        <v>0</v>
      </c>
      <c r="AY63">
        <v>-4</v>
      </c>
      <c r="AZ63">
        <f t="shared" si="14"/>
        <v>104</v>
      </c>
      <c r="BA63">
        <v>0</v>
      </c>
      <c r="BB63">
        <f t="shared" si="15"/>
        <v>104</v>
      </c>
      <c r="BC63">
        <v>10</v>
      </c>
      <c r="BD63">
        <f t="shared" si="16"/>
        <v>7</v>
      </c>
      <c r="BE63">
        <f t="shared" si="17"/>
        <v>10.4</v>
      </c>
      <c r="BG63">
        <v>325</v>
      </c>
      <c r="BH63">
        <v>0</v>
      </c>
      <c r="BI63">
        <v>0</v>
      </c>
      <c r="BJ63">
        <f t="shared" si="18"/>
        <v>325</v>
      </c>
      <c r="BK63">
        <v>0</v>
      </c>
      <c r="BL63">
        <f t="shared" si="19"/>
        <v>325</v>
      </c>
      <c r="BM63">
        <v>6</v>
      </c>
      <c r="BN63">
        <f t="shared" si="20"/>
        <v>5</v>
      </c>
      <c r="BO63">
        <f t="shared" si="21"/>
        <v>54.166666666666664</v>
      </c>
      <c r="BQ63">
        <v>852</v>
      </c>
      <c r="BR63">
        <v>0</v>
      </c>
      <c r="BS63">
        <v>0</v>
      </c>
      <c r="BT63">
        <f t="shared" si="22"/>
        <v>852</v>
      </c>
      <c r="BU63">
        <v>0</v>
      </c>
      <c r="BV63">
        <f t="shared" si="23"/>
        <v>852</v>
      </c>
      <c r="BW63">
        <v>5</v>
      </c>
      <c r="BX63">
        <f t="shared" si="24"/>
        <v>5</v>
      </c>
      <c r="BY63">
        <f t="shared" si="25"/>
        <v>170.4</v>
      </c>
      <c r="CA63">
        <v>0</v>
      </c>
    </row>
    <row r="64" spans="1:79" ht="17.25" customHeight="1" x14ac:dyDescent="0.3">
      <c r="A64" s="2">
        <v>44573</v>
      </c>
      <c r="B64" t="s">
        <v>150</v>
      </c>
      <c r="C64" t="s">
        <v>151</v>
      </c>
      <c r="D64" t="s">
        <v>27</v>
      </c>
      <c r="F64">
        <v>363</v>
      </c>
      <c r="G64">
        <v>0</v>
      </c>
      <c r="I64">
        <v>-94</v>
      </c>
      <c r="J64">
        <f t="shared" si="26"/>
        <v>269</v>
      </c>
      <c r="K64">
        <v>0</v>
      </c>
      <c r="L64">
        <f t="shared" si="1"/>
        <v>269</v>
      </c>
      <c r="M64">
        <v>43</v>
      </c>
      <c r="N64">
        <v>1</v>
      </c>
      <c r="O64">
        <f t="shared" si="2"/>
        <v>6.2558139534883717</v>
      </c>
      <c r="Q64">
        <v>75</v>
      </c>
      <c r="R64">
        <v>0</v>
      </c>
      <c r="T64">
        <v>0</v>
      </c>
      <c r="U64">
        <f t="shared" si="27"/>
        <v>75</v>
      </c>
      <c r="V64">
        <v>0</v>
      </c>
      <c r="W64">
        <f t="shared" si="4"/>
        <v>75</v>
      </c>
      <c r="X64">
        <v>8</v>
      </c>
      <c r="Y64">
        <v>2</v>
      </c>
      <c r="Z64">
        <f t="shared" si="5"/>
        <v>9.375</v>
      </c>
      <c r="AB64">
        <v>412</v>
      </c>
      <c r="AC64">
        <v>0</v>
      </c>
      <c r="AE64">
        <v>-26</v>
      </c>
      <c r="AF64">
        <f t="shared" si="28"/>
        <v>386</v>
      </c>
      <c r="AG64">
        <v>3600</v>
      </c>
      <c r="AH64">
        <f t="shared" si="7"/>
        <v>3986</v>
      </c>
      <c r="AI64">
        <v>238</v>
      </c>
      <c r="AJ64">
        <f t="shared" si="8"/>
        <v>6</v>
      </c>
      <c r="AK64">
        <f t="shared" si="9"/>
        <v>16.747899159663866</v>
      </c>
      <c r="AM64">
        <v>650</v>
      </c>
      <c r="AN64">
        <v>240</v>
      </c>
      <c r="AO64">
        <v>-68</v>
      </c>
      <c r="AP64">
        <f t="shared" si="10"/>
        <v>822</v>
      </c>
      <c r="AQ64">
        <v>1920</v>
      </c>
      <c r="AR64">
        <f t="shared" si="11"/>
        <v>2742</v>
      </c>
      <c r="AS64">
        <v>77</v>
      </c>
      <c r="AT64">
        <f t="shared" si="12"/>
        <v>6</v>
      </c>
      <c r="AU64">
        <f t="shared" si="13"/>
        <v>35.61038961038961</v>
      </c>
      <c r="AW64">
        <v>214</v>
      </c>
      <c r="AX64">
        <v>0</v>
      </c>
      <c r="AY64">
        <v>-34</v>
      </c>
      <c r="AZ64">
        <f t="shared" si="14"/>
        <v>180</v>
      </c>
      <c r="BA64">
        <v>2160</v>
      </c>
      <c r="BB64">
        <f t="shared" si="15"/>
        <v>2340</v>
      </c>
      <c r="BC64">
        <v>87</v>
      </c>
      <c r="BD64">
        <f t="shared" si="16"/>
        <v>7</v>
      </c>
      <c r="BE64">
        <f t="shared" si="17"/>
        <v>26.896551724137932</v>
      </c>
      <c r="BG64">
        <v>1065</v>
      </c>
      <c r="BH64">
        <v>0</v>
      </c>
      <c r="BI64">
        <v>0</v>
      </c>
      <c r="BJ64">
        <f t="shared" si="18"/>
        <v>1065</v>
      </c>
      <c r="BK64">
        <v>0</v>
      </c>
      <c r="BL64">
        <f t="shared" si="19"/>
        <v>1065</v>
      </c>
      <c r="BM64">
        <v>26</v>
      </c>
      <c r="BN64">
        <f t="shared" si="20"/>
        <v>5</v>
      </c>
      <c r="BO64">
        <f t="shared" si="21"/>
        <v>40.96153846153846</v>
      </c>
      <c r="BQ64">
        <v>13</v>
      </c>
      <c r="BR64">
        <v>0</v>
      </c>
      <c r="BS64">
        <v>0</v>
      </c>
      <c r="BT64">
        <f t="shared" si="22"/>
        <v>13</v>
      </c>
      <c r="BU64">
        <v>1296</v>
      </c>
      <c r="BV64">
        <f t="shared" si="23"/>
        <v>1309</v>
      </c>
      <c r="BW64">
        <v>23</v>
      </c>
      <c r="BX64">
        <f t="shared" si="24"/>
        <v>5</v>
      </c>
      <c r="BY64">
        <f t="shared" si="25"/>
        <v>56.913043478260867</v>
      </c>
      <c r="CA64">
        <v>19768</v>
      </c>
    </row>
    <row r="65" spans="1:79" ht="17.25" customHeight="1" x14ac:dyDescent="0.3">
      <c r="A65" s="2">
        <v>44573</v>
      </c>
      <c r="B65" t="s">
        <v>152</v>
      </c>
      <c r="C65" t="s">
        <v>153</v>
      </c>
      <c r="D65" t="s">
        <v>27</v>
      </c>
      <c r="F65">
        <v>224</v>
      </c>
      <c r="G65">
        <v>64</v>
      </c>
      <c r="I65">
        <v>-66</v>
      </c>
      <c r="J65">
        <f t="shared" si="26"/>
        <v>222</v>
      </c>
      <c r="K65">
        <v>0</v>
      </c>
      <c r="L65">
        <f t="shared" si="1"/>
        <v>222</v>
      </c>
      <c r="M65">
        <v>27</v>
      </c>
      <c r="N65">
        <v>1</v>
      </c>
      <c r="O65">
        <f t="shared" si="2"/>
        <v>8.2222222222222214</v>
      </c>
      <c r="Q65">
        <v>151</v>
      </c>
      <c r="R65">
        <v>0</v>
      </c>
      <c r="T65">
        <v>0</v>
      </c>
      <c r="U65">
        <f t="shared" si="27"/>
        <v>151</v>
      </c>
      <c r="V65">
        <v>0</v>
      </c>
      <c r="W65">
        <f t="shared" si="4"/>
        <v>151</v>
      </c>
      <c r="X65">
        <v>5</v>
      </c>
      <c r="Y65">
        <v>2</v>
      </c>
      <c r="Z65">
        <f t="shared" si="5"/>
        <v>30.2</v>
      </c>
      <c r="AB65">
        <v>6047</v>
      </c>
      <c r="AC65">
        <v>0</v>
      </c>
      <c r="AE65">
        <v>-2</v>
      </c>
      <c r="AF65">
        <f t="shared" si="28"/>
        <v>6045</v>
      </c>
      <c r="AG65">
        <v>732</v>
      </c>
      <c r="AH65">
        <f t="shared" si="7"/>
        <v>6777</v>
      </c>
      <c r="AI65">
        <v>204</v>
      </c>
      <c r="AJ65">
        <f t="shared" si="8"/>
        <v>6</v>
      </c>
      <c r="AK65">
        <f t="shared" si="9"/>
        <v>33.220588235294116</v>
      </c>
      <c r="AM65">
        <v>3396</v>
      </c>
      <c r="AN65">
        <v>280</v>
      </c>
      <c r="AO65">
        <v>-59</v>
      </c>
      <c r="AP65">
        <f t="shared" si="10"/>
        <v>3617</v>
      </c>
      <c r="AQ65">
        <v>0</v>
      </c>
      <c r="AR65">
        <f t="shared" si="11"/>
        <v>3617</v>
      </c>
      <c r="AS65">
        <v>68</v>
      </c>
      <c r="AT65">
        <f t="shared" si="12"/>
        <v>6</v>
      </c>
      <c r="AU65">
        <f t="shared" si="13"/>
        <v>53.191176470588232</v>
      </c>
      <c r="AW65">
        <v>1528</v>
      </c>
      <c r="AX65">
        <v>0</v>
      </c>
      <c r="AY65">
        <v>-35</v>
      </c>
      <c r="AZ65">
        <f t="shared" si="14"/>
        <v>1493</v>
      </c>
      <c r="BA65">
        <v>0</v>
      </c>
      <c r="BB65">
        <f t="shared" si="15"/>
        <v>1493</v>
      </c>
      <c r="BC65">
        <v>76</v>
      </c>
      <c r="BD65">
        <f t="shared" si="16"/>
        <v>7</v>
      </c>
      <c r="BE65">
        <f t="shared" si="17"/>
        <v>19.644736842105264</v>
      </c>
      <c r="BG65">
        <v>371</v>
      </c>
      <c r="BH65">
        <v>0</v>
      </c>
      <c r="BI65">
        <v>0</v>
      </c>
      <c r="BJ65">
        <f t="shared" si="18"/>
        <v>371</v>
      </c>
      <c r="BK65">
        <v>0</v>
      </c>
      <c r="BL65">
        <f t="shared" si="19"/>
        <v>371</v>
      </c>
      <c r="BM65">
        <v>21</v>
      </c>
      <c r="BN65">
        <f t="shared" si="20"/>
        <v>5</v>
      </c>
      <c r="BO65">
        <f t="shared" si="21"/>
        <v>17.666666666666668</v>
      </c>
      <c r="BQ65">
        <v>975</v>
      </c>
      <c r="BR65">
        <v>0</v>
      </c>
      <c r="BS65">
        <v>0</v>
      </c>
      <c r="BT65">
        <f t="shared" si="22"/>
        <v>975</v>
      </c>
      <c r="BU65">
        <v>0</v>
      </c>
      <c r="BV65">
        <f t="shared" si="23"/>
        <v>975</v>
      </c>
      <c r="BW65">
        <v>15</v>
      </c>
      <c r="BX65">
        <f t="shared" si="24"/>
        <v>5</v>
      </c>
      <c r="BY65">
        <f t="shared" si="25"/>
        <v>65</v>
      </c>
      <c r="CA65">
        <v>0</v>
      </c>
    </row>
    <row r="66" spans="1:79" ht="17.25" customHeight="1" x14ac:dyDescent="0.3">
      <c r="A66" s="2">
        <v>44573</v>
      </c>
      <c r="B66" t="s">
        <v>154</v>
      </c>
      <c r="C66" t="s">
        <v>155</v>
      </c>
      <c r="D66" t="s">
        <v>27</v>
      </c>
      <c r="F66">
        <v>519</v>
      </c>
      <c r="G66">
        <v>0</v>
      </c>
      <c r="I66">
        <v>-17</v>
      </c>
      <c r="J66">
        <f t="shared" ref="J66:J97" si="29">SUM(F66:I66)</f>
        <v>502</v>
      </c>
      <c r="K66">
        <v>0</v>
      </c>
      <c r="L66">
        <f t="shared" ref="L66:L81" si="30">SUM(J66:K66)</f>
        <v>502</v>
      </c>
      <c r="M66">
        <v>26</v>
      </c>
      <c r="N66">
        <v>1</v>
      </c>
      <c r="O66">
        <f t="shared" ref="O66:O81" si="31">IFERROR(L66/M66,0)</f>
        <v>19.307692307692307</v>
      </c>
      <c r="Q66">
        <v>202</v>
      </c>
      <c r="R66">
        <v>0</v>
      </c>
      <c r="T66">
        <v>0</v>
      </c>
      <c r="U66">
        <f t="shared" ref="U66:U97" si="32">SUM(Q66:T66)</f>
        <v>202</v>
      </c>
      <c r="V66">
        <v>0</v>
      </c>
      <c r="W66">
        <f t="shared" ref="W66:W81" si="33">SUM(U66:V66)</f>
        <v>202</v>
      </c>
      <c r="X66">
        <v>1</v>
      </c>
      <c r="Y66">
        <v>2</v>
      </c>
      <c r="Z66">
        <f t="shared" ref="Z66:Z81" si="34">IFERROR(W66/X66,0)</f>
        <v>202</v>
      </c>
      <c r="AB66">
        <v>1833</v>
      </c>
      <c r="AC66">
        <v>0</v>
      </c>
      <c r="AE66">
        <v>-34</v>
      </c>
      <c r="AF66">
        <f t="shared" ref="AF66:AF97" si="35">SUM(AB66:AE66)</f>
        <v>1799</v>
      </c>
      <c r="AG66">
        <v>0</v>
      </c>
      <c r="AH66">
        <f t="shared" ref="AH66:AH81" si="36">SUM(AF66:AG66)</f>
        <v>1799</v>
      </c>
      <c r="AI66">
        <v>66</v>
      </c>
      <c r="AJ66">
        <f t="shared" ref="AJ66:AJ81" si="37">4+2</f>
        <v>6</v>
      </c>
      <c r="AK66">
        <f t="shared" ref="AK66:AK81" si="38">IFERROR(AH66/AI66,0)</f>
        <v>27.257575757575758</v>
      </c>
      <c r="AM66">
        <v>1340</v>
      </c>
      <c r="AN66">
        <v>0</v>
      </c>
      <c r="AO66">
        <v>-34</v>
      </c>
      <c r="AP66">
        <f t="shared" ref="AP66:AP81" si="39">SUM(AM66:AO66)</f>
        <v>1306</v>
      </c>
      <c r="AQ66">
        <v>0</v>
      </c>
      <c r="AR66">
        <f t="shared" ref="AR66:AR81" si="40">SUM(AP66:AQ66)</f>
        <v>1306</v>
      </c>
      <c r="AS66">
        <v>25</v>
      </c>
      <c r="AT66">
        <f t="shared" ref="AT66:AT81" si="41">4+2</f>
        <v>6</v>
      </c>
      <c r="AU66">
        <f t="shared" ref="AU66:AU79" si="42">IFERROR(AR66/AS66,0)</f>
        <v>52.24</v>
      </c>
      <c r="AW66">
        <v>1114</v>
      </c>
      <c r="AX66">
        <v>0</v>
      </c>
      <c r="AY66">
        <v>0</v>
      </c>
      <c r="AZ66">
        <f t="shared" ref="AZ66:AZ81" si="43">SUM(AW66:AY66)</f>
        <v>1114</v>
      </c>
      <c r="BA66">
        <v>0</v>
      </c>
      <c r="BB66">
        <f t="shared" ref="BB66:BB81" si="44">SUM(AZ66:BA66)</f>
        <v>1114</v>
      </c>
      <c r="BC66">
        <v>40</v>
      </c>
      <c r="BD66">
        <f t="shared" ref="BD66:BD81" si="45">5+2</f>
        <v>7</v>
      </c>
      <c r="BE66">
        <f t="shared" ref="BE66:BE81" si="46">IFERROR(BB66/BC66,0)</f>
        <v>27.85</v>
      </c>
      <c r="BG66">
        <v>719</v>
      </c>
      <c r="BH66">
        <v>0</v>
      </c>
      <c r="BI66">
        <v>0</v>
      </c>
      <c r="BJ66">
        <f t="shared" ref="BJ66:BJ81" si="47">SUM(BG66:BI66)</f>
        <v>719</v>
      </c>
      <c r="BK66">
        <v>0</v>
      </c>
      <c r="BL66">
        <f t="shared" ref="BL66:BL81" si="48">SUM(BJ66:BK66)</f>
        <v>719</v>
      </c>
      <c r="BM66">
        <v>7</v>
      </c>
      <c r="BN66">
        <f t="shared" ref="BN66:BN81" si="49">3+2</f>
        <v>5</v>
      </c>
      <c r="BO66">
        <f t="shared" ref="BO66:BO81" si="50">IFERROR(BL66/BM66,0)</f>
        <v>102.71428571428571</v>
      </c>
      <c r="BQ66">
        <v>2562</v>
      </c>
      <c r="BR66">
        <v>0</v>
      </c>
      <c r="BS66">
        <v>0</v>
      </c>
      <c r="BT66">
        <f t="shared" ref="BT66:BT81" si="51">SUM(BQ66:BS66)</f>
        <v>2562</v>
      </c>
      <c r="BU66">
        <v>0</v>
      </c>
      <c r="BV66">
        <f t="shared" ref="BV66:BV81" si="52">SUM(BT66:BU66)</f>
        <v>2562</v>
      </c>
      <c r="BW66">
        <v>20</v>
      </c>
      <c r="BX66">
        <f t="shared" ref="BX66:BX81" si="53">3+2</f>
        <v>5</v>
      </c>
      <c r="BY66">
        <f t="shared" ref="BY66:BY81" si="54">IFERROR(BV66/BW66,0)</f>
        <v>128.1</v>
      </c>
      <c r="CA66">
        <v>800</v>
      </c>
    </row>
    <row r="67" spans="1:79" ht="17.25" customHeight="1" x14ac:dyDescent="0.3">
      <c r="A67" s="2">
        <v>44573</v>
      </c>
      <c r="B67" t="s">
        <v>156</v>
      </c>
      <c r="C67" t="s">
        <v>157</v>
      </c>
      <c r="D67" t="s">
        <v>27</v>
      </c>
      <c r="F67">
        <v>67</v>
      </c>
      <c r="G67">
        <v>36</v>
      </c>
      <c r="I67">
        <v>-5</v>
      </c>
      <c r="J67">
        <f t="shared" si="29"/>
        <v>98</v>
      </c>
      <c r="K67">
        <v>0</v>
      </c>
      <c r="L67">
        <f t="shared" si="30"/>
        <v>98</v>
      </c>
      <c r="M67">
        <v>2</v>
      </c>
      <c r="N67">
        <v>1</v>
      </c>
      <c r="O67">
        <f t="shared" si="31"/>
        <v>49</v>
      </c>
      <c r="Q67">
        <v>42</v>
      </c>
      <c r="R67">
        <v>200</v>
      </c>
      <c r="T67">
        <v>0</v>
      </c>
      <c r="U67">
        <f t="shared" si="32"/>
        <v>242</v>
      </c>
      <c r="V67">
        <v>0</v>
      </c>
      <c r="W67">
        <f t="shared" si="33"/>
        <v>242</v>
      </c>
      <c r="X67">
        <v>0</v>
      </c>
      <c r="Y67">
        <v>2</v>
      </c>
      <c r="Z67">
        <f t="shared" si="34"/>
        <v>0</v>
      </c>
      <c r="AB67">
        <v>1263</v>
      </c>
      <c r="AC67">
        <v>0</v>
      </c>
      <c r="AE67">
        <v>0</v>
      </c>
      <c r="AF67">
        <f t="shared" si="35"/>
        <v>1263</v>
      </c>
      <c r="AG67">
        <v>0</v>
      </c>
      <c r="AH67">
        <f t="shared" si="36"/>
        <v>1263</v>
      </c>
      <c r="AI67">
        <v>7</v>
      </c>
      <c r="AJ67">
        <f t="shared" si="37"/>
        <v>6</v>
      </c>
      <c r="AK67">
        <f t="shared" si="38"/>
        <v>180.42857142857142</v>
      </c>
      <c r="AM67">
        <v>596</v>
      </c>
      <c r="AN67">
        <v>1234</v>
      </c>
      <c r="AO67">
        <v>0</v>
      </c>
      <c r="AP67">
        <f t="shared" si="39"/>
        <v>1830</v>
      </c>
      <c r="AQ67">
        <v>0</v>
      </c>
      <c r="AR67">
        <f t="shared" si="40"/>
        <v>1830</v>
      </c>
      <c r="AS67">
        <v>1</v>
      </c>
      <c r="AT67">
        <f t="shared" si="41"/>
        <v>6</v>
      </c>
      <c r="AU67">
        <f t="shared" si="42"/>
        <v>1830</v>
      </c>
      <c r="AW67">
        <v>66</v>
      </c>
      <c r="AX67">
        <v>100</v>
      </c>
      <c r="AY67">
        <v>0</v>
      </c>
      <c r="AZ67">
        <f t="shared" si="43"/>
        <v>166</v>
      </c>
      <c r="BA67">
        <v>0</v>
      </c>
      <c r="BB67">
        <f t="shared" si="44"/>
        <v>166</v>
      </c>
      <c r="BC67">
        <v>3</v>
      </c>
      <c r="BD67">
        <f t="shared" si="45"/>
        <v>7</v>
      </c>
      <c r="BE67">
        <f t="shared" si="46"/>
        <v>55.333333333333336</v>
      </c>
      <c r="BG67">
        <v>12</v>
      </c>
      <c r="BH67">
        <v>20</v>
      </c>
      <c r="BI67">
        <v>0</v>
      </c>
      <c r="BJ67">
        <f t="shared" si="47"/>
        <v>32</v>
      </c>
      <c r="BK67">
        <v>0</v>
      </c>
      <c r="BL67">
        <f t="shared" si="48"/>
        <v>32</v>
      </c>
      <c r="BM67">
        <v>0</v>
      </c>
      <c r="BN67">
        <f t="shared" si="49"/>
        <v>5</v>
      </c>
      <c r="BO67">
        <f t="shared" si="50"/>
        <v>0</v>
      </c>
      <c r="BQ67">
        <v>22</v>
      </c>
      <c r="BR67">
        <v>190</v>
      </c>
      <c r="BS67">
        <v>0</v>
      </c>
      <c r="BT67">
        <f t="shared" si="51"/>
        <v>212</v>
      </c>
      <c r="BU67">
        <v>0</v>
      </c>
      <c r="BV67">
        <f t="shared" si="52"/>
        <v>212</v>
      </c>
      <c r="BW67">
        <v>1</v>
      </c>
      <c r="BX67">
        <f t="shared" si="53"/>
        <v>5</v>
      </c>
      <c r="BY67">
        <f t="shared" si="54"/>
        <v>212</v>
      </c>
      <c r="CA67">
        <v>1400</v>
      </c>
    </row>
    <row r="68" spans="1:79" ht="17.25" customHeight="1" x14ac:dyDescent="0.3">
      <c r="A68" s="2">
        <v>44573</v>
      </c>
      <c r="B68" t="s">
        <v>158</v>
      </c>
      <c r="C68" t="s">
        <v>159</v>
      </c>
      <c r="D68" t="s">
        <v>27</v>
      </c>
      <c r="F68">
        <v>0</v>
      </c>
      <c r="G68">
        <v>0</v>
      </c>
      <c r="I68">
        <v>0</v>
      </c>
      <c r="J68">
        <f t="shared" si="29"/>
        <v>0</v>
      </c>
      <c r="K68">
        <v>0</v>
      </c>
      <c r="L68">
        <f t="shared" si="30"/>
        <v>0</v>
      </c>
      <c r="M68">
        <v>4</v>
      </c>
      <c r="N68">
        <v>1</v>
      </c>
      <c r="O68">
        <f t="shared" si="31"/>
        <v>0</v>
      </c>
      <c r="Q68">
        <v>2</v>
      </c>
      <c r="R68">
        <v>0</v>
      </c>
      <c r="T68">
        <v>0</v>
      </c>
      <c r="U68">
        <f t="shared" si="32"/>
        <v>2</v>
      </c>
      <c r="V68">
        <v>0</v>
      </c>
      <c r="W68">
        <f t="shared" si="33"/>
        <v>2</v>
      </c>
      <c r="X68">
        <v>1</v>
      </c>
      <c r="Y68">
        <v>2</v>
      </c>
      <c r="Z68">
        <f t="shared" si="34"/>
        <v>2</v>
      </c>
      <c r="AB68">
        <v>5</v>
      </c>
      <c r="AC68">
        <v>0</v>
      </c>
      <c r="AE68">
        <v>0</v>
      </c>
      <c r="AF68">
        <f t="shared" si="35"/>
        <v>5</v>
      </c>
      <c r="AG68">
        <v>0</v>
      </c>
      <c r="AH68">
        <f t="shared" si="36"/>
        <v>5</v>
      </c>
      <c r="AI68">
        <v>3</v>
      </c>
      <c r="AJ68">
        <f>4+2</f>
        <v>6</v>
      </c>
      <c r="AK68">
        <f t="shared" si="38"/>
        <v>1.6666666666666667</v>
      </c>
      <c r="AM68">
        <v>2</v>
      </c>
      <c r="AN68">
        <v>0</v>
      </c>
      <c r="AO68">
        <v>0</v>
      </c>
      <c r="AP68">
        <f t="shared" si="39"/>
        <v>2</v>
      </c>
      <c r="AQ68">
        <v>0</v>
      </c>
      <c r="AR68">
        <f t="shared" si="40"/>
        <v>2</v>
      </c>
      <c r="AS68">
        <v>3</v>
      </c>
      <c r="AT68">
        <f t="shared" si="41"/>
        <v>6</v>
      </c>
      <c r="AU68">
        <f t="shared" si="42"/>
        <v>0.66666666666666663</v>
      </c>
      <c r="AW68">
        <v>0</v>
      </c>
      <c r="AX68">
        <v>0</v>
      </c>
      <c r="AY68">
        <v>0</v>
      </c>
      <c r="AZ68">
        <f t="shared" si="43"/>
        <v>0</v>
      </c>
      <c r="BA68">
        <v>0</v>
      </c>
      <c r="BB68">
        <f t="shared" si="44"/>
        <v>0</v>
      </c>
      <c r="BC68">
        <v>7</v>
      </c>
      <c r="BD68">
        <f t="shared" si="45"/>
        <v>7</v>
      </c>
      <c r="BE68">
        <f t="shared" si="46"/>
        <v>0</v>
      </c>
      <c r="BG68">
        <v>0</v>
      </c>
      <c r="BH68">
        <v>0</v>
      </c>
      <c r="BI68">
        <v>0</v>
      </c>
      <c r="BJ68">
        <f t="shared" si="47"/>
        <v>0</v>
      </c>
      <c r="BK68">
        <v>0</v>
      </c>
      <c r="BL68">
        <f t="shared" si="48"/>
        <v>0</v>
      </c>
      <c r="BM68">
        <v>3</v>
      </c>
      <c r="BN68">
        <f t="shared" si="49"/>
        <v>5</v>
      </c>
      <c r="BO68">
        <f t="shared" si="50"/>
        <v>0</v>
      </c>
      <c r="BQ68">
        <v>6</v>
      </c>
      <c r="BR68">
        <v>0</v>
      </c>
      <c r="BS68">
        <v>0</v>
      </c>
      <c r="BT68">
        <f t="shared" si="51"/>
        <v>6</v>
      </c>
      <c r="BU68">
        <v>0</v>
      </c>
      <c r="BV68">
        <f t="shared" si="52"/>
        <v>6</v>
      </c>
      <c r="BW68">
        <v>8</v>
      </c>
      <c r="BX68">
        <f t="shared" si="53"/>
        <v>5</v>
      </c>
      <c r="BY68">
        <f t="shared" si="54"/>
        <v>0.75</v>
      </c>
      <c r="CA68">
        <v>0</v>
      </c>
    </row>
    <row r="69" spans="1:79" ht="17.25" customHeight="1" x14ac:dyDescent="0.3">
      <c r="A69" s="2">
        <v>44573</v>
      </c>
      <c r="B69" t="s">
        <v>160</v>
      </c>
      <c r="C69" t="s">
        <v>161</v>
      </c>
      <c r="D69" t="s">
        <v>27</v>
      </c>
      <c r="F69">
        <v>179</v>
      </c>
      <c r="G69">
        <v>0</v>
      </c>
      <c r="I69">
        <v>0</v>
      </c>
      <c r="J69">
        <f t="shared" si="29"/>
        <v>179</v>
      </c>
      <c r="K69">
        <v>0</v>
      </c>
      <c r="L69">
        <f t="shared" si="30"/>
        <v>179</v>
      </c>
      <c r="M69">
        <v>4</v>
      </c>
      <c r="N69">
        <v>1</v>
      </c>
      <c r="O69">
        <f t="shared" si="31"/>
        <v>44.75</v>
      </c>
      <c r="Q69">
        <v>90</v>
      </c>
      <c r="R69">
        <v>0</v>
      </c>
      <c r="T69">
        <v>0</v>
      </c>
      <c r="U69">
        <f t="shared" si="32"/>
        <v>90</v>
      </c>
      <c r="V69">
        <v>0</v>
      </c>
      <c r="W69">
        <f t="shared" si="33"/>
        <v>90</v>
      </c>
      <c r="X69">
        <v>1</v>
      </c>
      <c r="Y69">
        <v>2</v>
      </c>
      <c r="Z69">
        <f t="shared" si="34"/>
        <v>90</v>
      </c>
      <c r="AB69">
        <v>391</v>
      </c>
      <c r="AC69">
        <v>0</v>
      </c>
      <c r="AE69">
        <v>0</v>
      </c>
      <c r="AF69">
        <f t="shared" si="35"/>
        <v>391</v>
      </c>
      <c r="AG69">
        <v>2574</v>
      </c>
      <c r="AH69">
        <f t="shared" si="36"/>
        <v>2965</v>
      </c>
      <c r="AI69">
        <v>24</v>
      </c>
      <c r="AJ69">
        <f t="shared" si="37"/>
        <v>6</v>
      </c>
      <c r="AK69">
        <f t="shared" si="38"/>
        <v>123.54166666666667</v>
      </c>
      <c r="AM69">
        <v>221</v>
      </c>
      <c r="AN69">
        <v>0</v>
      </c>
      <c r="AO69">
        <v>-10</v>
      </c>
      <c r="AP69">
        <f t="shared" si="39"/>
        <v>211</v>
      </c>
      <c r="AQ69">
        <v>0</v>
      </c>
      <c r="AR69">
        <f t="shared" si="40"/>
        <v>211</v>
      </c>
      <c r="AS69">
        <v>4</v>
      </c>
      <c r="AT69">
        <f t="shared" si="41"/>
        <v>6</v>
      </c>
      <c r="AU69">
        <f t="shared" si="42"/>
        <v>52.75</v>
      </c>
      <c r="AW69">
        <v>720</v>
      </c>
      <c r="AX69">
        <v>0</v>
      </c>
      <c r="AY69">
        <v>0</v>
      </c>
      <c r="AZ69">
        <f t="shared" si="43"/>
        <v>720</v>
      </c>
      <c r="BA69">
        <v>900</v>
      </c>
      <c r="BB69">
        <f t="shared" si="44"/>
        <v>1620</v>
      </c>
      <c r="BC69">
        <v>6</v>
      </c>
      <c r="BD69">
        <f t="shared" si="45"/>
        <v>7</v>
      </c>
      <c r="BE69">
        <f t="shared" si="46"/>
        <v>270</v>
      </c>
      <c r="BG69">
        <v>200</v>
      </c>
      <c r="BH69">
        <v>0</v>
      </c>
      <c r="BI69">
        <v>0</v>
      </c>
      <c r="BJ69">
        <f t="shared" si="47"/>
        <v>200</v>
      </c>
      <c r="BK69">
        <v>120</v>
      </c>
      <c r="BL69">
        <f t="shared" si="48"/>
        <v>320</v>
      </c>
      <c r="BM69">
        <v>0</v>
      </c>
      <c r="BN69">
        <f t="shared" si="49"/>
        <v>5</v>
      </c>
      <c r="BO69">
        <f t="shared" si="50"/>
        <v>0</v>
      </c>
      <c r="BQ69">
        <v>673</v>
      </c>
      <c r="BR69">
        <v>0</v>
      </c>
      <c r="BS69">
        <v>0</v>
      </c>
      <c r="BT69">
        <f t="shared" si="51"/>
        <v>673</v>
      </c>
      <c r="BU69">
        <v>300</v>
      </c>
      <c r="BV69">
        <f t="shared" si="52"/>
        <v>973</v>
      </c>
      <c r="BW69">
        <v>3</v>
      </c>
      <c r="BX69">
        <f t="shared" si="53"/>
        <v>5</v>
      </c>
      <c r="BY69">
        <f t="shared" si="54"/>
        <v>324.33333333333331</v>
      </c>
      <c r="CA69">
        <v>-5334</v>
      </c>
    </row>
    <row r="70" spans="1:79" ht="17.25" customHeight="1" x14ac:dyDescent="0.3">
      <c r="A70" s="2">
        <v>44573</v>
      </c>
      <c r="B70" t="s">
        <v>162</v>
      </c>
      <c r="C70" t="s">
        <v>163</v>
      </c>
      <c r="D70" t="s">
        <v>27</v>
      </c>
      <c r="F70">
        <v>201</v>
      </c>
      <c r="G70">
        <v>0</v>
      </c>
      <c r="I70">
        <v>-10</v>
      </c>
      <c r="J70">
        <f t="shared" si="29"/>
        <v>191</v>
      </c>
      <c r="K70">
        <v>0</v>
      </c>
      <c r="L70">
        <f t="shared" si="30"/>
        <v>191</v>
      </c>
      <c r="M70">
        <v>6</v>
      </c>
      <c r="N70">
        <v>1</v>
      </c>
      <c r="O70">
        <f t="shared" si="31"/>
        <v>31.833333333333332</v>
      </c>
      <c r="Q70">
        <v>109</v>
      </c>
      <c r="R70">
        <v>0</v>
      </c>
      <c r="T70">
        <v>-1</v>
      </c>
      <c r="U70">
        <f t="shared" si="32"/>
        <v>108</v>
      </c>
      <c r="V70">
        <v>0</v>
      </c>
      <c r="W70">
        <f t="shared" si="33"/>
        <v>108</v>
      </c>
      <c r="X70">
        <v>3</v>
      </c>
      <c r="Y70">
        <v>2</v>
      </c>
      <c r="Z70">
        <f t="shared" si="34"/>
        <v>36</v>
      </c>
      <c r="AB70">
        <v>364</v>
      </c>
      <c r="AC70">
        <v>0</v>
      </c>
      <c r="AE70">
        <v>0</v>
      </c>
      <c r="AF70">
        <f t="shared" si="35"/>
        <v>364</v>
      </c>
      <c r="AG70">
        <v>0</v>
      </c>
      <c r="AH70">
        <f t="shared" si="36"/>
        <v>364</v>
      </c>
      <c r="AI70">
        <v>2</v>
      </c>
      <c r="AJ70">
        <f t="shared" si="37"/>
        <v>6</v>
      </c>
      <c r="AK70">
        <f t="shared" si="38"/>
        <v>182</v>
      </c>
      <c r="AM70">
        <v>108</v>
      </c>
      <c r="AN70">
        <v>0</v>
      </c>
      <c r="AO70">
        <v>0</v>
      </c>
      <c r="AP70">
        <f t="shared" si="39"/>
        <v>108</v>
      </c>
      <c r="AQ70">
        <v>0</v>
      </c>
      <c r="AR70">
        <f t="shared" si="40"/>
        <v>108</v>
      </c>
      <c r="AS70">
        <v>3</v>
      </c>
      <c r="AT70">
        <f t="shared" si="41"/>
        <v>6</v>
      </c>
      <c r="AU70">
        <f t="shared" si="42"/>
        <v>36</v>
      </c>
      <c r="AW70">
        <v>1644</v>
      </c>
      <c r="AX70">
        <v>0</v>
      </c>
      <c r="AY70">
        <v>0</v>
      </c>
      <c r="AZ70">
        <f t="shared" si="43"/>
        <v>1644</v>
      </c>
      <c r="BA70">
        <v>0</v>
      </c>
      <c r="BB70">
        <f t="shared" si="44"/>
        <v>1644</v>
      </c>
      <c r="BC70">
        <v>2</v>
      </c>
      <c r="BD70">
        <f t="shared" si="45"/>
        <v>7</v>
      </c>
      <c r="BE70">
        <f t="shared" si="46"/>
        <v>822</v>
      </c>
      <c r="BG70">
        <v>223</v>
      </c>
      <c r="BH70">
        <v>0</v>
      </c>
      <c r="BI70">
        <v>0</v>
      </c>
      <c r="BJ70">
        <f t="shared" si="47"/>
        <v>223</v>
      </c>
      <c r="BK70">
        <v>0</v>
      </c>
      <c r="BL70">
        <f t="shared" si="48"/>
        <v>223</v>
      </c>
      <c r="BM70">
        <v>1</v>
      </c>
      <c r="BN70">
        <f t="shared" si="49"/>
        <v>5</v>
      </c>
      <c r="BO70">
        <f t="shared" si="50"/>
        <v>223</v>
      </c>
      <c r="BQ70">
        <v>312</v>
      </c>
      <c r="BR70">
        <v>0</v>
      </c>
      <c r="BS70">
        <v>0</v>
      </c>
      <c r="BT70">
        <f t="shared" si="51"/>
        <v>312</v>
      </c>
      <c r="BU70">
        <v>0</v>
      </c>
      <c r="BV70">
        <f t="shared" si="52"/>
        <v>312</v>
      </c>
      <c r="BW70">
        <v>6</v>
      </c>
      <c r="BX70">
        <f t="shared" si="53"/>
        <v>5</v>
      </c>
      <c r="BY70">
        <f t="shared" si="54"/>
        <v>52</v>
      </c>
      <c r="CA70">
        <v>-2384</v>
      </c>
    </row>
    <row r="71" spans="1:79" ht="17.25" customHeight="1" x14ac:dyDescent="0.3">
      <c r="A71" s="2">
        <v>44573</v>
      </c>
      <c r="B71" t="s">
        <v>164</v>
      </c>
      <c r="C71" t="s">
        <v>165</v>
      </c>
      <c r="D71" t="s">
        <v>27</v>
      </c>
      <c r="F71">
        <v>471</v>
      </c>
      <c r="G71">
        <v>120</v>
      </c>
      <c r="I71">
        <v>0</v>
      </c>
      <c r="J71">
        <f t="shared" si="29"/>
        <v>591</v>
      </c>
      <c r="K71">
        <v>0</v>
      </c>
      <c r="L71">
        <f t="shared" si="30"/>
        <v>591</v>
      </c>
      <c r="M71">
        <v>46</v>
      </c>
      <c r="N71">
        <v>1</v>
      </c>
      <c r="O71">
        <f t="shared" si="31"/>
        <v>12.847826086956522</v>
      </c>
      <c r="Q71">
        <v>30</v>
      </c>
      <c r="R71">
        <v>0</v>
      </c>
      <c r="T71">
        <v>0</v>
      </c>
      <c r="U71">
        <f t="shared" si="32"/>
        <v>30</v>
      </c>
      <c r="V71">
        <v>0</v>
      </c>
      <c r="W71">
        <f t="shared" si="33"/>
        <v>30</v>
      </c>
      <c r="X71">
        <v>1</v>
      </c>
      <c r="Y71">
        <v>2</v>
      </c>
      <c r="Z71">
        <f t="shared" si="34"/>
        <v>30</v>
      </c>
      <c r="AB71">
        <v>5143</v>
      </c>
      <c r="AC71">
        <v>0</v>
      </c>
      <c r="AE71">
        <v>0</v>
      </c>
      <c r="AF71">
        <f t="shared" si="35"/>
        <v>5143</v>
      </c>
      <c r="AG71">
        <v>0</v>
      </c>
      <c r="AH71">
        <f t="shared" si="36"/>
        <v>5143</v>
      </c>
      <c r="AI71">
        <v>48</v>
      </c>
      <c r="AJ71">
        <f t="shared" si="37"/>
        <v>6</v>
      </c>
      <c r="AK71">
        <f t="shared" si="38"/>
        <v>107.14583333333333</v>
      </c>
      <c r="AM71">
        <v>396</v>
      </c>
      <c r="AN71">
        <v>110</v>
      </c>
      <c r="AO71">
        <v>-100</v>
      </c>
      <c r="AP71">
        <f t="shared" si="39"/>
        <v>406</v>
      </c>
      <c r="AQ71">
        <v>0</v>
      </c>
      <c r="AR71">
        <f t="shared" si="40"/>
        <v>406</v>
      </c>
      <c r="AS71">
        <v>43</v>
      </c>
      <c r="AT71">
        <f t="shared" si="41"/>
        <v>6</v>
      </c>
      <c r="AU71">
        <f t="shared" si="42"/>
        <v>9.4418604651162799</v>
      </c>
      <c r="AW71">
        <v>0</v>
      </c>
      <c r="AX71">
        <v>20</v>
      </c>
      <c r="AY71">
        <v>0</v>
      </c>
      <c r="AZ71">
        <f t="shared" si="43"/>
        <v>20</v>
      </c>
      <c r="BA71">
        <v>0</v>
      </c>
      <c r="BB71">
        <f t="shared" si="44"/>
        <v>20</v>
      </c>
      <c r="BC71">
        <v>2</v>
      </c>
      <c r="BD71">
        <f t="shared" si="45"/>
        <v>7</v>
      </c>
      <c r="BE71">
        <f t="shared" si="46"/>
        <v>10</v>
      </c>
      <c r="BG71">
        <v>315</v>
      </c>
      <c r="BH71">
        <v>700</v>
      </c>
      <c r="BI71">
        <v>0</v>
      </c>
      <c r="BJ71">
        <f t="shared" si="47"/>
        <v>1015</v>
      </c>
      <c r="BK71">
        <v>0</v>
      </c>
      <c r="BL71">
        <f t="shared" si="48"/>
        <v>1015</v>
      </c>
      <c r="BM71">
        <v>22</v>
      </c>
      <c r="BN71">
        <f t="shared" si="49"/>
        <v>5</v>
      </c>
      <c r="BO71">
        <f t="shared" si="50"/>
        <v>46.136363636363633</v>
      </c>
      <c r="BQ71">
        <v>188</v>
      </c>
      <c r="BR71">
        <v>715</v>
      </c>
      <c r="BS71">
        <v>-200</v>
      </c>
      <c r="BT71">
        <f t="shared" si="51"/>
        <v>703</v>
      </c>
      <c r="BU71">
        <v>0</v>
      </c>
      <c r="BV71">
        <f t="shared" si="52"/>
        <v>703</v>
      </c>
      <c r="BW71">
        <v>31</v>
      </c>
      <c r="BX71">
        <f t="shared" si="53"/>
        <v>5</v>
      </c>
      <c r="BY71">
        <f t="shared" si="54"/>
        <v>22.677419354838708</v>
      </c>
      <c r="CA71">
        <v>451</v>
      </c>
    </row>
    <row r="72" spans="1:79" ht="17.25" customHeight="1" x14ac:dyDescent="0.3">
      <c r="A72" s="2">
        <v>44573</v>
      </c>
      <c r="B72" t="s">
        <v>166</v>
      </c>
      <c r="C72" t="s">
        <v>167</v>
      </c>
      <c r="D72" t="s">
        <v>27</v>
      </c>
      <c r="F72">
        <v>384</v>
      </c>
      <c r="G72">
        <v>0</v>
      </c>
      <c r="I72">
        <v>0</v>
      </c>
      <c r="J72">
        <f t="shared" si="29"/>
        <v>384</v>
      </c>
      <c r="K72">
        <v>0</v>
      </c>
      <c r="L72">
        <f t="shared" si="30"/>
        <v>384</v>
      </c>
      <c r="M72">
        <v>3</v>
      </c>
      <c r="N72">
        <v>1</v>
      </c>
      <c r="O72">
        <f t="shared" si="31"/>
        <v>128</v>
      </c>
      <c r="Q72">
        <v>237</v>
      </c>
      <c r="R72">
        <v>0</v>
      </c>
      <c r="T72">
        <v>0</v>
      </c>
      <c r="U72">
        <f t="shared" si="32"/>
        <v>237</v>
      </c>
      <c r="V72">
        <v>0</v>
      </c>
      <c r="W72">
        <f t="shared" si="33"/>
        <v>237</v>
      </c>
      <c r="X72">
        <v>1</v>
      </c>
      <c r="Y72">
        <v>2</v>
      </c>
      <c r="Z72">
        <f t="shared" si="34"/>
        <v>237</v>
      </c>
      <c r="AB72">
        <v>498</v>
      </c>
      <c r="AC72">
        <v>0</v>
      </c>
      <c r="AE72">
        <v>0</v>
      </c>
      <c r="AF72">
        <f t="shared" si="35"/>
        <v>498</v>
      </c>
      <c r="AG72">
        <v>0</v>
      </c>
      <c r="AH72">
        <f t="shared" si="36"/>
        <v>498</v>
      </c>
      <c r="AI72">
        <v>4</v>
      </c>
      <c r="AJ72">
        <f t="shared" si="37"/>
        <v>6</v>
      </c>
      <c r="AK72">
        <f t="shared" si="38"/>
        <v>124.5</v>
      </c>
      <c r="AM72">
        <v>114</v>
      </c>
      <c r="AN72">
        <v>170</v>
      </c>
      <c r="AO72">
        <v>0</v>
      </c>
      <c r="AP72">
        <f t="shared" si="39"/>
        <v>284</v>
      </c>
      <c r="AQ72">
        <v>0</v>
      </c>
      <c r="AR72">
        <f t="shared" si="40"/>
        <v>284</v>
      </c>
      <c r="AS72">
        <v>5</v>
      </c>
      <c r="AT72">
        <f t="shared" si="41"/>
        <v>6</v>
      </c>
      <c r="AU72">
        <f t="shared" si="42"/>
        <v>56.8</v>
      </c>
      <c r="AW72">
        <v>94</v>
      </c>
      <c r="AX72">
        <v>30</v>
      </c>
      <c r="AY72">
        <v>0</v>
      </c>
      <c r="AZ72">
        <f t="shared" si="43"/>
        <v>124</v>
      </c>
      <c r="BA72">
        <v>0</v>
      </c>
      <c r="BB72">
        <f t="shared" si="44"/>
        <v>124</v>
      </c>
      <c r="BC72">
        <v>2</v>
      </c>
      <c r="BD72">
        <f t="shared" si="45"/>
        <v>7</v>
      </c>
      <c r="BE72">
        <f t="shared" si="46"/>
        <v>62</v>
      </c>
      <c r="BG72">
        <v>565</v>
      </c>
      <c r="BH72">
        <v>380</v>
      </c>
      <c r="BI72">
        <v>0</v>
      </c>
      <c r="BJ72">
        <f t="shared" si="47"/>
        <v>945</v>
      </c>
      <c r="BK72">
        <v>0</v>
      </c>
      <c r="BL72">
        <f t="shared" si="48"/>
        <v>945</v>
      </c>
      <c r="BM72">
        <v>0</v>
      </c>
      <c r="BN72">
        <f t="shared" si="49"/>
        <v>5</v>
      </c>
      <c r="BO72">
        <f t="shared" si="50"/>
        <v>0</v>
      </c>
      <c r="BQ72">
        <v>118</v>
      </c>
      <c r="BR72">
        <v>250</v>
      </c>
      <c r="BS72">
        <v>0</v>
      </c>
      <c r="BT72">
        <f t="shared" si="51"/>
        <v>368</v>
      </c>
      <c r="BU72">
        <v>0</v>
      </c>
      <c r="BV72">
        <f t="shared" si="52"/>
        <v>368</v>
      </c>
      <c r="BW72">
        <v>2</v>
      </c>
      <c r="BX72">
        <f t="shared" si="53"/>
        <v>5</v>
      </c>
      <c r="BY72">
        <f t="shared" si="54"/>
        <v>184</v>
      </c>
      <c r="CA72">
        <v>1500</v>
      </c>
    </row>
    <row r="73" spans="1:79" ht="17.25" customHeight="1" x14ac:dyDescent="0.3">
      <c r="A73" s="2">
        <v>44573</v>
      </c>
      <c r="B73" t="s">
        <v>168</v>
      </c>
      <c r="C73" t="s">
        <v>169</v>
      </c>
      <c r="D73" t="s">
        <v>27</v>
      </c>
      <c r="F73">
        <v>75</v>
      </c>
      <c r="G73">
        <v>0</v>
      </c>
      <c r="I73">
        <v>0</v>
      </c>
      <c r="J73">
        <f t="shared" si="29"/>
        <v>75</v>
      </c>
      <c r="K73">
        <v>0</v>
      </c>
      <c r="L73">
        <f t="shared" si="30"/>
        <v>75</v>
      </c>
      <c r="M73">
        <v>3</v>
      </c>
      <c r="N73">
        <v>1</v>
      </c>
      <c r="O73">
        <f t="shared" si="31"/>
        <v>25</v>
      </c>
      <c r="Q73">
        <v>111</v>
      </c>
      <c r="R73">
        <v>0</v>
      </c>
      <c r="T73">
        <v>0</v>
      </c>
      <c r="U73">
        <f t="shared" si="32"/>
        <v>111</v>
      </c>
      <c r="V73">
        <v>0</v>
      </c>
      <c r="W73">
        <f t="shared" si="33"/>
        <v>111</v>
      </c>
      <c r="X73">
        <v>1</v>
      </c>
      <c r="Y73">
        <v>2</v>
      </c>
      <c r="Z73">
        <f t="shared" si="34"/>
        <v>111</v>
      </c>
      <c r="AB73">
        <v>432</v>
      </c>
      <c r="AC73">
        <v>0</v>
      </c>
      <c r="AE73">
        <v>0</v>
      </c>
      <c r="AF73">
        <f t="shared" si="35"/>
        <v>432</v>
      </c>
      <c r="AG73">
        <v>0</v>
      </c>
      <c r="AH73">
        <f t="shared" si="36"/>
        <v>432</v>
      </c>
      <c r="AI73">
        <v>5</v>
      </c>
      <c r="AJ73">
        <f t="shared" si="37"/>
        <v>6</v>
      </c>
      <c r="AK73">
        <f t="shared" si="38"/>
        <v>86.4</v>
      </c>
      <c r="AM73">
        <v>909</v>
      </c>
      <c r="AN73">
        <v>0</v>
      </c>
      <c r="AO73">
        <v>0</v>
      </c>
      <c r="AP73">
        <f t="shared" si="39"/>
        <v>909</v>
      </c>
      <c r="AQ73">
        <v>0</v>
      </c>
      <c r="AR73">
        <f t="shared" si="40"/>
        <v>909</v>
      </c>
      <c r="AS73">
        <v>2</v>
      </c>
      <c r="AT73">
        <f t="shared" si="41"/>
        <v>6</v>
      </c>
      <c r="AU73">
        <f t="shared" si="42"/>
        <v>454.5</v>
      </c>
      <c r="AW73">
        <v>191</v>
      </c>
      <c r="AX73">
        <v>0</v>
      </c>
      <c r="AY73">
        <v>0</v>
      </c>
      <c r="AZ73">
        <f t="shared" si="43"/>
        <v>191</v>
      </c>
      <c r="BA73">
        <v>0</v>
      </c>
      <c r="BB73">
        <f t="shared" si="44"/>
        <v>191</v>
      </c>
      <c r="BC73">
        <v>4</v>
      </c>
      <c r="BD73">
        <f t="shared" si="45"/>
        <v>7</v>
      </c>
      <c r="BE73">
        <f t="shared" si="46"/>
        <v>47.75</v>
      </c>
      <c r="BG73">
        <v>380</v>
      </c>
      <c r="BH73">
        <v>0</v>
      </c>
      <c r="BI73">
        <v>0</v>
      </c>
      <c r="BJ73">
        <f t="shared" si="47"/>
        <v>380</v>
      </c>
      <c r="BK73">
        <v>0</v>
      </c>
      <c r="BL73">
        <f t="shared" si="48"/>
        <v>380</v>
      </c>
      <c r="BM73">
        <v>1</v>
      </c>
      <c r="BN73">
        <f t="shared" si="49"/>
        <v>5</v>
      </c>
      <c r="BO73">
        <f t="shared" si="50"/>
        <v>380</v>
      </c>
      <c r="BQ73">
        <v>767</v>
      </c>
      <c r="BR73">
        <v>0</v>
      </c>
      <c r="BS73">
        <v>0</v>
      </c>
      <c r="BT73">
        <f t="shared" si="51"/>
        <v>767</v>
      </c>
      <c r="BU73">
        <v>0</v>
      </c>
      <c r="BV73">
        <f t="shared" si="52"/>
        <v>767</v>
      </c>
      <c r="BW73">
        <v>2</v>
      </c>
      <c r="BX73">
        <f t="shared" si="53"/>
        <v>5</v>
      </c>
      <c r="BY73">
        <f t="shared" si="54"/>
        <v>383.5</v>
      </c>
      <c r="CA73">
        <v>3800</v>
      </c>
    </row>
    <row r="74" spans="1:79" ht="17.25" customHeight="1" x14ac:dyDescent="0.3">
      <c r="A74" s="2">
        <v>44573</v>
      </c>
      <c r="B74" t="s">
        <v>170</v>
      </c>
      <c r="C74" t="s">
        <v>171</v>
      </c>
      <c r="D74" t="s">
        <v>27</v>
      </c>
      <c r="F74">
        <v>322</v>
      </c>
      <c r="G74">
        <v>0</v>
      </c>
      <c r="I74">
        <v>0</v>
      </c>
      <c r="J74">
        <f t="shared" si="29"/>
        <v>322</v>
      </c>
      <c r="K74">
        <v>0</v>
      </c>
      <c r="L74">
        <f t="shared" si="30"/>
        <v>322</v>
      </c>
      <c r="M74">
        <v>5</v>
      </c>
      <c r="N74">
        <v>1</v>
      </c>
      <c r="O74">
        <f t="shared" si="31"/>
        <v>64.400000000000006</v>
      </c>
      <c r="Q74">
        <v>196</v>
      </c>
      <c r="R74">
        <v>0</v>
      </c>
      <c r="T74">
        <v>0</v>
      </c>
      <c r="U74">
        <f t="shared" si="32"/>
        <v>196</v>
      </c>
      <c r="V74">
        <v>0</v>
      </c>
      <c r="W74">
        <f t="shared" si="33"/>
        <v>196</v>
      </c>
      <c r="X74">
        <v>1</v>
      </c>
      <c r="Y74">
        <v>2</v>
      </c>
      <c r="Z74">
        <f t="shared" si="34"/>
        <v>196</v>
      </c>
      <c r="AB74">
        <v>1418</v>
      </c>
      <c r="AC74">
        <v>0</v>
      </c>
      <c r="AE74">
        <v>0</v>
      </c>
      <c r="AF74">
        <f t="shared" si="35"/>
        <v>1418</v>
      </c>
      <c r="AG74">
        <v>0</v>
      </c>
      <c r="AH74">
        <f t="shared" si="36"/>
        <v>1418</v>
      </c>
      <c r="AI74">
        <v>2</v>
      </c>
      <c r="AJ74">
        <f t="shared" si="37"/>
        <v>6</v>
      </c>
      <c r="AK74">
        <f t="shared" si="38"/>
        <v>709</v>
      </c>
      <c r="AM74">
        <v>811</v>
      </c>
      <c r="AN74">
        <v>0</v>
      </c>
      <c r="AO74">
        <v>0</v>
      </c>
      <c r="AP74">
        <f t="shared" si="39"/>
        <v>811</v>
      </c>
      <c r="AQ74">
        <v>0</v>
      </c>
      <c r="AR74">
        <f t="shared" si="40"/>
        <v>811</v>
      </c>
      <c r="AS74">
        <v>7</v>
      </c>
      <c r="AT74">
        <f t="shared" si="41"/>
        <v>6</v>
      </c>
      <c r="AU74">
        <f t="shared" si="42"/>
        <v>115.85714285714286</v>
      </c>
      <c r="AW74">
        <v>113</v>
      </c>
      <c r="AX74">
        <v>15</v>
      </c>
      <c r="AY74">
        <v>0</v>
      </c>
      <c r="AZ74">
        <f t="shared" si="43"/>
        <v>128</v>
      </c>
      <c r="BA74">
        <v>0</v>
      </c>
      <c r="BB74">
        <f t="shared" si="44"/>
        <v>128</v>
      </c>
      <c r="BC74">
        <v>1</v>
      </c>
      <c r="BD74">
        <f t="shared" si="45"/>
        <v>7</v>
      </c>
      <c r="BE74">
        <f t="shared" si="46"/>
        <v>128</v>
      </c>
      <c r="BG74">
        <v>481</v>
      </c>
      <c r="BH74">
        <v>0</v>
      </c>
      <c r="BI74">
        <v>0</v>
      </c>
      <c r="BJ74">
        <f t="shared" si="47"/>
        <v>481</v>
      </c>
      <c r="BK74">
        <v>0</v>
      </c>
      <c r="BL74">
        <f t="shared" si="48"/>
        <v>481</v>
      </c>
      <c r="BM74">
        <v>3</v>
      </c>
      <c r="BN74">
        <f t="shared" si="49"/>
        <v>5</v>
      </c>
      <c r="BO74">
        <f t="shared" si="50"/>
        <v>160.33333333333334</v>
      </c>
      <c r="BQ74">
        <v>1623</v>
      </c>
      <c r="BR74">
        <v>0</v>
      </c>
      <c r="BS74">
        <v>-17</v>
      </c>
      <c r="BT74">
        <f t="shared" si="51"/>
        <v>1606</v>
      </c>
      <c r="BU74">
        <v>0</v>
      </c>
      <c r="BV74">
        <f t="shared" si="52"/>
        <v>1606</v>
      </c>
      <c r="BW74">
        <v>12</v>
      </c>
      <c r="BX74">
        <f t="shared" si="53"/>
        <v>5</v>
      </c>
      <c r="BY74">
        <f t="shared" si="54"/>
        <v>133.83333333333334</v>
      </c>
      <c r="CA74">
        <v>570</v>
      </c>
    </row>
    <row r="75" spans="1:79" ht="17.25" customHeight="1" x14ac:dyDescent="0.3">
      <c r="A75" s="2">
        <v>44573</v>
      </c>
      <c r="B75" t="s">
        <v>172</v>
      </c>
      <c r="C75" t="s">
        <v>173</v>
      </c>
      <c r="D75" t="s">
        <v>27</v>
      </c>
      <c r="F75">
        <v>224</v>
      </c>
      <c r="G75">
        <v>0</v>
      </c>
      <c r="I75">
        <v>-100</v>
      </c>
      <c r="J75">
        <f t="shared" si="29"/>
        <v>124</v>
      </c>
      <c r="K75">
        <v>0</v>
      </c>
      <c r="L75">
        <f t="shared" si="30"/>
        <v>124</v>
      </c>
      <c r="M75">
        <v>1</v>
      </c>
      <c r="N75">
        <v>1</v>
      </c>
      <c r="O75">
        <f t="shared" si="31"/>
        <v>124</v>
      </c>
      <c r="Q75">
        <v>63</v>
      </c>
      <c r="R75">
        <v>0</v>
      </c>
      <c r="T75">
        <v>0</v>
      </c>
      <c r="U75">
        <f t="shared" si="32"/>
        <v>63</v>
      </c>
      <c r="V75">
        <v>0</v>
      </c>
      <c r="W75">
        <f t="shared" si="33"/>
        <v>63</v>
      </c>
      <c r="X75">
        <v>1</v>
      </c>
      <c r="Y75">
        <v>2</v>
      </c>
      <c r="Z75">
        <f t="shared" si="34"/>
        <v>63</v>
      </c>
      <c r="AB75">
        <v>1522</v>
      </c>
      <c r="AC75">
        <v>0</v>
      </c>
      <c r="AE75">
        <v>0</v>
      </c>
      <c r="AF75">
        <f t="shared" si="35"/>
        <v>1522</v>
      </c>
      <c r="AG75">
        <v>0</v>
      </c>
      <c r="AH75">
        <f t="shared" si="36"/>
        <v>1522</v>
      </c>
      <c r="AI75">
        <v>4</v>
      </c>
      <c r="AJ75">
        <f t="shared" si="37"/>
        <v>6</v>
      </c>
      <c r="AK75">
        <f t="shared" si="38"/>
        <v>380.5</v>
      </c>
      <c r="AM75">
        <v>746</v>
      </c>
      <c r="AN75">
        <v>710</v>
      </c>
      <c r="AO75">
        <v>0</v>
      </c>
      <c r="AP75">
        <f t="shared" si="39"/>
        <v>1456</v>
      </c>
      <c r="AQ75">
        <v>0</v>
      </c>
      <c r="AR75">
        <f t="shared" si="40"/>
        <v>1456</v>
      </c>
      <c r="AS75">
        <v>8</v>
      </c>
      <c r="AT75">
        <f t="shared" si="41"/>
        <v>6</v>
      </c>
      <c r="AU75">
        <f t="shared" si="42"/>
        <v>182</v>
      </c>
      <c r="AW75">
        <v>114</v>
      </c>
      <c r="AX75">
        <v>235</v>
      </c>
      <c r="AY75">
        <v>0</v>
      </c>
      <c r="AZ75">
        <f t="shared" si="43"/>
        <v>349</v>
      </c>
      <c r="BA75">
        <v>0</v>
      </c>
      <c r="BB75">
        <f t="shared" si="44"/>
        <v>349</v>
      </c>
      <c r="BC75">
        <v>2</v>
      </c>
      <c r="BD75">
        <f t="shared" si="45"/>
        <v>7</v>
      </c>
      <c r="BE75">
        <f t="shared" si="46"/>
        <v>174.5</v>
      </c>
      <c r="BG75">
        <v>216</v>
      </c>
      <c r="BH75">
        <v>240</v>
      </c>
      <c r="BI75">
        <v>0</v>
      </c>
      <c r="BJ75">
        <f t="shared" si="47"/>
        <v>456</v>
      </c>
      <c r="BK75">
        <v>0</v>
      </c>
      <c r="BL75">
        <f t="shared" si="48"/>
        <v>456</v>
      </c>
      <c r="BM75">
        <v>0</v>
      </c>
      <c r="BN75">
        <f t="shared" si="49"/>
        <v>5</v>
      </c>
      <c r="BO75">
        <f t="shared" si="50"/>
        <v>0</v>
      </c>
      <c r="BQ75">
        <v>50</v>
      </c>
      <c r="BR75">
        <v>240</v>
      </c>
      <c r="BS75">
        <v>0</v>
      </c>
      <c r="BT75">
        <f t="shared" si="51"/>
        <v>290</v>
      </c>
      <c r="BU75">
        <v>0</v>
      </c>
      <c r="BV75">
        <f t="shared" si="52"/>
        <v>290</v>
      </c>
      <c r="BW75">
        <v>2</v>
      </c>
      <c r="BX75">
        <f t="shared" si="53"/>
        <v>5</v>
      </c>
      <c r="BY75">
        <f t="shared" si="54"/>
        <v>145</v>
      </c>
      <c r="CA75">
        <v>367</v>
      </c>
    </row>
    <row r="76" spans="1:79" ht="17.25" customHeight="1" x14ac:dyDescent="0.3">
      <c r="A76" s="2">
        <v>44573</v>
      </c>
      <c r="B76" t="s">
        <v>174</v>
      </c>
      <c r="C76" t="s">
        <v>175</v>
      </c>
      <c r="D76" t="s">
        <v>27</v>
      </c>
      <c r="F76">
        <v>963</v>
      </c>
      <c r="G76">
        <v>0</v>
      </c>
      <c r="I76">
        <v>-27</v>
      </c>
      <c r="J76">
        <f t="shared" si="29"/>
        <v>936</v>
      </c>
      <c r="K76">
        <v>0</v>
      </c>
      <c r="L76">
        <f t="shared" si="30"/>
        <v>936</v>
      </c>
      <c r="M76">
        <v>53</v>
      </c>
      <c r="N76">
        <v>1</v>
      </c>
      <c r="O76">
        <f t="shared" si="31"/>
        <v>17.660377358490567</v>
      </c>
      <c r="Q76">
        <v>803</v>
      </c>
      <c r="R76">
        <v>0</v>
      </c>
      <c r="T76">
        <v>0</v>
      </c>
      <c r="U76">
        <f t="shared" si="32"/>
        <v>803</v>
      </c>
      <c r="V76">
        <v>0</v>
      </c>
      <c r="W76">
        <f t="shared" si="33"/>
        <v>803</v>
      </c>
      <c r="X76">
        <v>22</v>
      </c>
      <c r="Y76">
        <v>2</v>
      </c>
      <c r="Z76">
        <f t="shared" si="34"/>
        <v>36.5</v>
      </c>
      <c r="AB76">
        <v>714</v>
      </c>
      <c r="AC76">
        <v>0</v>
      </c>
      <c r="AE76">
        <v>-66</v>
      </c>
      <c r="AF76">
        <f t="shared" si="35"/>
        <v>648</v>
      </c>
      <c r="AG76">
        <v>1600</v>
      </c>
      <c r="AH76">
        <f t="shared" si="36"/>
        <v>2248</v>
      </c>
      <c r="AI76">
        <v>128</v>
      </c>
      <c r="AJ76">
        <f t="shared" si="37"/>
        <v>6</v>
      </c>
      <c r="AK76">
        <f t="shared" si="38"/>
        <v>17.5625</v>
      </c>
      <c r="AM76">
        <v>1951</v>
      </c>
      <c r="AN76">
        <v>0</v>
      </c>
      <c r="AO76">
        <v>0</v>
      </c>
      <c r="AP76">
        <f t="shared" si="39"/>
        <v>1951</v>
      </c>
      <c r="AQ76">
        <v>1600</v>
      </c>
      <c r="AR76">
        <f t="shared" si="40"/>
        <v>3551</v>
      </c>
      <c r="AS76">
        <v>86</v>
      </c>
      <c r="AT76">
        <f t="shared" si="41"/>
        <v>6</v>
      </c>
      <c r="AU76">
        <f t="shared" si="42"/>
        <v>41.290697674418603</v>
      </c>
      <c r="AW76">
        <v>822</v>
      </c>
      <c r="AX76">
        <v>0</v>
      </c>
      <c r="AY76">
        <v>-44</v>
      </c>
      <c r="AZ76">
        <f t="shared" si="43"/>
        <v>778</v>
      </c>
      <c r="BA76">
        <v>4000</v>
      </c>
      <c r="BB76">
        <f t="shared" si="44"/>
        <v>4778</v>
      </c>
      <c r="BC76">
        <v>105</v>
      </c>
      <c r="BD76">
        <f t="shared" si="45"/>
        <v>7</v>
      </c>
      <c r="BE76">
        <f t="shared" si="46"/>
        <v>45.504761904761907</v>
      </c>
      <c r="BG76">
        <v>1419</v>
      </c>
      <c r="BH76">
        <v>0</v>
      </c>
      <c r="BI76">
        <v>-22</v>
      </c>
      <c r="BJ76">
        <f t="shared" si="47"/>
        <v>1397</v>
      </c>
      <c r="BK76">
        <v>0</v>
      </c>
      <c r="BL76">
        <f t="shared" si="48"/>
        <v>1397</v>
      </c>
      <c r="BM76">
        <v>38</v>
      </c>
      <c r="BN76">
        <f t="shared" si="49"/>
        <v>5</v>
      </c>
      <c r="BO76">
        <f t="shared" si="50"/>
        <v>36.763157894736842</v>
      </c>
      <c r="BQ76">
        <v>580</v>
      </c>
      <c r="BR76">
        <v>0</v>
      </c>
      <c r="BS76">
        <v>-16</v>
      </c>
      <c r="BT76">
        <f t="shared" si="51"/>
        <v>564</v>
      </c>
      <c r="BU76">
        <v>400</v>
      </c>
      <c r="BV76">
        <f t="shared" si="52"/>
        <v>964</v>
      </c>
      <c r="BW76">
        <v>33</v>
      </c>
      <c r="BX76">
        <f t="shared" si="53"/>
        <v>5</v>
      </c>
      <c r="BY76">
        <f t="shared" si="54"/>
        <v>29.212121212121211</v>
      </c>
      <c r="CA76">
        <v>2320</v>
      </c>
    </row>
    <row r="77" spans="1:79" ht="17.25" customHeight="1" x14ac:dyDescent="0.3">
      <c r="A77" s="2">
        <v>44573</v>
      </c>
      <c r="B77" t="s">
        <v>176</v>
      </c>
      <c r="C77" t="s">
        <v>177</v>
      </c>
      <c r="D77" t="s">
        <v>27</v>
      </c>
      <c r="F77">
        <v>0</v>
      </c>
      <c r="G77">
        <v>0</v>
      </c>
      <c r="I77">
        <v>0</v>
      </c>
      <c r="J77">
        <f t="shared" si="29"/>
        <v>0</v>
      </c>
      <c r="K77">
        <v>0</v>
      </c>
      <c r="L77">
        <f t="shared" si="30"/>
        <v>0</v>
      </c>
      <c r="M77">
        <v>0</v>
      </c>
      <c r="N77">
        <v>1</v>
      </c>
      <c r="O77">
        <f t="shared" si="31"/>
        <v>0</v>
      </c>
      <c r="Q77">
        <v>0</v>
      </c>
      <c r="R77">
        <v>0</v>
      </c>
      <c r="T77">
        <v>0</v>
      </c>
      <c r="U77">
        <f t="shared" si="32"/>
        <v>0</v>
      </c>
      <c r="V77">
        <v>0</v>
      </c>
      <c r="W77">
        <f t="shared" si="33"/>
        <v>0</v>
      </c>
      <c r="X77">
        <v>0</v>
      </c>
      <c r="Y77">
        <v>2</v>
      </c>
      <c r="Z77">
        <f t="shared" si="34"/>
        <v>0</v>
      </c>
      <c r="AB77">
        <v>0</v>
      </c>
      <c r="AC77">
        <v>0</v>
      </c>
      <c r="AE77">
        <v>0</v>
      </c>
      <c r="AF77">
        <f t="shared" si="35"/>
        <v>0</v>
      </c>
      <c r="AG77">
        <v>0</v>
      </c>
      <c r="AH77">
        <f t="shared" si="36"/>
        <v>0</v>
      </c>
      <c r="AI77">
        <v>0</v>
      </c>
      <c r="AJ77">
        <f t="shared" si="37"/>
        <v>6</v>
      </c>
      <c r="AK77">
        <f t="shared" si="38"/>
        <v>0</v>
      </c>
      <c r="AM77">
        <v>0</v>
      </c>
      <c r="AN77">
        <v>0</v>
      </c>
      <c r="AO77">
        <v>0</v>
      </c>
      <c r="AP77">
        <f t="shared" si="39"/>
        <v>0</v>
      </c>
      <c r="AQ77">
        <v>0</v>
      </c>
      <c r="AR77">
        <f t="shared" si="40"/>
        <v>0</v>
      </c>
      <c r="AS77">
        <v>0</v>
      </c>
      <c r="AT77">
        <f t="shared" si="41"/>
        <v>6</v>
      </c>
      <c r="AU77">
        <f t="shared" si="42"/>
        <v>0</v>
      </c>
      <c r="AW77">
        <v>0</v>
      </c>
      <c r="AX77">
        <v>0</v>
      </c>
      <c r="AY77">
        <v>0</v>
      </c>
      <c r="AZ77">
        <f t="shared" si="43"/>
        <v>0</v>
      </c>
      <c r="BA77">
        <v>0</v>
      </c>
      <c r="BB77">
        <f t="shared" si="44"/>
        <v>0</v>
      </c>
      <c r="BC77">
        <v>0</v>
      </c>
      <c r="BD77">
        <f t="shared" si="45"/>
        <v>7</v>
      </c>
      <c r="BE77">
        <f t="shared" si="46"/>
        <v>0</v>
      </c>
      <c r="BG77">
        <v>0</v>
      </c>
      <c r="BH77">
        <v>0</v>
      </c>
      <c r="BI77">
        <v>0</v>
      </c>
      <c r="BJ77">
        <f t="shared" si="47"/>
        <v>0</v>
      </c>
      <c r="BK77">
        <v>0</v>
      </c>
      <c r="BL77">
        <f t="shared" si="48"/>
        <v>0</v>
      </c>
      <c r="BM77">
        <v>0</v>
      </c>
      <c r="BN77">
        <f t="shared" si="49"/>
        <v>5</v>
      </c>
      <c r="BO77">
        <f t="shared" si="50"/>
        <v>0</v>
      </c>
      <c r="BQ77">
        <v>0</v>
      </c>
      <c r="BR77">
        <v>0</v>
      </c>
      <c r="BS77">
        <v>0</v>
      </c>
      <c r="BT77">
        <f t="shared" si="51"/>
        <v>0</v>
      </c>
      <c r="BU77">
        <v>0</v>
      </c>
      <c r="BV77">
        <f t="shared" si="52"/>
        <v>0</v>
      </c>
      <c r="BW77">
        <v>0</v>
      </c>
      <c r="BX77">
        <f t="shared" si="53"/>
        <v>5</v>
      </c>
      <c r="BY77">
        <f t="shared" si="54"/>
        <v>0</v>
      </c>
      <c r="CA77">
        <v>0</v>
      </c>
    </row>
    <row r="78" spans="1:79" ht="17.25" customHeight="1" x14ac:dyDescent="0.3">
      <c r="A78" s="2">
        <v>44573</v>
      </c>
      <c r="B78" t="s">
        <v>178</v>
      </c>
      <c r="C78" t="s">
        <v>179</v>
      </c>
      <c r="D78" t="s">
        <v>27</v>
      </c>
      <c r="F78">
        <v>0</v>
      </c>
      <c r="G78">
        <v>0</v>
      </c>
      <c r="I78">
        <v>0</v>
      </c>
      <c r="J78">
        <f t="shared" si="29"/>
        <v>0</v>
      </c>
      <c r="K78">
        <v>0</v>
      </c>
      <c r="L78">
        <f t="shared" si="30"/>
        <v>0</v>
      </c>
      <c r="M78">
        <v>0</v>
      </c>
      <c r="N78">
        <v>1</v>
      </c>
      <c r="O78">
        <f t="shared" si="31"/>
        <v>0</v>
      </c>
      <c r="Q78">
        <v>0</v>
      </c>
      <c r="R78">
        <v>0</v>
      </c>
      <c r="T78">
        <v>0</v>
      </c>
      <c r="U78">
        <f t="shared" si="32"/>
        <v>0</v>
      </c>
      <c r="V78">
        <v>0</v>
      </c>
      <c r="W78">
        <f t="shared" si="33"/>
        <v>0</v>
      </c>
      <c r="X78">
        <v>0</v>
      </c>
      <c r="Y78">
        <v>2</v>
      </c>
      <c r="Z78">
        <f t="shared" si="34"/>
        <v>0</v>
      </c>
      <c r="AB78">
        <v>0</v>
      </c>
      <c r="AC78">
        <v>0</v>
      </c>
      <c r="AE78">
        <v>0</v>
      </c>
      <c r="AF78">
        <f t="shared" si="35"/>
        <v>0</v>
      </c>
      <c r="AG78">
        <v>0</v>
      </c>
      <c r="AH78">
        <f t="shared" si="36"/>
        <v>0</v>
      </c>
      <c r="AI78">
        <v>0</v>
      </c>
      <c r="AJ78">
        <f t="shared" si="37"/>
        <v>6</v>
      </c>
      <c r="AK78">
        <f t="shared" si="38"/>
        <v>0</v>
      </c>
      <c r="AM78">
        <v>0</v>
      </c>
      <c r="AN78">
        <v>0</v>
      </c>
      <c r="AO78">
        <v>0</v>
      </c>
      <c r="AP78">
        <f t="shared" si="39"/>
        <v>0</v>
      </c>
      <c r="AQ78">
        <v>0</v>
      </c>
      <c r="AR78">
        <f t="shared" si="40"/>
        <v>0</v>
      </c>
      <c r="AS78">
        <v>0</v>
      </c>
      <c r="AT78">
        <f t="shared" si="41"/>
        <v>6</v>
      </c>
      <c r="AU78">
        <f t="shared" si="42"/>
        <v>0</v>
      </c>
      <c r="AW78">
        <v>0</v>
      </c>
      <c r="AX78">
        <v>0</v>
      </c>
      <c r="AY78">
        <v>0</v>
      </c>
      <c r="AZ78">
        <f t="shared" si="43"/>
        <v>0</v>
      </c>
      <c r="BA78">
        <v>0</v>
      </c>
      <c r="BB78">
        <f t="shared" si="44"/>
        <v>0</v>
      </c>
      <c r="BC78">
        <v>0</v>
      </c>
      <c r="BD78">
        <f t="shared" si="45"/>
        <v>7</v>
      </c>
      <c r="BE78">
        <f t="shared" si="46"/>
        <v>0</v>
      </c>
      <c r="BG78">
        <v>0</v>
      </c>
      <c r="BH78">
        <v>0</v>
      </c>
      <c r="BI78">
        <v>0</v>
      </c>
      <c r="BJ78">
        <f t="shared" si="47"/>
        <v>0</v>
      </c>
      <c r="BK78">
        <v>0</v>
      </c>
      <c r="BL78">
        <f t="shared" si="48"/>
        <v>0</v>
      </c>
      <c r="BM78">
        <v>0</v>
      </c>
      <c r="BN78">
        <f t="shared" si="49"/>
        <v>5</v>
      </c>
      <c r="BO78">
        <f t="shared" si="50"/>
        <v>0</v>
      </c>
      <c r="BQ78">
        <v>0</v>
      </c>
      <c r="BR78">
        <v>0</v>
      </c>
      <c r="BS78">
        <v>0</v>
      </c>
      <c r="BT78">
        <f t="shared" si="51"/>
        <v>0</v>
      </c>
      <c r="BU78">
        <v>0</v>
      </c>
      <c r="BV78">
        <f t="shared" si="52"/>
        <v>0</v>
      </c>
      <c r="BW78">
        <v>0</v>
      </c>
      <c r="BX78">
        <f t="shared" si="53"/>
        <v>5</v>
      </c>
      <c r="BY78">
        <f t="shared" si="54"/>
        <v>0</v>
      </c>
      <c r="CA78">
        <v>0</v>
      </c>
    </row>
    <row r="79" spans="1:79" ht="17.25" customHeight="1" x14ac:dyDescent="0.3">
      <c r="A79" s="2">
        <v>44573</v>
      </c>
      <c r="B79" t="s">
        <v>180</v>
      </c>
      <c r="C79" t="s">
        <v>181</v>
      </c>
      <c r="D79" t="s">
        <v>27</v>
      </c>
      <c r="F79">
        <v>694</v>
      </c>
      <c r="G79">
        <v>0</v>
      </c>
      <c r="I79">
        <v>0</v>
      </c>
      <c r="J79">
        <f t="shared" si="29"/>
        <v>694</v>
      </c>
      <c r="K79">
        <v>0</v>
      </c>
      <c r="L79">
        <f t="shared" si="30"/>
        <v>694</v>
      </c>
      <c r="M79">
        <v>9</v>
      </c>
      <c r="N79">
        <v>1</v>
      </c>
      <c r="O79">
        <f t="shared" si="31"/>
        <v>77.111111111111114</v>
      </c>
      <c r="Q79">
        <v>178</v>
      </c>
      <c r="R79">
        <v>0</v>
      </c>
      <c r="T79">
        <v>-51</v>
      </c>
      <c r="U79">
        <f t="shared" si="32"/>
        <v>127</v>
      </c>
      <c r="V79">
        <v>0</v>
      </c>
      <c r="W79">
        <f t="shared" si="33"/>
        <v>127</v>
      </c>
      <c r="X79">
        <v>5</v>
      </c>
      <c r="Y79">
        <v>2</v>
      </c>
      <c r="Z79">
        <f t="shared" si="34"/>
        <v>25.4</v>
      </c>
      <c r="AB79">
        <v>5751</v>
      </c>
      <c r="AC79">
        <v>0</v>
      </c>
      <c r="AE79">
        <v>-195</v>
      </c>
      <c r="AF79">
        <f t="shared" si="35"/>
        <v>5556</v>
      </c>
      <c r="AG79">
        <v>0</v>
      </c>
      <c r="AH79">
        <f t="shared" si="36"/>
        <v>5556</v>
      </c>
      <c r="AI79">
        <v>73</v>
      </c>
      <c r="AJ79">
        <f t="shared" si="37"/>
        <v>6</v>
      </c>
      <c r="AK79">
        <f t="shared" si="38"/>
        <v>76.109589041095887</v>
      </c>
      <c r="AM79">
        <v>1377</v>
      </c>
      <c r="AN79">
        <v>0</v>
      </c>
      <c r="AO79">
        <v>-11</v>
      </c>
      <c r="AP79">
        <f t="shared" si="39"/>
        <v>1366</v>
      </c>
      <c r="AQ79">
        <v>0</v>
      </c>
      <c r="AR79">
        <f t="shared" si="40"/>
        <v>1366</v>
      </c>
      <c r="AS79">
        <v>20</v>
      </c>
      <c r="AT79">
        <f t="shared" si="41"/>
        <v>6</v>
      </c>
      <c r="AU79">
        <f t="shared" si="42"/>
        <v>68.3</v>
      </c>
      <c r="AW79">
        <v>668</v>
      </c>
      <c r="AX79">
        <v>0</v>
      </c>
      <c r="AY79">
        <v>0</v>
      </c>
      <c r="AZ79">
        <f t="shared" si="43"/>
        <v>668</v>
      </c>
      <c r="BA79">
        <v>0</v>
      </c>
      <c r="BB79">
        <f t="shared" si="44"/>
        <v>668</v>
      </c>
      <c r="BC79">
        <v>8</v>
      </c>
      <c r="BD79">
        <f t="shared" si="45"/>
        <v>7</v>
      </c>
      <c r="BE79">
        <f t="shared" si="46"/>
        <v>83.5</v>
      </c>
      <c r="BG79">
        <v>802</v>
      </c>
      <c r="BH79">
        <v>0</v>
      </c>
      <c r="BI79">
        <v>-39</v>
      </c>
      <c r="BJ79">
        <f t="shared" si="47"/>
        <v>763</v>
      </c>
      <c r="BK79">
        <v>0</v>
      </c>
      <c r="BL79">
        <f t="shared" si="48"/>
        <v>763</v>
      </c>
      <c r="BM79">
        <v>16</v>
      </c>
      <c r="BN79">
        <v>71</v>
      </c>
      <c r="BO79">
        <f t="shared" si="50"/>
        <v>47.6875</v>
      </c>
      <c r="BQ79">
        <v>330</v>
      </c>
      <c r="BR79">
        <v>0</v>
      </c>
      <c r="BS79">
        <v>0</v>
      </c>
      <c r="BT79">
        <f t="shared" si="51"/>
        <v>330</v>
      </c>
      <c r="BU79">
        <v>0</v>
      </c>
      <c r="BV79">
        <f t="shared" si="52"/>
        <v>330</v>
      </c>
      <c r="BW79">
        <v>4</v>
      </c>
      <c r="BX79">
        <f t="shared" si="53"/>
        <v>5</v>
      </c>
      <c r="BY79">
        <f t="shared" si="54"/>
        <v>82.5</v>
      </c>
      <c r="CA79">
        <v>0</v>
      </c>
    </row>
    <row r="80" spans="1:79" ht="17.25" customHeight="1" x14ac:dyDescent="0.3">
      <c r="A80" s="2">
        <v>44573</v>
      </c>
      <c r="B80" t="s">
        <v>182</v>
      </c>
      <c r="C80" t="s">
        <v>183</v>
      </c>
      <c r="D80" t="s">
        <v>27</v>
      </c>
      <c r="F80">
        <v>373</v>
      </c>
      <c r="G80">
        <v>0</v>
      </c>
      <c r="I80">
        <v>0</v>
      </c>
      <c r="J80">
        <f t="shared" si="29"/>
        <v>373</v>
      </c>
      <c r="K80">
        <v>0</v>
      </c>
      <c r="L80">
        <f t="shared" si="30"/>
        <v>373</v>
      </c>
      <c r="M80">
        <v>35</v>
      </c>
      <c r="N80">
        <v>1</v>
      </c>
      <c r="O80">
        <f t="shared" si="31"/>
        <v>10.657142857142857</v>
      </c>
      <c r="Q80">
        <v>244</v>
      </c>
      <c r="R80">
        <v>0</v>
      </c>
      <c r="T80">
        <v>0</v>
      </c>
      <c r="U80">
        <f t="shared" si="32"/>
        <v>244</v>
      </c>
      <c r="V80">
        <v>0</v>
      </c>
      <c r="W80">
        <f t="shared" si="33"/>
        <v>244</v>
      </c>
      <c r="X80">
        <v>10</v>
      </c>
      <c r="Y80">
        <v>2</v>
      </c>
      <c r="Z80">
        <f t="shared" si="34"/>
        <v>24.4</v>
      </c>
      <c r="AB80">
        <v>442</v>
      </c>
      <c r="AC80">
        <v>0</v>
      </c>
      <c r="AE80">
        <v>-12</v>
      </c>
      <c r="AF80">
        <f t="shared" si="35"/>
        <v>430</v>
      </c>
      <c r="AG80">
        <v>0</v>
      </c>
      <c r="AH80">
        <f t="shared" si="36"/>
        <v>430</v>
      </c>
      <c r="AI80">
        <v>22</v>
      </c>
      <c r="AJ80">
        <f t="shared" si="37"/>
        <v>6</v>
      </c>
      <c r="AK80">
        <f t="shared" si="38"/>
        <v>19.545454545454547</v>
      </c>
      <c r="AM80">
        <v>123</v>
      </c>
      <c r="AN80">
        <v>0</v>
      </c>
      <c r="AO80">
        <v>0</v>
      </c>
      <c r="AP80">
        <f t="shared" si="39"/>
        <v>123</v>
      </c>
      <c r="AQ80">
        <v>0</v>
      </c>
      <c r="AR80">
        <f t="shared" si="40"/>
        <v>123</v>
      </c>
      <c r="AS80">
        <v>6</v>
      </c>
      <c r="AT80">
        <f t="shared" si="41"/>
        <v>6</v>
      </c>
      <c r="AU80">
        <f>IFERROR(AR80/AS80,0)</f>
        <v>20.5</v>
      </c>
      <c r="AW80">
        <v>152</v>
      </c>
      <c r="AX80">
        <v>0</v>
      </c>
      <c r="AY80">
        <v>0</v>
      </c>
      <c r="AZ80">
        <f t="shared" si="43"/>
        <v>152</v>
      </c>
      <c r="BA80">
        <v>0</v>
      </c>
      <c r="BB80">
        <f t="shared" si="44"/>
        <v>152</v>
      </c>
      <c r="BC80">
        <v>5</v>
      </c>
      <c r="BD80">
        <f t="shared" si="45"/>
        <v>7</v>
      </c>
      <c r="BE80">
        <f t="shared" si="46"/>
        <v>30.4</v>
      </c>
      <c r="BG80">
        <v>1001</v>
      </c>
      <c r="BH80">
        <v>0</v>
      </c>
      <c r="BI80">
        <v>0</v>
      </c>
      <c r="BJ80">
        <f t="shared" si="47"/>
        <v>1001</v>
      </c>
      <c r="BK80">
        <v>0</v>
      </c>
      <c r="BL80">
        <f t="shared" si="48"/>
        <v>1001</v>
      </c>
      <c r="BM80">
        <v>7</v>
      </c>
      <c r="BN80">
        <f t="shared" si="49"/>
        <v>5</v>
      </c>
      <c r="BO80">
        <f t="shared" si="50"/>
        <v>143</v>
      </c>
      <c r="BQ80">
        <v>252</v>
      </c>
      <c r="BR80">
        <v>0</v>
      </c>
      <c r="BS80">
        <v>0</v>
      </c>
      <c r="BT80">
        <f t="shared" si="51"/>
        <v>252</v>
      </c>
      <c r="BU80">
        <v>0</v>
      </c>
      <c r="BV80">
        <f t="shared" si="52"/>
        <v>252</v>
      </c>
      <c r="BW80">
        <v>3</v>
      </c>
      <c r="BX80">
        <f t="shared" si="53"/>
        <v>5</v>
      </c>
      <c r="BY80">
        <f t="shared" si="54"/>
        <v>84</v>
      </c>
      <c r="CA80">
        <v>0</v>
      </c>
    </row>
    <row r="81" spans="1:79" ht="18.600000000000001" customHeight="1" x14ac:dyDescent="0.3">
      <c r="A81" s="2">
        <v>44573</v>
      </c>
      <c r="B81" t="s">
        <v>184</v>
      </c>
      <c r="C81" t="s">
        <v>185</v>
      </c>
      <c r="D81" t="s">
        <v>27</v>
      </c>
      <c r="F81">
        <v>1414</v>
      </c>
      <c r="G81">
        <v>0</v>
      </c>
      <c r="I81">
        <v>-34</v>
      </c>
      <c r="J81">
        <f t="shared" si="29"/>
        <v>1380</v>
      </c>
      <c r="K81">
        <v>0</v>
      </c>
      <c r="L81">
        <f t="shared" si="30"/>
        <v>1380</v>
      </c>
      <c r="M81">
        <v>11</v>
      </c>
      <c r="N81">
        <v>1</v>
      </c>
      <c r="O81">
        <f t="shared" si="31"/>
        <v>125.45454545454545</v>
      </c>
      <c r="Q81">
        <v>297</v>
      </c>
      <c r="R81">
        <v>0</v>
      </c>
      <c r="T81">
        <v>0</v>
      </c>
      <c r="U81">
        <f t="shared" si="32"/>
        <v>297</v>
      </c>
      <c r="V81">
        <v>0</v>
      </c>
      <c r="W81">
        <f t="shared" si="33"/>
        <v>297</v>
      </c>
      <c r="X81">
        <v>0</v>
      </c>
      <c r="Y81">
        <v>2</v>
      </c>
      <c r="Z81">
        <f t="shared" si="34"/>
        <v>0</v>
      </c>
      <c r="AB81">
        <v>55</v>
      </c>
      <c r="AC81">
        <v>0</v>
      </c>
      <c r="AE81">
        <v>0</v>
      </c>
      <c r="AF81">
        <f t="shared" si="35"/>
        <v>55</v>
      </c>
      <c r="AG81">
        <v>2166</v>
      </c>
      <c r="AH81">
        <f t="shared" si="36"/>
        <v>2221</v>
      </c>
      <c r="AI81">
        <v>13</v>
      </c>
      <c r="AJ81">
        <f t="shared" si="37"/>
        <v>6</v>
      </c>
      <c r="AK81">
        <f t="shared" si="38"/>
        <v>170.84615384615384</v>
      </c>
      <c r="AM81">
        <v>37</v>
      </c>
      <c r="AN81">
        <v>0</v>
      </c>
      <c r="AO81">
        <v>-34</v>
      </c>
      <c r="AP81">
        <f t="shared" si="39"/>
        <v>3</v>
      </c>
      <c r="AQ81">
        <v>540</v>
      </c>
      <c r="AR81">
        <f t="shared" si="40"/>
        <v>543</v>
      </c>
      <c r="AS81">
        <v>9</v>
      </c>
      <c r="AT81">
        <f t="shared" si="41"/>
        <v>6</v>
      </c>
      <c r="AU81">
        <f>IFERROR(AR81/AS81,0)</f>
        <v>60.333333333333336</v>
      </c>
      <c r="AW81">
        <v>99</v>
      </c>
      <c r="AX81">
        <v>0</v>
      </c>
      <c r="AY81">
        <v>0</v>
      </c>
      <c r="AZ81">
        <f t="shared" si="43"/>
        <v>99</v>
      </c>
      <c r="BA81">
        <v>1080</v>
      </c>
      <c r="BB81">
        <f t="shared" si="44"/>
        <v>1179</v>
      </c>
      <c r="BC81">
        <v>12</v>
      </c>
      <c r="BD81">
        <f t="shared" si="45"/>
        <v>7</v>
      </c>
      <c r="BE81">
        <f t="shared" si="46"/>
        <v>98.25</v>
      </c>
      <c r="BG81">
        <v>168</v>
      </c>
      <c r="BH81">
        <v>0</v>
      </c>
      <c r="BI81">
        <v>0</v>
      </c>
      <c r="BJ81">
        <f t="shared" si="47"/>
        <v>168</v>
      </c>
      <c r="BK81">
        <v>0</v>
      </c>
      <c r="BL81">
        <f t="shared" si="48"/>
        <v>168</v>
      </c>
      <c r="BM81">
        <v>1</v>
      </c>
      <c r="BN81">
        <f t="shared" si="49"/>
        <v>5</v>
      </c>
      <c r="BO81">
        <f t="shared" si="50"/>
        <v>168</v>
      </c>
      <c r="BQ81">
        <v>253</v>
      </c>
      <c r="BR81">
        <v>0</v>
      </c>
      <c r="BS81">
        <v>0</v>
      </c>
      <c r="BT81">
        <f t="shared" si="51"/>
        <v>253</v>
      </c>
      <c r="BU81">
        <v>540</v>
      </c>
      <c r="BV81">
        <f t="shared" si="52"/>
        <v>793</v>
      </c>
      <c r="BW81">
        <v>7</v>
      </c>
      <c r="BX81">
        <f t="shared" si="53"/>
        <v>5</v>
      </c>
      <c r="BY81">
        <f t="shared" si="54"/>
        <v>113.28571428571429</v>
      </c>
      <c r="CA81">
        <v>0</v>
      </c>
    </row>
    <row r="90" spans="1:79" ht="17.25" customHeight="1" x14ac:dyDescent="0.3">
      <c r="BQ90" t="s">
        <v>186</v>
      </c>
    </row>
  </sheetData>
  <dataConsolidate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F2B4-E756-4BF1-9061-BA201DD285E1}">
  <dimension ref="A1:CA90"/>
  <sheetViews>
    <sheetView zoomScale="85" zoomScaleNormal="85" workbookViewId="0">
      <selection sqref="A1:XFD1"/>
    </sheetView>
  </sheetViews>
  <sheetFormatPr defaultColWidth="9.6640625" defaultRowHeight="17.25" customHeight="1" x14ac:dyDescent="0.3"/>
  <cols>
    <col min="1" max="1" width="10.77734375" bestFit="1" customWidth="1"/>
    <col min="2" max="2" width="12.5546875" customWidth="1"/>
    <col min="3" max="3" width="25.5546875" bestFit="1" customWidth="1"/>
    <col min="4" max="4" width="4.88671875" bestFit="1" customWidth="1"/>
    <col min="5" max="5" width="10.33203125" bestFit="1" customWidth="1"/>
    <col min="6" max="28" width="11.33203125" customWidth="1"/>
    <col min="29" max="30" width="11.44140625" customWidth="1"/>
    <col min="31" max="78" width="11.33203125" customWidth="1"/>
    <col min="79" max="79" width="16.33203125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44574</v>
      </c>
      <c r="B2" t="s">
        <v>25</v>
      </c>
      <c r="C2" t="s">
        <v>26</v>
      </c>
      <c r="D2" t="s">
        <v>27</v>
      </c>
      <c r="F2">
        <v>20</v>
      </c>
      <c r="G2">
        <v>0</v>
      </c>
      <c r="I2">
        <v>0</v>
      </c>
      <c r="J2">
        <f t="shared" ref="J2:J33" si="0">SUM(F2:I2)</f>
        <v>20</v>
      </c>
      <c r="K2">
        <v>0</v>
      </c>
      <c r="L2">
        <f t="shared" ref="L2:L65" si="1">SUM(J2:K2)</f>
        <v>20</v>
      </c>
      <c r="M2">
        <v>2</v>
      </c>
      <c r="N2">
        <v>1</v>
      </c>
      <c r="O2">
        <f t="shared" ref="O2:O65" si="2">IFERROR(L2/M2,0)</f>
        <v>10</v>
      </c>
      <c r="Q2">
        <v>0</v>
      </c>
      <c r="R2">
        <v>0</v>
      </c>
      <c r="T2">
        <v>0</v>
      </c>
      <c r="U2">
        <f t="shared" ref="U2:U33" si="3">SUM(Q2:T2)</f>
        <v>0</v>
      </c>
      <c r="V2">
        <v>0</v>
      </c>
      <c r="W2">
        <f t="shared" ref="W2:W65" si="4">SUM(U2:V2)</f>
        <v>0</v>
      </c>
      <c r="X2">
        <v>0</v>
      </c>
      <c r="Y2">
        <v>2</v>
      </c>
      <c r="Z2">
        <f t="shared" ref="Z2:Z65" si="5">IFERROR(W2/X2,0)</f>
        <v>0</v>
      </c>
      <c r="AB2">
        <v>0</v>
      </c>
      <c r="AC2">
        <v>0</v>
      </c>
      <c r="AE2">
        <v>0</v>
      </c>
      <c r="AF2">
        <f t="shared" ref="AF2:AF33" si="6">SUM(AB2:AE2)</f>
        <v>0</v>
      </c>
      <c r="AG2">
        <v>0</v>
      </c>
      <c r="AH2">
        <f t="shared" ref="AH2:AH65" si="7">SUM(AF2:AG2)</f>
        <v>0</v>
      </c>
      <c r="AI2">
        <v>9</v>
      </c>
      <c r="AJ2">
        <f t="shared" ref="AJ2:AJ65" si="8">4+2</f>
        <v>6</v>
      </c>
      <c r="AK2">
        <f t="shared" ref="AK2:AK65" si="9">IFERROR(AH2/AI2,0)</f>
        <v>0</v>
      </c>
      <c r="AM2">
        <v>0</v>
      </c>
      <c r="AN2">
        <v>0</v>
      </c>
      <c r="AO2">
        <v>0</v>
      </c>
      <c r="AP2">
        <f t="shared" ref="AP2:AP65" si="10">SUM(AM2:AO2)</f>
        <v>0</v>
      </c>
      <c r="AQ2">
        <v>0</v>
      </c>
      <c r="AR2">
        <f t="shared" ref="AR2:AR65" si="11">SUM(AP2:AQ2)</f>
        <v>0</v>
      </c>
      <c r="AS2">
        <v>2</v>
      </c>
      <c r="AT2">
        <f t="shared" ref="AT2:AT65" si="12">4+2</f>
        <v>6</v>
      </c>
      <c r="AU2">
        <f t="shared" ref="AU2:AU65" si="13">IFERROR(AR2/AS2,0)</f>
        <v>0</v>
      </c>
      <c r="AW2">
        <v>0</v>
      </c>
      <c r="AX2">
        <v>0</v>
      </c>
      <c r="AY2">
        <v>0</v>
      </c>
      <c r="AZ2">
        <f t="shared" ref="AZ2:AZ65" si="14">SUM(AW2:AY2)</f>
        <v>0</v>
      </c>
      <c r="BA2">
        <v>0</v>
      </c>
      <c r="BB2">
        <f t="shared" ref="BB2:BB65" si="15">SUM(AZ2:BA2)</f>
        <v>0</v>
      </c>
      <c r="BC2">
        <v>3</v>
      </c>
      <c r="BD2">
        <f t="shared" ref="BD2:BD65" si="16">5+2</f>
        <v>7</v>
      </c>
      <c r="BE2">
        <f t="shared" ref="BE2:BE65" si="17">IFERROR(BB2/BC2,0)</f>
        <v>0</v>
      </c>
      <c r="BG2">
        <v>57</v>
      </c>
      <c r="BH2">
        <v>0</v>
      </c>
      <c r="BI2">
        <v>0</v>
      </c>
      <c r="BJ2">
        <f t="shared" ref="BJ2:BJ65" si="18">SUM(BG2:BI2)</f>
        <v>57</v>
      </c>
      <c r="BK2">
        <v>0</v>
      </c>
      <c r="BL2">
        <f t="shared" ref="BL2:BL65" si="19">SUM(BJ2:BK2)</f>
        <v>57</v>
      </c>
      <c r="BM2">
        <v>2</v>
      </c>
      <c r="BN2">
        <f t="shared" ref="BN2:BN65" si="20">3+2</f>
        <v>5</v>
      </c>
      <c r="BO2">
        <f t="shared" ref="BO2:BO65" si="21">IFERROR(BL2/BM2,0)</f>
        <v>28.5</v>
      </c>
      <c r="BQ2">
        <v>0</v>
      </c>
      <c r="BR2">
        <v>0</v>
      </c>
      <c r="BS2">
        <v>0</v>
      </c>
      <c r="BT2">
        <f t="shared" ref="BT2:BT65" si="22">SUM(BQ2:BS2)</f>
        <v>0</v>
      </c>
      <c r="BU2">
        <v>0</v>
      </c>
      <c r="BV2">
        <f t="shared" ref="BV2:BV65" si="23">SUM(BT2:BU2)</f>
        <v>0</v>
      </c>
      <c r="BW2">
        <v>6</v>
      </c>
      <c r="BX2">
        <f t="shared" ref="BX2:BX65" si="24">3+2</f>
        <v>5</v>
      </c>
      <c r="BY2">
        <f t="shared" ref="BY2:BY65" si="25">IFERROR(BV2/BW2,0)</f>
        <v>0</v>
      </c>
      <c r="CA2">
        <v>0</v>
      </c>
    </row>
    <row r="3" spans="1:79" ht="18" customHeight="1" x14ac:dyDescent="0.3">
      <c r="A3" s="2">
        <v>44574</v>
      </c>
      <c r="B3" t="s">
        <v>28</v>
      </c>
      <c r="C3" t="s">
        <v>29</v>
      </c>
      <c r="D3" t="s">
        <v>27</v>
      </c>
      <c r="F3">
        <v>50</v>
      </c>
      <c r="G3">
        <v>0</v>
      </c>
      <c r="I3">
        <v>-34</v>
      </c>
      <c r="J3">
        <f t="shared" si="0"/>
        <v>16</v>
      </c>
      <c r="K3">
        <v>320</v>
      </c>
      <c r="L3">
        <f t="shared" si="1"/>
        <v>336</v>
      </c>
      <c r="M3">
        <v>10</v>
      </c>
      <c r="N3">
        <v>1</v>
      </c>
      <c r="O3">
        <f t="shared" si="2"/>
        <v>33.6</v>
      </c>
      <c r="Q3">
        <v>233</v>
      </c>
      <c r="R3">
        <v>0</v>
      </c>
      <c r="T3">
        <v>0</v>
      </c>
      <c r="U3">
        <f t="shared" si="3"/>
        <v>233</v>
      </c>
      <c r="V3">
        <v>0</v>
      </c>
      <c r="W3">
        <f t="shared" si="4"/>
        <v>233</v>
      </c>
      <c r="X3">
        <v>5</v>
      </c>
      <c r="Y3">
        <v>2</v>
      </c>
      <c r="Z3">
        <f t="shared" si="5"/>
        <v>46.6</v>
      </c>
      <c r="AB3">
        <v>709</v>
      </c>
      <c r="AC3">
        <v>0</v>
      </c>
      <c r="AE3">
        <v>0</v>
      </c>
      <c r="AF3">
        <f t="shared" si="6"/>
        <v>709</v>
      </c>
      <c r="AG3">
        <v>320</v>
      </c>
      <c r="AH3">
        <f t="shared" si="7"/>
        <v>1029</v>
      </c>
      <c r="AI3">
        <v>26</v>
      </c>
      <c r="AJ3">
        <f t="shared" si="8"/>
        <v>6</v>
      </c>
      <c r="AK3">
        <f t="shared" si="9"/>
        <v>39.57692307692308</v>
      </c>
      <c r="AM3">
        <v>1249</v>
      </c>
      <c r="AN3">
        <v>0</v>
      </c>
      <c r="AO3">
        <v>-22</v>
      </c>
      <c r="AP3">
        <f t="shared" si="10"/>
        <v>1227</v>
      </c>
      <c r="AQ3">
        <v>0</v>
      </c>
      <c r="AR3">
        <f t="shared" si="11"/>
        <v>1227</v>
      </c>
      <c r="AS3">
        <v>22</v>
      </c>
      <c r="AT3">
        <f t="shared" si="12"/>
        <v>6</v>
      </c>
      <c r="AU3">
        <f t="shared" si="13"/>
        <v>55.772727272727273</v>
      </c>
      <c r="AW3">
        <v>279</v>
      </c>
      <c r="AX3">
        <v>0</v>
      </c>
      <c r="AY3">
        <v>0</v>
      </c>
      <c r="AZ3">
        <f t="shared" si="14"/>
        <v>279</v>
      </c>
      <c r="BA3">
        <v>0</v>
      </c>
      <c r="BB3">
        <f t="shared" si="15"/>
        <v>279</v>
      </c>
      <c r="BC3">
        <v>5</v>
      </c>
      <c r="BD3">
        <f t="shared" si="16"/>
        <v>7</v>
      </c>
      <c r="BE3">
        <f t="shared" si="17"/>
        <v>55.8</v>
      </c>
      <c r="BG3">
        <v>295</v>
      </c>
      <c r="BH3">
        <v>0</v>
      </c>
      <c r="BI3">
        <v>0</v>
      </c>
      <c r="BJ3">
        <f t="shared" si="18"/>
        <v>295</v>
      </c>
      <c r="BK3">
        <v>0</v>
      </c>
      <c r="BL3">
        <f t="shared" si="19"/>
        <v>295</v>
      </c>
      <c r="BM3">
        <v>5</v>
      </c>
      <c r="BN3">
        <f t="shared" si="20"/>
        <v>5</v>
      </c>
      <c r="BO3">
        <f t="shared" si="21"/>
        <v>59</v>
      </c>
      <c r="BQ3">
        <v>1241</v>
      </c>
      <c r="BR3">
        <v>0</v>
      </c>
      <c r="BS3">
        <v>0</v>
      </c>
      <c r="BT3">
        <f t="shared" si="22"/>
        <v>1241</v>
      </c>
      <c r="BU3">
        <v>0</v>
      </c>
      <c r="BV3">
        <f t="shared" si="23"/>
        <v>1241</v>
      </c>
      <c r="BW3">
        <v>17</v>
      </c>
      <c r="BX3">
        <f t="shared" si="24"/>
        <v>5</v>
      </c>
      <c r="BY3">
        <f t="shared" si="25"/>
        <v>73</v>
      </c>
      <c r="CA3">
        <v>0</v>
      </c>
    </row>
    <row r="4" spans="1:79" ht="17.25" customHeight="1" x14ac:dyDescent="0.3">
      <c r="A4" s="2">
        <v>44574</v>
      </c>
      <c r="B4" t="s">
        <v>30</v>
      </c>
      <c r="C4" t="s">
        <v>31</v>
      </c>
      <c r="D4" t="s">
        <v>27</v>
      </c>
      <c r="F4">
        <v>174</v>
      </c>
      <c r="G4">
        <v>0</v>
      </c>
      <c r="I4">
        <v>0</v>
      </c>
      <c r="J4">
        <f t="shared" si="0"/>
        <v>174</v>
      </c>
      <c r="K4">
        <v>0</v>
      </c>
      <c r="L4">
        <f t="shared" si="1"/>
        <v>174</v>
      </c>
      <c r="M4">
        <v>7</v>
      </c>
      <c r="N4">
        <v>1</v>
      </c>
      <c r="O4">
        <f t="shared" si="2"/>
        <v>24.857142857142858</v>
      </c>
      <c r="Q4">
        <v>226</v>
      </c>
      <c r="R4">
        <v>0</v>
      </c>
      <c r="T4">
        <v>0</v>
      </c>
      <c r="U4">
        <f t="shared" si="3"/>
        <v>226</v>
      </c>
      <c r="V4">
        <v>0</v>
      </c>
      <c r="W4">
        <f t="shared" si="4"/>
        <v>226</v>
      </c>
      <c r="X4">
        <v>2</v>
      </c>
      <c r="Y4">
        <v>2</v>
      </c>
      <c r="Z4">
        <f t="shared" si="5"/>
        <v>113</v>
      </c>
      <c r="AB4">
        <v>364</v>
      </c>
      <c r="AC4">
        <v>0</v>
      </c>
      <c r="AE4">
        <v>0</v>
      </c>
      <c r="AF4">
        <f t="shared" si="6"/>
        <v>364</v>
      </c>
      <c r="AG4">
        <v>0</v>
      </c>
      <c r="AH4">
        <f t="shared" si="7"/>
        <v>364</v>
      </c>
      <c r="AI4">
        <v>3</v>
      </c>
      <c r="AJ4">
        <f t="shared" si="8"/>
        <v>6</v>
      </c>
      <c r="AK4">
        <f t="shared" si="9"/>
        <v>121.33333333333333</v>
      </c>
      <c r="AM4">
        <v>380</v>
      </c>
      <c r="AN4">
        <v>0</v>
      </c>
      <c r="AO4">
        <v>-21</v>
      </c>
      <c r="AP4">
        <f t="shared" si="10"/>
        <v>359</v>
      </c>
      <c r="AQ4">
        <v>0</v>
      </c>
      <c r="AR4">
        <f t="shared" si="11"/>
        <v>359</v>
      </c>
      <c r="AS4">
        <v>1</v>
      </c>
      <c r="AT4">
        <f t="shared" si="12"/>
        <v>6</v>
      </c>
      <c r="AU4">
        <f t="shared" si="13"/>
        <v>359</v>
      </c>
      <c r="AW4">
        <v>231</v>
      </c>
      <c r="AX4">
        <v>0</v>
      </c>
      <c r="AY4">
        <v>0</v>
      </c>
      <c r="AZ4">
        <f t="shared" si="14"/>
        <v>231</v>
      </c>
      <c r="BA4">
        <v>0</v>
      </c>
      <c r="BB4">
        <f t="shared" si="15"/>
        <v>231</v>
      </c>
      <c r="BC4">
        <v>0</v>
      </c>
      <c r="BD4">
        <f t="shared" si="16"/>
        <v>7</v>
      </c>
      <c r="BE4">
        <f t="shared" si="17"/>
        <v>0</v>
      </c>
      <c r="BG4">
        <v>68</v>
      </c>
      <c r="BH4">
        <v>0</v>
      </c>
      <c r="BI4">
        <v>0</v>
      </c>
      <c r="BJ4">
        <f t="shared" si="18"/>
        <v>68</v>
      </c>
      <c r="BK4">
        <v>160</v>
      </c>
      <c r="BL4">
        <f t="shared" si="19"/>
        <v>228</v>
      </c>
      <c r="BM4">
        <v>2</v>
      </c>
      <c r="BN4">
        <f t="shared" si="20"/>
        <v>5</v>
      </c>
      <c r="BO4">
        <f t="shared" si="21"/>
        <v>114</v>
      </c>
      <c r="BQ4">
        <v>346</v>
      </c>
      <c r="BR4">
        <v>0</v>
      </c>
      <c r="BS4">
        <v>0</v>
      </c>
      <c r="BT4">
        <f t="shared" si="22"/>
        <v>346</v>
      </c>
      <c r="BU4">
        <v>0</v>
      </c>
      <c r="BV4">
        <f t="shared" si="23"/>
        <v>346</v>
      </c>
      <c r="BW4">
        <v>2</v>
      </c>
      <c r="BX4">
        <f t="shared" si="24"/>
        <v>5</v>
      </c>
      <c r="BY4">
        <f t="shared" si="25"/>
        <v>173</v>
      </c>
      <c r="CA4">
        <v>2276</v>
      </c>
    </row>
    <row r="5" spans="1:79" ht="15.75" customHeight="1" x14ac:dyDescent="0.3">
      <c r="A5" s="2">
        <v>44574</v>
      </c>
      <c r="B5" t="s">
        <v>32</v>
      </c>
      <c r="C5" t="s">
        <v>33</v>
      </c>
      <c r="D5" t="s">
        <v>27</v>
      </c>
      <c r="F5">
        <v>128</v>
      </c>
      <c r="G5">
        <v>0</v>
      </c>
      <c r="I5">
        <v>-3</v>
      </c>
      <c r="J5">
        <f t="shared" si="0"/>
        <v>125</v>
      </c>
      <c r="K5">
        <v>0</v>
      </c>
      <c r="L5">
        <f t="shared" si="1"/>
        <v>125</v>
      </c>
      <c r="M5">
        <v>9</v>
      </c>
      <c r="N5">
        <v>1</v>
      </c>
      <c r="O5">
        <f t="shared" si="2"/>
        <v>13.888888888888889</v>
      </c>
      <c r="Q5">
        <v>183</v>
      </c>
      <c r="R5">
        <v>0</v>
      </c>
      <c r="T5">
        <v>0</v>
      </c>
      <c r="U5">
        <f t="shared" si="3"/>
        <v>183</v>
      </c>
      <c r="V5">
        <v>0</v>
      </c>
      <c r="W5">
        <f t="shared" si="4"/>
        <v>183</v>
      </c>
      <c r="X5">
        <v>3</v>
      </c>
      <c r="Y5">
        <v>2</v>
      </c>
      <c r="Z5">
        <f t="shared" si="5"/>
        <v>61</v>
      </c>
      <c r="AB5">
        <v>419</v>
      </c>
      <c r="AC5">
        <v>0</v>
      </c>
      <c r="AE5">
        <v>0</v>
      </c>
      <c r="AF5">
        <f t="shared" si="6"/>
        <v>419</v>
      </c>
      <c r="AG5">
        <v>0</v>
      </c>
      <c r="AH5">
        <f t="shared" si="7"/>
        <v>419</v>
      </c>
      <c r="AI5">
        <v>2</v>
      </c>
      <c r="AJ5">
        <f t="shared" si="8"/>
        <v>6</v>
      </c>
      <c r="AK5">
        <f t="shared" si="9"/>
        <v>209.5</v>
      </c>
      <c r="AM5">
        <v>393</v>
      </c>
      <c r="AN5">
        <v>0</v>
      </c>
      <c r="AO5">
        <v>0</v>
      </c>
      <c r="AP5">
        <f t="shared" si="10"/>
        <v>393</v>
      </c>
      <c r="AQ5">
        <v>0</v>
      </c>
      <c r="AR5">
        <f t="shared" si="11"/>
        <v>393</v>
      </c>
      <c r="AS5">
        <v>4</v>
      </c>
      <c r="AT5">
        <f t="shared" si="12"/>
        <v>6</v>
      </c>
      <c r="AU5">
        <f t="shared" si="13"/>
        <v>98.25</v>
      </c>
      <c r="AW5">
        <v>542</v>
      </c>
      <c r="AX5">
        <v>0</v>
      </c>
      <c r="AY5">
        <v>0</v>
      </c>
      <c r="AZ5">
        <f t="shared" si="14"/>
        <v>542</v>
      </c>
      <c r="BA5">
        <v>0</v>
      </c>
      <c r="BB5">
        <f t="shared" si="15"/>
        <v>542</v>
      </c>
      <c r="BC5">
        <v>1</v>
      </c>
      <c r="BD5">
        <f t="shared" si="16"/>
        <v>7</v>
      </c>
      <c r="BE5">
        <f t="shared" si="17"/>
        <v>542</v>
      </c>
      <c r="BG5">
        <v>219</v>
      </c>
      <c r="BH5">
        <v>96</v>
      </c>
      <c r="BI5">
        <v>0</v>
      </c>
      <c r="BJ5">
        <f t="shared" si="18"/>
        <v>315</v>
      </c>
      <c r="BK5">
        <v>0</v>
      </c>
      <c r="BL5">
        <f t="shared" si="19"/>
        <v>315</v>
      </c>
      <c r="BM5">
        <v>2</v>
      </c>
      <c r="BN5">
        <f t="shared" si="20"/>
        <v>5</v>
      </c>
      <c r="BO5">
        <f t="shared" si="21"/>
        <v>157.5</v>
      </c>
      <c r="BQ5">
        <v>352</v>
      </c>
      <c r="BR5">
        <v>0</v>
      </c>
      <c r="BS5">
        <v>0</v>
      </c>
      <c r="BT5">
        <f t="shared" si="22"/>
        <v>352</v>
      </c>
      <c r="BU5">
        <v>0</v>
      </c>
      <c r="BV5">
        <f t="shared" si="23"/>
        <v>352</v>
      </c>
      <c r="BW5">
        <v>4</v>
      </c>
      <c r="BX5">
        <f t="shared" si="24"/>
        <v>5</v>
      </c>
      <c r="BY5">
        <f t="shared" si="25"/>
        <v>88</v>
      </c>
      <c r="CA5">
        <v>639</v>
      </c>
    </row>
    <row r="6" spans="1:79" ht="17.25" customHeight="1" x14ac:dyDescent="0.3">
      <c r="A6" s="2">
        <v>44574</v>
      </c>
      <c r="B6" t="s">
        <v>34</v>
      </c>
      <c r="C6" t="s">
        <v>35</v>
      </c>
      <c r="D6" t="s">
        <v>27</v>
      </c>
      <c r="F6">
        <v>401</v>
      </c>
      <c r="G6">
        <v>160</v>
      </c>
      <c r="I6">
        <v>-2</v>
      </c>
      <c r="J6">
        <f t="shared" si="0"/>
        <v>559</v>
      </c>
      <c r="K6">
        <v>0</v>
      </c>
      <c r="L6">
        <f t="shared" si="1"/>
        <v>559</v>
      </c>
      <c r="M6">
        <v>11</v>
      </c>
      <c r="N6">
        <v>1</v>
      </c>
      <c r="O6">
        <f t="shared" si="2"/>
        <v>50.81818181818182</v>
      </c>
      <c r="Q6">
        <v>348</v>
      </c>
      <c r="R6">
        <v>0</v>
      </c>
      <c r="T6">
        <v>0</v>
      </c>
      <c r="U6">
        <f t="shared" si="3"/>
        <v>348</v>
      </c>
      <c r="V6">
        <v>0</v>
      </c>
      <c r="W6">
        <f t="shared" si="4"/>
        <v>348</v>
      </c>
      <c r="X6">
        <v>2</v>
      </c>
      <c r="Y6">
        <v>2</v>
      </c>
      <c r="Z6">
        <f t="shared" si="5"/>
        <v>174</v>
      </c>
      <c r="AB6">
        <v>2710</v>
      </c>
      <c r="AC6">
        <v>0</v>
      </c>
      <c r="AE6">
        <v>0</v>
      </c>
      <c r="AF6">
        <f t="shared" si="6"/>
        <v>2710</v>
      </c>
      <c r="AG6">
        <v>0</v>
      </c>
      <c r="AH6">
        <f t="shared" si="7"/>
        <v>2710</v>
      </c>
      <c r="AI6">
        <v>56</v>
      </c>
      <c r="AJ6">
        <f t="shared" si="8"/>
        <v>6</v>
      </c>
      <c r="AK6">
        <f t="shared" si="9"/>
        <v>48.392857142857146</v>
      </c>
      <c r="AM6">
        <v>454</v>
      </c>
      <c r="AN6">
        <v>320</v>
      </c>
      <c r="AO6">
        <v>0</v>
      </c>
      <c r="AP6">
        <f t="shared" si="10"/>
        <v>774</v>
      </c>
      <c r="AQ6">
        <v>0</v>
      </c>
      <c r="AR6">
        <f t="shared" si="11"/>
        <v>774</v>
      </c>
      <c r="AS6">
        <v>7</v>
      </c>
      <c r="AT6">
        <f t="shared" si="12"/>
        <v>6</v>
      </c>
      <c r="AU6">
        <f t="shared" si="13"/>
        <v>110.57142857142857</v>
      </c>
      <c r="AW6">
        <v>217</v>
      </c>
      <c r="AX6">
        <v>0</v>
      </c>
      <c r="AY6">
        <v>0</v>
      </c>
      <c r="AZ6">
        <f t="shared" si="14"/>
        <v>217</v>
      </c>
      <c r="BA6">
        <v>0</v>
      </c>
      <c r="BB6">
        <f t="shared" si="15"/>
        <v>217</v>
      </c>
      <c r="BC6">
        <v>5</v>
      </c>
      <c r="BD6">
        <f t="shared" si="16"/>
        <v>7</v>
      </c>
      <c r="BE6">
        <f t="shared" si="17"/>
        <v>43.4</v>
      </c>
      <c r="BG6">
        <v>110</v>
      </c>
      <c r="BH6">
        <v>310</v>
      </c>
      <c r="BI6">
        <v>0</v>
      </c>
      <c r="BJ6">
        <f t="shared" si="18"/>
        <v>420</v>
      </c>
      <c r="BK6">
        <v>0</v>
      </c>
      <c r="BL6">
        <f t="shared" si="19"/>
        <v>420</v>
      </c>
      <c r="BM6">
        <v>2</v>
      </c>
      <c r="BN6">
        <f t="shared" si="20"/>
        <v>5</v>
      </c>
      <c r="BO6">
        <f t="shared" si="21"/>
        <v>210</v>
      </c>
      <c r="BQ6">
        <v>1501</v>
      </c>
      <c r="BR6">
        <v>480</v>
      </c>
      <c r="BS6">
        <v>-25</v>
      </c>
      <c r="BT6">
        <f t="shared" si="22"/>
        <v>1956</v>
      </c>
      <c r="BU6">
        <v>0</v>
      </c>
      <c r="BV6">
        <f t="shared" si="23"/>
        <v>1956</v>
      </c>
      <c r="BW6">
        <v>49</v>
      </c>
      <c r="BX6">
        <f t="shared" si="24"/>
        <v>5</v>
      </c>
      <c r="BY6">
        <f t="shared" si="25"/>
        <v>39.918367346938773</v>
      </c>
      <c r="CA6">
        <v>2842</v>
      </c>
    </row>
    <row r="7" spans="1:79" ht="17.25" customHeight="1" x14ac:dyDescent="0.3">
      <c r="A7" s="2">
        <v>44574</v>
      </c>
      <c r="B7" t="s">
        <v>36</v>
      </c>
      <c r="C7" t="s">
        <v>37</v>
      </c>
      <c r="D7" t="s">
        <v>27</v>
      </c>
      <c r="F7">
        <v>416</v>
      </c>
      <c r="G7">
        <v>339</v>
      </c>
      <c r="I7">
        <v>0</v>
      </c>
      <c r="J7">
        <f t="shared" si="0"/>
        <v>755</v>
      </c>
      <c r="K7">
        <v>0</v>
      </c>
      <c r="L7">
        <f t="shared" si="1"/>
        <v>755</v>
      </c>
      <c r="M7">
        <v>23</v>
      </c>
      <c r="N7">
        <v>1</v>
      </c>
      <c r="O7">
        <f t="shared" si="2"/>
        <v>32.826086956521742</v>
      </c>
      <c r="Q7">
        <v>220</v>
      </c>
      <c r="R7">
        <v>0</v>
      </c>
      <c r="T7">
        <v>0</v>
      </c>
      <c r="U7">
        <f t="shared" si="3"/>
        <v>220</v>
      </c>
      <c r="V7">
        <v>0</v>
      </c>
      <c r="W7">
        <f t="shared" si="4"/>
        <v>220</v>
      </c>
      <c r="X7">
        <v>0</v>
      </c>
      <c r="Y7">
        <v>2</v>
      </c>
      <c r="Z7">
        <f t="shared" si="5"/>
        <v>0</v>
      </c>
      <c r="AB7">
        <v>302</v>
      </c>
      <c r="AC7">
        <v>0</v>
      </c>
      <c r="AE7">
        <v>0</v>
      </c>
      <c r="AF7">
        <f t="shared" si="6"/>
        <v>302</v>
      </c>
      <c r="AG7">
        <v>0</v>
      </c>
      <c r="AH7">
        <f t="shared" si="7"/>
        <v>302</v>
      </c>
      <c r="AI7">
        <v>3</v>
      </c>
      <c r="AJ7">
        <f t="shared" si="8"/>
        <v>6</v>
      </c>
      <c r="AK7">
        <f t="shared" si="9"/>
        <v>100.66666666666667</v>
      </c>
      <c r="AM7">
        <v>260</v>
      </c>
      <c r="AN7">
        <v>0</v>
      </c>
      <c r="AO7">
        <v>0</v>
      </c>
      <c r="AP7">
        <f t="shared" si="10"/>
        <v>260</v>
      </c>
      <c r="AQ7">
        <v>0</v>
      </c>
      <c r="AR7">
        <f t="shared" si="11"/>
        <v>260</v>
      </c>
      <c r="AS7">
        <v>1</v>
      </c>
      <c r="AT7">
        <f t="shared" si="12"/>
        <v>6</v>
      </c>
      <c r="AU7">
        <f t="shared" si="13"/>
        <v>260</v>
      </c>
      <c r="AW7">
        <v>261</v>
      </c>
      <c r="AX7">
        <v>0</v>
      </c>
      <c r="AY7">
        <v>0</v>
      </c>
      <c r="AZ7">
        <f t="shared" si="14"/>
        <v>261</v>
      </c>
      <c r="BA7">
        <v>0</v>
      </c>
      <c r="BB7">
        <f t="shared" si="15"/>
        <v>261</v>
      </c>
      <c r="BC7">
        <v>2</v>
      </c>
      <c r="BD7">
        <f t="shared" si="16"/>
        <v>7</v>
      </c>
      <c r="BE7">
        <f t="shared" si="17"/>
        <v>130.5</v>
      </c>
      <c r="BG7">
        <v>282</v>
      </c>
      <c r="BH7">
        <v>290</v>
      </c>
      <c r="BI7">
        <v>0</v>
      </c>
      <c r="BJ7">
        <f t="shared" si="18"/>
        <v>572</v>
      </c>
      <c r="BK7">
        <v>0</v>
      </c>
      <c r="BL7">
        <f t="shared" si="19"/>
        <v>572</v>
      </c>
      <c r="BM7">
        <v>1</v>
      </c>
      <c r="BN7">
        <f t="shared" si="20"/>
        <v>5</v>
      </c>
      <c r="BO7">
        <f t="shared" si="21"/>
        <v>572</v>
      </c>
      <c r="BQ7">
        <v>141</v>
      </c>
      <c r="BR7">
        <v>1500</v>
      </c>
      <c r="BS7">
        <v>0</v>
      </c>
      <c r="BT7">
        <f t="shared" si="22"/>
        <v>1641</v>
      </c>
      <c r="BU7">
        <v>0</v>
      </c>
      <c r="BV7">
        <f t="shared" si="23"/>
        <v>1641</v>
      </c>
      <c r="BW7">
        <v>3</v>
      </c>
      <c r="BX7">
        <f t="shared" si="24"/>
        <v>5</v>
      </c>
      <c r="BY7">
        <f t="shared" si="25"/>
        <v>547</v>
      </c>
      <c r="CA7">
        <v>7000</v>
      </c>
    </row>
    <row r="8" spans="1:79" ht="17.25" customHeight="1" x14ac:dyDescent="0.3">
      <c r="A8" s="2">
        <v>44574</v>
      </c>
      <c r="B8" t="s">
        <v>38</v>
      </c>
      <c r="C8" t="s">
        <v>39</v>
      </c>
      <c r="D8" t="s">
        <v>27</v>
      </c>
      <c r="F8">
        <v>294</v>
      </c>
      <c r="G8">
        <v>0</v>
      </c>
      <c r="I8">
        <v>-2</v>
      </c>
      <c r="J8">
        <f t="shared" si="0"/>
        <v>292</v>
      </c>
      <c r="K8">
        <v>0</v>
      </c>
      <c r="L8">
        <f t="shared" si="1"/>
        <v>292</v>
      </c>
      <c r="M8">
        <v>38</v>
      </c>
      <c r="N8">
        <v>1</v>
      </c>
      <c r="O8">
        <v>360</v>
      </c>
      <c r="Q8">
        <v>144</v>
      </c>
      <c r="R8">
        <v>299</v>
      </c>
      <c r="T8">
        <v>0</v>
      </c>
      <c r="U8">
        <f t="shared" si="3"/>
        <v>443</v>
      </c>
      <c r="V8">
        <v>0</v>
      </c>
      <c r="W8">
        <f t="shared" si="4"/>
        <v>443</v>
      </c>
      <c r="X8">
        <v>7</v>
      </c>
      <c r="Y8">
        <v>2</v>
      </c>
      <c r="Z8">
        <f t="shared" si="5"/>
        <v>63.285714285714285</v>
      </c>
      <c r="AB8">
        <v>1936</v>
      </c>
      <c r="AC8">
        <v>0</v>
      </c>
      <c r="AE8">
        <v>0</v>
      </c>
      <c r="AF8">
        <f t="shared" si="6"/>
        <v>1936</v>
      </c>
      <c r="AG8">
        <v>0</v>
      </c>
      <c r="AH8">
        <f t="shared" si="7"/>
        <v>1936</v>
      </c>
      <c r="AI8">
        <v>8</v>
      </c>
      <c r="AJ8">
        <f t="shared" si="8"/>
        <v>6</v>
      </c>
      <c r="AK8">
        <f t="shared" si="9"/>
        <v>242</v>
      </c>
      <c r="AM8">
        <v>600</v>
      </c>
      <c r="AN8">
        <v>1760</v>
      </c>
      <c r="AO8">
        <v>0</v>
      </c>
      <c r="AP8">
        <f t="shared" si="10"/>
        <v>2360</v>
      </c>
      <c r="AQ8">
        <v>0</v>
      </c>
      <c r="AR8">
        <f t="shared" si="11"/>
        <v>2360</v>
      </c>
      <c r="AS8">
        <v>5</v>
      </c>
      <c r="AT8">
        <f t="shared" si="12"/>
        <v>6</v>
      </c>
      <c r="AU8">
        <f t="shared" si="13"/>
        <v>472</v>
      </c>
      <c r="AW8">
        <v>245</v>
      </c>
      <c r="AX8">
        <v>200</v>
      </c>
      <c r="AY8">
        <v>0</v>
      </c>
      <c r="AZ8">
        <f t="shared" si="14"/>
        <v>445</v>
      </c>
      <c r="BA8">
        <v>0</v>
      </c>
      <c r="BB8">
        <f t="shared" si="15"/>
        <v>445</v>
      </c>
      <c r="BC8">
        <v>6</v>
      </c>
      <c r="BD8">
        <f t="shared" si="16"/>
        <v>7</v>
      </c>
      <c r="BE8">
        <f t="shared" si="17"/>
        <v>74.166666666666671</v>
      </c>
      <c r="BG8">
        <v>300</v>
      </c>
      <c r="BH8">
        <v>3446</v>
      </c>
      <c r="BI8">
        <v>0</v>
      </c>
      <c r="BJ8">
        <f t="shared" si="18"/>
        <v>3746</v>
      </c>
      <c r="BK8">
        <v>0</v>
      </c>
      <c r="BL8">
        <f t="shared" si="19"/>
        <v>3746</v>
      </c>
      <c r="BM8">
        <v>13</v>
      </c>
      <c r="BN8">
        <f t="shared" si="20"/>
        <v>5</v>
      </c>
      <c r="BO8">
        <f t="shared" si="21"/>
        <v>288.15384615384613</v>
      </c>
      <c r="BQ8">
        <v>456</v>
      </c>
      <c r="BR8">
        <v>177</v>
      </c>
      <c r="BS8">
        <v>0</v>
      </c>
      <c r="BT8">
        <f t="shared" si="22"/>
        <v>633</v>
      </c>
      <c r="BU8">
        <v>0</v>
      </c>
      <c r="BV8">
        <f t="shared" si="23"/>
        <v>633</v>
      </c>
      <c r="BW8">
        <v>11</v>
      </c>
      <c r="BX8">
        <f t="shared" si="24"/>
        <v>5</v>
      </c>
      <c r="BY8">
        <f t="shared" si="25"/>
        <v>57.545454545454547</v>
      </c>
      <c r="CA8">
        <v>384</v>
      </c>
    </row>
    <row r="9" spans="1:79" ht="17.25" customHeight="1" x14ac:dyDescent="0.3">
      <c r="A9" s="2">
        <v>44574</v>
      </c>
      <c r="B9" t="s">
        <v>40</v>
      </c>
      <c r="C9" t="s">
        <v>41</v>
      </c>
      <c r="D9" t="s">
        <v>27</v>
      </c>
      <c r="F9">
        <v>1027</v>
      </c>
      <c r="G9">
        <v>761</v>
      </c>
      <c r="I9">
        <v>-2</v>
      </c>
      <c r="J9">
        <f t="shared" si="0"/>
        <v>1786</v>
      </c>
      <c r="K9">
        <v>0</v>
      </c>
      <c r="L9">
        <f t="shared" si="1"/>
        <v>1786</v>
      </c>
      <c r="M9">
        <v>71</v>
      </c>
      <c r="N9">
        <v>1</v>
      </c>
      <c r="O9">
        <f t="shared" si="2"/>
        <v>25.154929577464788</v>
      </c>
      <c r="Q9">
        <v>72</v>
      </c>
      <c r="R9">
        <v>372</v>
      </c>
      <c r="T9">
        <v>0</v>
      </c>
      <c r="U9">
        <f t="shared" si="3"/>
        <v>444</v>
      </c>
      <c r="V9">
        <v>0</v>
      </c>
      <c r="W9">
        <f t="shared" si="4"/>
        <v>444</v>
      </c>
      <c r="X9">
        <v>7</v>
      </c>
      <c r="Y9">
        <v>2</v>
      </c>
      <c r="Z9">
        <f t="shared" si="5"/>
        <v>63.428571428571431</v>
      </c>
      <c r="AB9">
        <v>3802</v>
      </c>
      <c r="AC9">
        <v>3060</v>
      </c>
      <c r="AE9">
        <v>0</v>
      </c>
      <c r="AF9">
        <f t="shared" si="6"/>
        <v>6862</v>
      </c>
      <c r="AG9">
        <v>0</v>
      </c>
      <c r="AH9">
        <f t="shared" si="7"/>
        <v>6862</v>
      </c>
      <c r="AI9">
        <v>10</v>
      </c>
      <c r="AJ9">
        <f t="shared" si="8"/>
        <v>6</v>
      </c>
      <c r="AK9">
        <f t="shared" si="9"/>
        <v>686.2</v>
      </c>
      <c r="AM9">
        <v>1274</v>
      </c>
      <c r="AN9">
        <v>1124</v>
      </c>
      <c r="AO9">
        <v>0</v>
      </c>
      <c r="AP9">
        <f t="shared" si="10"/>
        <v>2398</v>
      </c>
      <c r="AQ9">
        <v>0</v>
      </c>
      <c r="AR9">
        <f t="shared" si="11"/>
        <v>2398</v>
      </c>
      <c r="AS9">
        <v>7</v>
      </c>
      <c r="AT9">
        <f t="shared" si="12"/>
        <v>6</v>
      </c>
      <c r="AU9">
        <f t="shared" si="13"/>
        <v>342.57142857142856</v>
      </c>
      <c r="AW9">
        <v>71</v>
      </c>
      <c r="AX9">
        <v>100</v>
      </c>
      <c r="AY9">
        <v>0</v>
      </c>
      <c r="AZ9">
        <f t="shared" si="14"/>
        <v>171</v>
      </c>
      <c r="BA9">
        <v>0</v>
      </c>
      <c r="BB9">
        <f t="shared" si="15"/>
        <v>171</v>
      </c>
      <c r="BC9">
        <v>5</v>
      </c>
      <c r="BD9">
        <f t="shared" si="16"/>
        <v>7</v>
      </c>
      <c r="BE9">
        <f t="shared" si="17"/>
        <v>34.200000000000003</v>
      </c>
      <c r="BG9">
        <v>113</v>
      </c>
      <c r="BH9">
        <v>2144</v>
      </c>
      <c r="BI9">
        <v>0</v>
      </c>
      <c r="BJ9">
        <f t="shared" si="18"/>
        <v>2257</v>
      </c>
      <c r="BK9">
        <v>0</v>
      </c>
      <c r="BL9">
        <f t="shared" si="19"/>
        <v>2257</v>
      </c>
      <c r="BM9">
        <v>2</v>
      </c>
      <c r="BN9">
        <f t="shared" si="20"/>
        <v>5</v>
      </c>
      <c r="BO9">
        <f t="shared" si="21"/>
        <v>1128.5</v>
      </c>
      <c r="BQ9">
        <v>765</v>
      </c>
      <c r="BR9">
        <v>1951</v>
      </c>
      <c r="BS9">
        <v>0</v>
      </c>
      <c r="BT9">
        <f t="shared" si="22"/>
        <v>2716</v>
      </c>
      <c r="BU9">
        <v>0</v>
      </c>
      <c r="BV9">
        <f t="shared" si="23"/>
        <v>2716</v>
      </c>
      <c r="BW9">
        <v>22</v>
      </c>
      <c r="BX9">
        <f t="shared" si="24"/>
        <v>5</v>
      </c>
      <c r="BY9">
        <f t="shared" si="25"/>
        <v>123.45454545454545</v>
      </c>
      <c r="CA9">
        <v>3892</v>
      </c>
    </row>
    <row r="10" spans="1:79" ht="17.25" customHeight="1" x14ac:dyDescent="0.3">
      <c r="A10" s="2">
        <v>44574</v>
      </c>
      <c r="B10" t="s">
        <v>42</v>
      </c>
      <c r="C10" t="s">
        <v>43</v>
      </c>
      <c r="D10" t="s">
        <v>27</v>
      </c>
      <c r="F10">
        <v>277</v>
      </c>
      <c r="G10">
        <v>0</v>
      </c>
      <c r="I10">
        <v>-11</v>
      </c>
      <c r="J10">
        <f t="shared" si="0"/>
        <v>266</v>
      </c>
      <c r="K10">
        <v>0</v>
      </c>
      <c r="L10">
        <f t="shared" si="1"/>
        <v>266</v>
      </c>
      <c r="M10">
        <v>21</v>
      </c>
      <c r="N10">
        <v>1</v>
      </c>
      <c r="O10">
        <f t="shared" si="2"/>
        <v>12.666666666666666</v>
      </c>
      <c r="Q10">
        <v>311</v>
      </c>
      <c r="R10">
        <v>0</v>
      </c>
      <c r="T10">
        <v>0</v>
      </c>
      <c r="U10">
        <f t="shared" si="3"/>
        <v>311</v>
      </c>
      <c r="V10">
        <v>0</v>
      </c>
      <c r="W10">
        <f t="shared" si="4"/>
        <v>311</v>
      </c>
      <c r="X10">
        <v>7</v>
      </c>
      <c r="Y10">
        <v>2</v>
      </c>
      <c r="Z10">
        <f t="shared" si="5"/>
        <v>44.428571428571431</v>
      </c>
      <c r="AB10">
        <v>1748</v>
      </c>
      <c r="AC10">
        <v>0</v>
      </c>
      <c r="AE10">
        <v>0</v>
      </c>
      <c r="AF10">
        <f t="shared" si="6"/>
        <v>1748</v>
      </c>
      <c r="AG10">
        <v>0</v>
      </c>
      <c r="AH10">
        <f t="shared" si="7"/>
        <v>1748</v>
      </c>
      <c r="AI10">
        <v>6</v>
      </c>
      <c r="AJ10">
        <f t="shared" si="8"/>
        <v>6</v>
      </c>
      <c r="AK10">
        <f t="shared" si="9"/>
        <v>291.33333333333331</v>
      </c>
      <c r="AM10">
        <v>2552</v>
      </c>
      <c r="AN10">
        <v>202</v>
      </c>
      <c r="AO10">
        <v>-12</v>
      </c>
      <c r="AP10">
        <f t="shared" si="10"/>
        <v>2742</v>
      </c>
      <c r="AQ10">
        <v>0</v>
      </c>
      <c r="AR10">
        <f t="shared" si="11"/>
        <v>2742</v>
      </c>
      <c r="AS10">
        <v>5</v>
      </c>
      <c r="AT10">
        <f t="shared" si="12"/>
        <v>6</v>
      </c>
      <c r="AU10">
        <f t="shared" si="13"/>
        <v>548.4</v>
      </c>
      <c r="AW10">
        <v>282</v>
      </c>
      <c r="AX10">
        <v>0</v>
      </c>
      <c r="AY10">
        <v>-12</v>
      </c>
      <c r="AZ10">
        <f t="shared" si="14"/>
        <v>270</v>
      </c>
      <c r="BA10">
        <v>0</v>
      </c>
      <c r="BB10">
        <f t="shared" si="15"/>
        <v>270</v>
      </c>
      <c r="BC10">
        <v>5</v>
      </c>
      <c r="BD10">
        <f t="shared" si="16"/>
        <v>7</v>
      </c>
      <c r="BE10">
        <f t="shared" si="17"/>
        <v>54</v>
      </c>
      <c r="BG10">
        <v>87</v>
      </c>
      <c r="BH10">
        <v>816</v>
      </c>
      <c r="BI10">
        <v>0</v>
      </c>
      <c r="BJ10">
        <f t="shared" si="18"/>
        <v>903</v>
      </c>
      <c r="BK10">
        <v>510</v>
      </c>
      <c r="BL10">
        <f t="shared" si="19"/>
        <v>1413</v>
      </c>
      <c r="BM10">
        <v>6</v>
      </c>
      <c r="BN10">
        <f t="shared" si="20"/>
        <v>5</v>
      </c>
      <c r="BO10">
        <f t="shared" si="21"/>
        <v>235.5</v>
      </c>
      <c r="BQ10">
        <v>471</v>
      </c>
      <c r="BR10">
        <v>0</v>
      </c>
      <c r="BS10">
        <v>-15</v>
      </c>
      <c r="BT10">
        <f t="shared" si="22"/>
        <v>456</v>
      </c>
      <c r="BU10">
        <v>0</v>
      </c>
      <c r="BV10">
        <f t="shared" si="23"/>
        <v>456</v>
      </c>
      <c r="BW10">
        <v>9</v>
      </c>
      <c r="BX10">
        <f t="shared" si="24"/>
        <v>5</v>
      </c>
      <c r="BY10">
        <f t="shared" si="25"/>
        <v>50.666666666666664</v>
      </c>
      <c r="CA10">
        <v>6528</v>
      </c>
    </row>
    <row r="11" spans="1:79" ht="17.25" customHeight="1" x14ac:dyDescent="0.3">
      <c r="A11" s="2">
        <v>44574</v>
      </c>
      <c r="B11" t="s">
        <v>44</v>
      </c>
      <c r="C11" t="s">
        <v>45</v>
      </c>
      <c r="D11" t="s">
        <v>27</v>
      </c>
      <c r="F11">
        <v>83</v>
      </c>
      <c r="G11">
        <v>0</v>
      </c>
      <c r="I11">
        <v>0</v>
      </c>
      <c r="J11">
        <f t="shared" si="0"/>
        <v>83</v>
      </c>
      <c r="K11">
        <v>0</v>
      </c>
      <c r="L11">
        <f t="shared" si="1"/>
        <v>83</v>
      </c>
      <c r="M11">
        <v>3</v>
      </c>
      <c r="N11">
        <v>1</v>
      </c>
      <c r="O11">
        <f t="shared" si="2"/>
        <v>27.666666666666668</v>
      </c>
      <c r="Q11">
        <v>240</v>
      </c>
      <c r="R11">
        <v>0</v>
      </c>
      <c r="T11">
        <v>0</v>
      </c>
      <c r="U11">
        <f t="shared" si="3"/>
        <v>240</v>
      </c>
      <c r="V11">
        <v>0</v>
      </c>
      <c r="W11">
        <f t="shared" si="4"/>
        <v>240</v>
      </c>
      <c r="X11">
        <v>0</v>
      </c>
      <c r="Y11">
        <v>2</v>
      </c>
      <c r="Z11">
        <f t="shared" si="5"/>
        <v>0</v>
      </c>
      <c r="AB11">
        <v>4442</v>
      </c>
      <c r="AC11">
        <v>0</v>
      </c>
      <c r="AE11">
        <v>0</v>
      </c>
      <c r="AF11">
        <f t="shared" si="6"/>
        <v>4442</v>
      </c>
      <c r="AG11">
        <v>0</v>
      </c>
      <c r="AH11">
        <f t="shared" si="7"/>
        <v>4442</v>
      </c>
      <c r="AI11">
        <v>116</v>
      </c>
      <c r="AJ11">
        <f t="shared" si="8"/>
        <v>6</v>
      </c>
      <c r="AK11">
        <f t="shared" si="9"/>
        <v>38.293103448275865</v>
      </c>
      <c r="AM11">
        <v>853</v>
      </c>
      <c r="AN11">
        <v>320</v>
      </c>
      <c r="AO11">
        <v>0</v>
      </c>
      <c r="AP11">
        <f t="shared" si="10"/>
        <v>1173</v>
      </c>
      <c r="AQ11">
        <v>0</v>
      </c>
      <c r="AR11">
        <f t="shared" si="11"/>
        <v>1173</v>
      </c>
      <c r="AS11">
        <v>24</v>
      </c>
      <c r="AT11">
        <f t="shared" si="12"/>
        <v>6</v>
      </c>
      <c r="AU11">
        <f t="shared" si="13"/>
        <v>48.875</v>
      </c>
      <c r="AW11">
        <v>275</v>
      </c>
      <c r="AX11">
        <v>90</v>
      </c>
      <c r="AY11">
        <v>0</v>
      </c>
      <c r="AZ11">
        <f t="shared" si="14"/>
        <v>365</v>
      </c>
      <c r="BA11">
        <v>480</v>
      </c>
      <c r="BB11">
        <f t="shared" si="15"/>
        <v>845</v>
      </c>
      <c r="BC11">
        <v>25</v>
      </c>
      <c r="BD11">
        <f t="shared" si="16"/>
        <v>7</v>
      </c>
      <c r="BE11">
        <f t="shared" si="17"/>
        <v>33.799999999999997</v>
      </c>
      <c r="BG11">
        <v>136</v>
      </c>
      <c r="BH11">
        <v>2840</v>
      </c>
      <c r="BI11">
        <v>0</v>
      </c>
      <c r="BJ11">
        <f t="shared" si="18"/>
        <v>2976</v>
      </c>
      <c r="BK11">
        <v>0</v>
      </c>
      <c r="BL11">
        <f t="shared" si="19"/>
        <v>2976</v>
      </c>
      <c r="BM11">
        <v>36</v>
      </c>
      <c r="BN11">
        <f t="shared" si="20"/>
        <v>5</v>
      </c>
      <c r="BO11">
        <f t="shared" si="21"/>
        <v>82.666666666666671</v>
      </c>
      <c r="BQ11">
        <v>1788</v>
      </c>
      <c r="BR11">
        <v>150</v>
      </c>
      <c r="BS11">
        <v>0</v>
      </c>
      <c r="BT11">
        <f t="shared" si="22"/>
        <v>1938</v>
      </c>
      <c r="BU11">
        <v>0</v>
      </c>
      <c r="BV11">
        <f t="shared" si="23"/>
        <v>1938</v>
      </c>
      <c r="BW11">
        <v>34</v>
      </c>
      <c r="BX11">
        <f t="shared" si="24"/>
        <v>5</v>
      </c>
      <c r="BY11">
        <f t="shared" si="25"/>
        <v>57</v>
      </c>
      <c r="CA11">
        <v>4505</v>
      </c>
    </row>
    <row r="12" spans="1:79" ht="18" customHeight="1" x14ac:dyDescent="0.3">
      <c r="A12" s="2">
        <v>44574</v>
      </c>
      <c r="B12" t="s">
        <v>46</v>
      </c>
      <c r="C12" t="s">
        <v>47</v>
      </c>
      <c r="D12" t="s">
        <v>27</v>
      </c>
      <c r="F12">
        <v>75</v>
      </c>
      <c r="G12">
        <v>0</v>
      </c>
      <c r="I12">
        <v>0</v>
      </c>
      <c r="J12">
        <f t="shared" si="0"/>
        <v>75</v>
      </c>
      <c r="K12">
        <v>0</v>
      </c>
      <c r="L12">
        <f t="shared" si="1"/>
        <v>75</v>
      </c>
      <c r="M12">
        <v>6</v>
      </c>
      <c r="N12">
        <v>1</v>
      </c>
      <c r="O12">
        <f t="shared" si="2"/>
        <v>12.5</v>
      </c>
      <c r="Q12">
        <v>76</v>
      </c>
      <c r="R12">
        <v>0</v>
      </c>
      <c r="T12">
        <v>0</v>
      </c>
      <c r="U12">
        <f t="shared" si="3"/>
        <v>76</v>
      </c>
      <c r="V12">
        <v>0</v>
      </c>
      <c r="W12">
        <f t="shared" si="4"/>
        <v>76</v>
      </c>
      <c r="X12">
        <v>2</v>
      </c>
      <c r="Y12">
        <v>2</v>
      </c>
      <c r="Z12">
        <f t="shared" si="5"/>
        <v>38</v>
      </c>
      <c r="AB12">
        <v>1162</v>
      </c>
      <c r="AC12">
        <v>0</v>
      </c>
      <c r="AE12">
        <v>0</v>
      </c>
      <c r="AF12">
        <f t="shared" si="6"/>
        <v>1162</v>
      </c>
      <c r="AG12">
        <v>0</v>
      </c>
      <c r="AH12">
        <f t="shared" si="7"/>
        <v>1162</v>
      </c>
      <c r="AI12">
        <v>10</v>
      </c>
      <c r="AJ12">
        <f t="shared" si="8"/>
        <v>6</v>
      </c>
      <c r="AK12">
        <f>IFERROR(AH12/AI12,0)</f>
        <v>116.2</v>
      </c>
      <c r="AM12">
        <v>594</v>
      </c>
      <c r="AN12">
        <v>160</v>
      </c>
      <c r="AO12">
        <v>0</v>
      </c>
      <c r="AP12">
        <f t="shared" si="10"/>
        <v>754</v>
      </c>
      <c r="AQ12">
        <v>0</v>
      </c>
      <c r="AR12">
        <f t="shared" si="11"/>
        <v>754</v>
      </c>
      <c r="AS12">
        <v>6</v>
      </c>
      <c r="AT12">
        <f t="shared" si="12"/>
        <v>6</v>
      </c>
      <c r="AU12">
        <f t="shared" si="13"/>
        <v>125.66666666666667</v>
      </c>
      <c r="AW12">
        <v>386</v>
      </c>
      <c r="AX12">
        <v>0</v>
      </c>
      <c r="AY12">
        <v>0</v>
      </c>
      <c r="AZ12">
        <f t="shared" si="14"/>
        <v>386</v>
      </c>
      <c r="BA12">
        <v>0</v>
      </c>
      <c r="BB12">
        <f t="shared" si="15"/>
        <v>386</v>
      </c>
      <c r="BC12">
        <v>1</v>
      </c>
      <c r="BD12">
        <f t="shared" si="16"/>
        <v>7</v>
      </c>
      <c r="BE12">
        <f t="shared" si="17"/>
        <v>386</v>
      </c>
      <c r="BG12">
        <v>25</v>
      </c>
      <c r="BH12">
        <v>310</v>
      </c>
      <c r="BI12">
        <v>0</v>
      </c>
      <c r="BJ12">
        <f t="shared" si="18"/>
        <v>335</v>
      </c>
      <c r="BK12">
        <v>0</v>
      </c>
      <c r="BL12">
        <f t="shared" si="19"/>
        <v>335</v>
      </c>
      <c r="BM12">
        <v>1</v>
      </c>
      <c r="BN12">
        <f t="shared" si="20"/>
        <v>5</v>
      </c>
      <c r="BO12">
        <f t="shared" si="21"/>
        <v>335</v>
      </c>
      <c r="BQ12">
        <v>438</v>
      </c>
      <c r="BR12">
        <v>1319</v>
      </c>
      <c r="BS12">
        <v>0</v>
      </c>
      <c r="BT12">
        <f t="shared" si="22"/>
        <v>1757</v>
      </c>
      <c r="BU12">
        <v>0</v>
      </c>
      <c r="BV12">
        <f t="shared" si="23"/>
        <v>1757</v>
      </c>
      <c r="BW12">
        <v>4</v>
      </c>
      <c r="BX12">
        <f t="shared" si="24"/>
        <v>5</v>
      </c>
      <c r="BY12">
        <f t="shared" si="25"/>
        <v>439.25</v>
      </c>
      <c r="CA12">
        <v>3648</v>
      </c>
    </row>
    <row r="13" spans="1:79" ht="17.25" customHeight="1" x14ac:dyDescent="0.3">
      <c r="A13" s="2">
        <v>44574</v>
      </c>
      <c r="B13" t="s">
        <v>48</v>
      </c>
      <c r="C13" t="s">
        <v>49</v>
      </c>
      <c r="D13" t="s">
        <v>27</v>
      </c>
      <c r="F13">
        <v>241</v>
      </c>
      <c r="G13">
        <v>0</v>
      </c>
      <c r="I13">
        <v>0</v>
      </c>
      <c r="J13">
        <f t="shared" si="0"/>
        <v>241</v>
      </c>
      <c r="K13">
        <v>0</v>
      </c>
      <c r="L13">
        <f t="shared" si="1"/>
        <v>241</v>
      </c>
      <c r="M13">
        <v>8</v>
      </c>
      <c r="N13">
        <v>1</v>
      </c>
      <c r="O13">
        <f t="shared" si="2"/>
        <v>30.125</v>
      </c>
      <c r="Q13">
        <v>174</v>
      </c>
      <c r="R13">
        <v>0</v>
      </c>
      <c r="T13">
        <v>0</v>
      </c>
      <c r="U13">
        <f t="shared" si="3"/>
        <v>174</v>
      </c>
      <c r="V13">
        <v>0</v>
      </c>
      <c r="W13">
        <f t="shared" si="4"/>
        <v>174</v>
      </c>
      <c r="X13">
        <v>2</v>
      </c>
      <c r="Y13">
        <v>2</v>
      </c>
      <c r="Z13">
        <f t="shared" si="5"/>
        <v>87</v>
      </c>
      <c r="AB13">
        <v>908</v>
      </c>
      <c r="AC13">
        <v>0</v>
      </c>
      <c r="AE13">
        <v>0</v>
      </c>
      <c r="AF13">
        <f t="shared" si="6"/>
        <v>908</v>
      </c>
      <c r="AG13">
        <v>0</v>
      </c>
      <c r="AH13">
        <f t="shared" si="7"/>
        <v>908</v>
      </c>
      <c r="AI13">
        <v>10</v>
      </c>
      <c r="AJ13">
        <f t="shared" si="8"/>
        <v>6</v>
      </c>
      <c r="AK13">
        <f t="shared" si="9"/>
        <v>90.8</v>
      </c>
      <c r="AM13">
        <v>823</v>
      </c>
      <c r="AN13">
        <v>0</v>
      </c>
      <c r="AO13">
        <v>0</v>
      </c>
      <c r="AP13">
        <f t="shared" si="10"/>
        <v>823</v>
      </c>
      <c r="AQ13">
        <v>0</v>
      </c>
      <c r="AR13">
        <f t="shared" si="11"/>
        <v>823</v>
      </c>
      <c r="AS13">
        <v>13</v>
      </c>
      <c r="AT13">
        <f t="shared" si="12"/>
        <v>6</v>
      </c>
      <c r="AU13">
        <f t="shared" si="13"/>
        <v>63.307692307692307</v>
      </c>
      <c r="AW13">
        <v>248</v>
      </c>
      <c r="AX13">
        <v>0</v>
      </c>
      <c r="AY13">
        <v>0</v>
      </c>
      <c r="AZ13">
        <f t="shared" si="14"/>
        <v>248</v>
      </c>
      <c r="BA13">
        <v>0</v>
      </c>
      <c r="BB13">
        <f t="shared" si="15"/>
        <v>248</v>
      </c>
      <c r="BC13">
        <v>16</v>
      </c>
      <c r="BD13">
        <f t="shared" si="16"/>
        <v>7</v>
      </c>
      <c r="BE13">
        <f t="shared" si="17"/>
        <v>15.5</v>
      </c>
      <c r="BG13">
        <v>123</v>
      </c>
      <c r="BH13">
        <v>0</v>
      </c>
      <c r="BI13">
        <v>0</v>
      </c>
      <c r="BJ13">
        <f t="shared" si="18"/>
        <v>123</v>
      </c>
      <c r="BK13">
        <v>0</v>
      </c>
      <c r="BL13">
        <f t="shared" si="19"/>
        <v>123</v>
      </c>
      <c r="BM13">
        <v>5</v>
      </c>
      <c r="BN13">
        <f t="shared" si="20"/>
        <v>5</v>
      </c>
      <c r="BO13">
        <f t="shared" si="21"/>
        <v>24.6</v>
      </c>
      <c r="BQ13">
        <v>597</v>
      </c>
      <c r="BR13">
        <v>0</v>
      </c>
      <c r="BS13">
        <v>-10</v>
      </c>
      <c r="BT13">
        <f t="shared" si="22"/>
        <v>587</v>
      </c>
      <c r="BU13">
        <v>0</v>
      </c>
      <c r="BV13">
        <f t="shared" si="23"/>
        <v>587</v>
      </c>
      <c r="BW13">
        <v>7</v>
      </c>
      <c r="BX13">
        <f t="shared" si="24"/>
        <v>5</v>
      </c>
      <c r="BY13">
        <f t="shared" si="25"/>
        <v>83.857142857142861</v>
      </c>
      <c r="CA13">
        <v>0</v>
      </c>
    </row>
    <row r="14" spans="1:79" ht="17.25" customHeight="1" x14ac:dyDescent="0.3">
      <c r="A14" s="2">
        <v>44574</v>
      </c>
      <c r="B14" t="s">
        <v>50</v>
      </c>
      <c r="C14" t="s">
        <v>51</v>
      </c>
      <c r="D14" t="s">
        <v>27</v>
      </c>
      <c r="F14">
        <v>112</v>
      </c>
      <c r="G14">
        <v>0</v>
      </c>
      <c r="I14">
        <v>0</v>
      </c>
      <c r="J14">
        <f t="shared" si="0"/>
        <v>112</v>
      </c>
      <c r="K14">
        <v>0</v>
      </c>
      <c r="L14">
        <f t="shared" si="1"/>
        <v>112</v>
      </c>
      <c r="M14">
        <v>4</v>
      </c>
      <c r="N14">
        <v>1</v>
      </c>
      <c r="O14">
        <f t="shared" si="2"/>
        <v>28</v>
      </c>
      <c r="Q14">
        <v>179</v>
      </c>
      <c r="R14">
        <v>0</v>
      </c>
      <c r="T14">
        <v>0</v>
      </c>
      <c r="U14">
        <f t="shared" si="3"/>
        <v>179</v>
      </c>
      <c r="V14">
        <v>0</v>
      </c>
      <c r="W14">
        <f t="shared" si="4"/>
        <v>179</v>
      </c>
      <c r="X14">
        <v>1</v>
      </c>
      <c r="Y14">
        <v>2</v>
      </c>
      <c r="Z14">
        <f t="shared" si="5"/>
        <v>179</v>
      </c>
      <c r="AB14">
        <v>919</v>
      </c>
      <c r="AC14">
        <v>0</v>
      </c>
      <c r="AE14">
        <v>0</v>
      </c>
      <c r="AF14">
        <f t="shared" si="6"/>
        <v>919</v>
      </c>
      <c r="AG14">
        <v>0</v>
      </c>
      <c r="AH14">
        <f t="shared" si="7"/>
        <v>919</v>
      </c>
      <c r="AI14">
        <v>33</v>
      </c>
      <c r="AJ14">
        <f t="shared" si="8"/>
        <v>6</v>
      </c>
      <c r="AK14">
        <f t="shared" si="9"/>
        <v>27.848484848484848</v>
      </c>
      <c r="AM14">
        <v>908</v>
      </c>
      <c r="AN14">
        <v>160</v>
      </c>
      <c r="AO14">
        <v>0</v>
      </c>
      <c r="AP14">
        <f t="shared" si="10"/>
        <v>1068</v>
      </c>
      <c r="AQ14">
        <v>0</v>
      </c>
      <c r="AR14">
        <f t="shared" si="11"/>
        <v>1068</v>
      </c>
      <c r="AS14">
        <v>6</v>
      </c>
      <c r="AT14">
        <f t="shared" si="12"/>
        <v>6</v>
      </c>
      <c r="AU14">
        <f t="shared" si="13"/>
        <v>178</v>
      </c>
      <c r="AW14">
        <v>244</v>
      </c>
      <c r="AX14">
        <v>0</v>
      </c>
      <c r="AY14">
        <v>0</v>
      </c>
      <c r="AZ14">
        <f t="shared" si="14"/>
        <v>244</v>
      </c>
      <c r="BA14">
        <v>0</v>
      </c>
      <c r="BB14">
        <f t="shared" si="15"/>
        <v>244</v>
      </c>
      <c r="BC14">
        <v>2</v>
      </c>
      <c r="BD14">
        <f t="shared" si="16"/>
        <v>7</v>
      </c>
      <c r="BE14">
        <f t="shared" si="17"/>
        <v>122</v>
      </c>
      <c r="BG14">
        <v>69</v>
      </c>
      <c r="BH14">
        <v>500</v>
      </c>
      <c r="BI14">
        <v>0</v>
      </c>
      <c r="BJ14">
        <f t="shared" si="18"/>
        <v>569</v>
      </c>
      <c r="BK14">
        <v>0</v>
      </c>
      <c r="BL14">
        <f t="shared" si="19"/>
        <v>569</v>
      </c>
      <c r="BM14">
        <v>4</v>
      </c>
      <c r="BN14">
        <f t="shared" si="20"/>
        <v>5</v>
      </c>
      <c r="BO14">
        <f t="shared" si="21"/>
        <v>142.25</v>
      </c>
      <c r="BQ14">
        <v>1299</v>
      </c>
      <c r="BR14">
        <v>1180</v>
      </c>
      <c r="BS14">
        <v>-10</v>
      </c>
      <c r="BT14">
        <f t="shared" si="22"/>
        <v>2469</v>
      </c>
      <c r="BU14">
        <v>0</v>
      </c>
      <c r="BV14">
        <f t="shared" si="23"/>
        <v>2469</v>
      </c>
      <c r="BW14">
        <v>29</v>
      </c>
      <c r="BX14">
        <f t="shared" si="24"/>
        <v>5</v>
      </c>
      <c r="BY14">
        <f t="shared" si="25"/>
        <v>85.137931034482762</v>
      </c>
      <c r="CA14">
        <v>4258</v>
      </c>
    </row>
    <row r="15" spans="1:79" ht="17.25" customHeight="1" x14ac:dyDescent="0.3">
      <c r="A15" s="2">
        <v>44574</v>
      </c>
      <c r="B15" t="s">
        <v>52</v>
      </c>
      <c r="C15" t="s">
        <v>53</v>
      </c>
      <c r="D15" t="s">
        <v>27</v>
      </c>
      <c r="F15">
        <v>358</v>
      </c>
      <c r="G15">
        <v>0</v>
      </c>
      <c r="I15">
        <v>0</v>
      </c>
      <c r="J15">
        <f t="shared" si="0"/>
        <v>358</v>
      </c>
      <c r="K15">
        <v>0</v>
      </c>
      <c r="L15">
        <f t="shared" si="1"/>
        <v>358</v>
      </c>
      <c r="M15">
        <v>22</v>
      </c>
      <c r="N15">
        <v>1</v>
      </c>
      <c r="O15">
        <f t="shared" si="2"/>
        <v>16.272727272727273</v>
      </c>
      <c r="Q15">
        <v>189</v>
      </c>
      <c r="R15">
        <v>0</v>
      </c>
      <c r="T15">
        <v>0</v>
      </c>
      <c r="U15">
        <f t="shared" si="3"/>
        <v>189</v>
      </c>
      <c r="V15">
        <v>0</v>
      </c>
      <c r="W15">
        <f t="shared" si="4"/>
        <v>189</v>
      </c>
      <c r="X15">
        <v>1</v>
      </c>
      <c r="Y15">
        <v>2</v>
      </c>
      <c r="Z15">
        <f t="shared" si="5"/>
        <v>189</v>
      </c>
      <c r="AB15">
        <v>1212</v>
      </c>
      <c r="AC15">
        <v>0</v>
      </c>
      <c r="AE15">
        <v>0</v>
      </c>
      <c r="AF15">
        <f t="shared" si="6"/>
        <v>1212</v>
      </c>
      <c r="AG15">
        <v>0</v>
      </c>
      <c r="AH15">
        <f t="shared" si="7"/>
        <v>1212</v>
      </c>
      <c r="AI15">
        <v>13</v>
      </c>
      <c r="AJ15">
        <f t="shared" si="8"/>
        <v>6</v>
      </c>
      <c r="AK15">
        <f t="shared" si="9"/>
        <v>93.230769230769226</v>
      </c>
      <c r="AM15">
        <v>1782</v>
      </c>
      <c r="AN15">
        <v>231</v>
      </c>
      <c r="AO15">
        <v>-34</v>
      </c>
      <c r="AP15">
        <f t="shared" si="10"/>
        <v>1979</v>
      </c>
      <c r="AQ15">
        <v>0</v>
      </c>
      <c r="AR15">
        <f t="shared" si="11"/>
        <v>1979</v>
      </c>
      <c r="AS15">
        <v>15</v>
      </c>
      <c r="AT15">
        <f t="shared" si="12"/>
        <v>6</v>
      </c>
      <c r="AU15">
        <f t="shared" si="13"/>
        <v>131.93333333333334</v>
      </c>
      <c r="AW15">
        <v>244</v>
      </c>
      <c r="AX15">
        <v>0</v>
      </c>
      <c r="AY15">
        <v>0</v>
      </c>
      <c r="AZ15">
        <f t="shared" si="14"/>
        <v>244</v>
      </c>
      <c r="BA15">
        <v>0</v>
      </c>
      <c r="BB15">
        <f t="shared" si="15"/>
        <v>244</v>
      </c>
      <c r="BC15">
        <v>2</v>
      </c>
      <c r="BD15">
        <f t="shared" si="16"/>
        <v>7</v>
      </c>
      <c r="BE15">
        <f t="shared" si="17"/>
        <v>122</v>
      </c>
      <c r="BG15">
        <v>222</v>
      </c>
      <c r="BH15">
        <v>0</v>
      </c>
      <c r="BI15">
        <v>0</v>
      </c>
      <c r="BJ15">
        <f t="shared" si="18"/>
        <v>222</v>
      </c>
      <c r="BK15">
        <v>306</v>
      </c>
      <c r="BL15">
        <f t="shared" si="19"/>
        <v>528</v>
      </c>
      <c r="BM15">
        <v>5</v>
      </c>
      <c r="BN15">
        <f t="shared" si="20"/>
        <v>5</v>
      </c>
      <c r="BO15">
        <f t="shared" si="21"/>
        <v>105.6</v>
      </c>
      <c r="BQ15">
        <v>467</v>
      </c>
      <c r="BR15">
        <v>0</v>
      </c>
      <c r="BS15">
        <v>0</v>
      </c>
      <c r="BT15">
        <f t="shared" si="22"/>
        <v>467</v>
      </c>
      <c r="BU15">
        <v>0</v>
      </c>
      <c r="BV15">
        <f t="shared" si="23"/>
        <v>467</v>
      </c>
      <c r="BW15">
        <v>4</v>
      </c>
      <c r="BX15">
        <f t="shared" si="24"/>
        <v>5</v>
      </c>
      <c r="BY15">
        <f t="shared" si="25"/>
        <v>116.75</v>
      </c>
      <c r="CA15">
        <v>16206</v>
      </c>
    </row>
    <row r="16" spans="1:79" ht="17.25" customHeight="1" x14ac:dyDescent="0.3">
      <c r="A16" s="2">
        <v>44574</v>
      </c>
      <c r="B16" t="s">
        <v>54</v>
      </c>
      <c r="C16" t="s">
        <v>55</v>
      </c>
      <c r="D16" t="s">
        <v>27</v>
      </c>
      <c r="F16">
        <v>178</v>
      </c>
      <c r="G16">
        <v>0</v>
      </c>
      <c r="I16">
        <v>0</v>
      </c>
      <c r="J16">
        <f t="shared" si="0"/>
        <v>178</v>
      </c>
      <c r="K16">
        <v>0</v>
      </c>
      <c r="L16">
        <f t="shared" si="1"/>
        <v>178</v>
      </c>
      <c r="M16">
        <v>31</v>
      </c>
      <c r="N16">
        <v>1</v>
      </c>
      <c r="O16">
        <f t="shared" si="2"/>
        <v>5.741935483870968</v>
      </c>
      <c r="Q16">
        <v>130</v>
      </c>
      <c r="R16">
        <v>0</v>
      </c>
      <c r="T16">
        <v>0</v>
      </c>
      <c r="U16">
        <f t="shared" si="3"/>
        <v>130</v>
      </c>
      <c r="V16">
        <v>0</v>
      </c>
      <c r="W16">
        <f t="shared" si="4"/>
        <v>130</v>
      </c>
      <c r="X16">
        <v>4</v>
      </c>
      <c r="Y16">
        <v>2</v>
      </c>
      <c r="Z16">
        <f t="shared" si="5"/>
        <v>32.5</v>
      </c>
      <c r="AB16">
        <v>1728</v>
      </c>
      <c r="AC16">
        <v>1530</v>
      </c>
      <c r="AE16">
        <v>0</v>
      </c>
      <c r="AF16">
        <f t="shared" si="6"/>
        <v>3258</v>
      </c>
      <c r="AG16">
        <v>0</v>
      </c>
      <c r="AH16">
        <f t="shared" si="7"/>
        <v>3258</v>
      </c>
      <c r="AI16">
        <v>21</v>
      </c>
      <c r="AJ16">
        <f t="shared" si="8"/>
        <v>6</v>
      </c>
      <c r="AK16">
        <f t="shared" si="9"/>
        <v>155.14285714285714</v>
      </c>
      <c r="AM16">
        <v>1980</v>
      </c>
      <c r="AN16">
        <v>0</v>
      </c>
      <c r="AO16">
        <v>-29</v>
      </c>
      <c r="AP16">
        <f t="shared" si="10"/>
        <v>1951</v>
      </c>
      <c r="AQ16">
        <v>0</v>
      </c>
      <c r="AR16">
        <f t="shared" si="11"/>
        <v>1951</v>
      </c>
      <c r="AS16">
        <v>16</v>
      </c>
      <c r="AT16">
        <f t="shared" si="12"/>
        <v>6</v>
      </c>
      <c r="AU16">
        <f t="shared" si="13"/>
        <v>121.9375</v>
      </c>
      <c r="AW16">
        <v>164</v>
      </c>
      <c r="AX16">
        <v>0</v>
      </c>
      <c r="AY16">
        <v>0</v>
      </c>
      <c r="AZ16">
        <f t="shared" si="14"/>
        <v>164</v>
      </c>
      <c r="BA16">
        <v>0</v>
      </c>
      <c r="BB16">
        <f t="shared" si="15"/>
        <v>164</v>
      </c>
      <c r="BC16">
        <v>3</v>
      </c>
      <c r="BD16">
        <f t="shared" si="16"/>
        <v>7</v>
      </c>
      <c r="BE16">
        <f t="shared" si="17"/>
        <v>54.666666666666664</v>
      </c>
      <c r="BG16">
        <v>497</v>
      </c>
      <c r="BH16">
        <v>0</v>
      </c>
      <c r="BI16">
        <v>0</v>
      </c>
      <c r="BJ16">
        <f t="shared" si="18"/>
        <v>497</v>
      </c>
      <c r="BK16">
        <v>510</v>
      </c>
      <c r="BL16">
        <f t="shared" si="19"/>
        <v>1007</v>
      </c>
      <c r="BM16">
        <v>6</v>
      </c>
      <c r="BN16">
        <f t="shared" si="20"/>
        <v>5</v>
      </c>
      <c r="BO16">
        <f t="shared" si="21"/>
        <v>167.83333333333334</v>
      </c>
      <c r="BQ16">
        <v>498</v>
      </c>
      <c r="BR16">
        <v>204</v>
      </c>
      <c r="BS16">
        <v>0</v>
      </c>
      <c r="BT16">
        <f t="shared" si="22"/>
        <v>702</v>
      </c>
      <c r="BU16">
        <v>0</v>
      </c>
      <c r="BV16">
        <f t="shared" si="23"/>
        <v>702</v>
      </c>
      <c r="BW16">
        <v>4</v>
      </c>
      <c r="BX16">
        <f t="shared" si="24"/>
        <v>5</v>
      </c>
      <c r="BY16">
        <f t="shared" si="25"/>
        <v>175.5</v>
      </c>
      <c r="CA16">
        <v>7061</v>
      </c>
    </row>
    <row r="17" spans="1:79" ht="17.25" customHeight="1" x14ac:dyDescent="0.3">
      <c r="A17" s="2">
        <v>44574</v>
      </c>
      <c r="B17" t="s">
        <v>56</v>
      </c>
      <c r="C17" t="s">
        <v>57</v>
      </c>
      <c r="D17" t="s">
        <v>27</v>
      </c>
      <c r="F17">
        <v>115</v>
      </c>
      <c r="G17">
        <v>0</v>
      </c>
      <c r="I17">
        <v>0</v>
      </c>
      <c r="J17">
        <f t="shared" si="0"/>
        <v>115</v>
      </c>
      <c r="K17">
        <v>0</v>
      </c>
      <c r="L17">
        <f t="shared" si="1"/>
        <v>115</v>
      </c>
      <c r="M17">
        <v>2</v>
      </c>
      <c r="N17">
        <v>1</v>
      </c>
      <c r="O17">
        <f t="shared" si="2"/>
        <v>57.5</v>
      </c>
      <c r="Q17">
        <v>17</v>
      </c>
      <c r="R17">
        <v>0</v>
      </c>
      <c r="T17">
        <v>0</v>
      </c>
      <c r="U17">
        <f t="shared" si="3"/>
        <v>17</v>
      </c>
      <c r="V17">
        <v>0</v>
      </c>
      <c r="W17">
        <f t="shared" si="4"/>
        <v>17</v>
      </c>
      <c r="X17">
        <v>0</v>
      </c>
      <c r="Y17">
        <v>2</v>
      </c>
      <c r="Z17">
        <f t="shared" si="5"/>
        <v>0</v>
      </c>
      <c r="AB17">
        <v>132</v>
      </c>
      <c r="AC17">
        <v>0</v>
      </c>
      <c r="AE17">
        <v>0</v>
      </c>
      <c r="AF17">
        <f t="shared" si="6"/>
        <v>132</v>
      </c>
      <c r="AG17">
        <v>0</v>
      </c>
      <c r="AH17">
        <f t="shared" si="7"/>
        <v>132</v>
      </c>
      <c r="AI17">
        <v>5</v>
      </c>
      <c r="AJ17">
        <f t="shared" si="8"/>
        <v>6</v>
      </c>
      <c r="AK17">
        <f t="shared" si="9"/>
        <v>26.4</v>
      </c>
      <c r="AM17">
        <v>21</v>
      </c>
      <c r="AN17">
        <v>0</v>
      </c>
      <c r="AO17">
        <v>0</v>
      </c>
      <c r="AP17">
        <f t="shared" si="10"/>
        <v>21</v>
      </c>
      <c r="AQ17">
        <v>0</v>
      </c>
      <c r="AR17">
        <f t="shared" si="11"/>
        <v>21</v>
      </c>
      <c r="AS17">
        <v>5</v>
      </c>
      <c r="AT17">
        <f t="shared" si="12"/>
        <v>6</v>
      </c>
      <c r="AU17">
        <f t="shared" si="13"/>
        <v>4.2</v>
      </c>
      <c r="AW17">
        <v>92</v>
      </c>
      <c r="AX17">
        <v>0</v>
      </c>
      <c r="AY17">
        <v>0</v>
      </c>
      <c r="AZ17">
        <f t="shared" si="14"/>
        <v>92</v>
      </c>
      <c r="BA17">
        <v>0</v>
      </c>
      <c r="BB17">
        <f t="shared" si="15"/>
        <v>92</v>
      </c>
      <c r="BC17">
        <v>2</v>
      </c>
      <c r="BD17">
        <f t="shared" si="16"/>
        <v>7</v>
      </c>
      <c r="BE17">
        <f t="shared" si="17"/>
        <v>46</v>
      </c>
      <c r="BG17">
        <v>53</v>
      </c>
      <c r="BH17">
        <v>30</v>
      </c>
      <c r="BI17">
        <v>0</v>
      </c>
      <c r="BJ17">
        <f t="shared" si="18"/>
        <v>83</v>
      </c>
      <c r="BK17">
        <v>0</v>
      </c>
      <c r="BL17">
        <f t="shared" si="19"/>
        <v>83</v>
      </c>
      <c r="BM17">
        <v>1</v>
      </c>
      <c r="BN17">
        <f t="shared" si="20"/>
        <v>5</v>
      </c>
      <c r="BO17">
        <f t="shared" si="21"/>
        <v>83</v>
      </c>
      <c r="BQ17">
        <v>93</v>
      </c>
      <c r="BR17">
        <v>0</v>
      </c>
      <c r="BS17">
        <v>0</v>
      </c>
      <c r="BT17">
        <f t="shared" si="22"/>
        <v>93</v>
      </c>
      <c r="BU17">
        <v>0</v>
      </c>
      <c r="BV17">
        <f t="shared" si="23"/>
        <v>93</v>
      </c>
      <c r="BW17">
        <v>0</v>
      </c>
      <c r="BX17">
        <f t="shared" si="24"/>
        <v>5</v>
      </c>
      <c r="BY17">
        <f t="shared" si="25"/>
        <v>0</v>
      </c>
      <c r="CA17">
        <v>0</v>
      </c>
    </row>
    <row r="18" spans="1:79" ht="17.25" customHeight="1" x14ac:dyDescent="0.3">
      <c r="A18" s="2">
        <v>44574</v>
      </c>
      <c r="B18" t="s">
        <v>58</v>
      </c>
      <c r="C18" t="s">
        <v>59</v>
      </c>
      <c r="D18" t="s">
        <v>27</v>
      </c>
      <c r="F18">
        <v>152</v>
      </c>
      <c r="G18">
        <v>0</v>
      </c>
      <c r="I18">
        <v>0</v>
      </c>
      <c r="J18">
        <f t="shared" si="0"/>
        <v>152</v>
      </c>
      <c r="K18">
        <v>0</v>
      </c>
      <c r="L18">
        <f t="shared" si="1"/>
        <v>152</v>
      </c>
      <c r="M18">
        <v>3</v>
      </c>
      <c r="N18">
        <v>1</v>
      </c>
      <c r="O18">
        <f t="shared" si="2"/>
        <v>50.666666666666664</v>
      </c>
      <c r="Q18">
        <v>116</v>
      </c>
      <c r="R18">
        <v>0</v>
      </c>
      <c r="T18">
        <v>0</v>
      </c>
      <c r="U18">
        <f t="shared" si="3"/>
        <v>116</v>
      </c>
      <c r="V18">
        <v>0</v>
      </c>
      <c r="W18">
        <f t="shared" si="4"/>
        <v>116</v>
      </c>
      <c r="X18">
        <v>0</v>
      </c>
      <c r="Y18">
        <v>2</v>
      </c>
      <c r="Z18">
        <f t="shared" si="5"/>
        <v>0</v>
      </c>
      <c r="AB18">
        <v>789</v>
      </c>
      <c r="AC18">
        <v>0</v>
      </c>
      <c r="AE18">
        <v>0</v>
      </c>
      <c r="AF18">
        <f t="shared" si="6"/>
        <v>789</v>
      </c>
      <c r="AG18">
        <v>0</v>
      </c>
      <c r="AH18">
        <f t="shared" si="7"/>
        <v>789</v>
      </c>
      <c r="AI18">
        <v>16</v>
      </c>
      <c r="AJ18">
        <f t="shared" si="8"/>
        <v>6</v>
      </c>
      <c r="AK18">
        <f t="shared" si="9"/>
        <v>49.3125</v>
      </c>
      <c r="AM18">
        <v>604</v>
      </c>
      <c r="AN18">
        <v>0</v>
      </c>
      <c r="AO18">
        <v>0</v>
      </c>
      <c r="AP18">
        <f t="shared" si="10"/>
        <v>604</v>
      </c>
      <c r="AQ18">
        <v>0</v>
      </c>
      <c r="AR18">
        <f t="shared" si="11"/>
        <v>604</v>
      </c>
      <c r="AS18">
        <v>11</v>
      </c>
      <c r="AT18">
        <f t="shared" si="12"/>
        <v>6</v>
      </c>
      <c r="AU18">
        <f t="shared" si="13"/>
        <v>54.909090909090907</v>
      </c>
      <c r="AW18">
        <v>220</v>
      </c>
      <c r="AX18">
        <v>0</v>
      </c>
      <c r="AY18">
        <v>-10</v>
      </c>
      <c r="AZ18">
        <f t="shared" si="14"/>
        <v>210</v>
      </c>
      <c r="BA18">
        <v>120</v>
      </c>
      <c r="BB18">
        <f t="shared" si="15"/>
        <v>330</v>
      </c>
      <c r="BC18">
        <v>13</v>
      </c>
      <c r="BD18">
        <f t="shared" si="16"/>
        <v>7</v>
      </c>
      <c r="BE18">
        <f t="shared" si="17"/>
        <v>25.384615384615383</v>
      </c>
      <c r="BG18">
        <v>80</v>
      </c>
      <c r="BH18">
        <v>0</v>
      </c>
      <c r="BI18">
        <v>0</v>
      </c>
      <c r="BJ18">
        <f t="shared" si="18"/>
        <v>80</v>
      </c>
      <c r="BK18">
        <v>240</v>
      </c>
      <c r="BL18">
        <f t="shared" si="19"/>
        <v>320</v>
      </c>
      <c r="BM18">
        <v>3</v>
      </c>
      <c r="BN18">
        <f t="shared" si="20"/>
        <v>5</v>
      </c>
      <c r="BO18">
        <f t="shared" si="21"/>
        <v>106.66666666666667</v>
      </c>
      <c r="BQ18">
        <v>251</v>
      </c>
      <c r="BR18">
        <v>0</v>
      </c>
      <c r="BS18">
        <v>0</v>
      </c>
      <c r="BT18">
        <f t="shared" si="22"/>
        <v>251</v>
      </c>
      <c r="BU18">
        <v>0</v>
      </c>
      <c r="BV18">
        <f t="shared" si="23"/>
        <v>251</v>
      </c>
      <c r="BW18">
        <v>5</v>
      </c>
      <c r="BX18">
        <f t="shared" si="24"/>
        <v>5</v>
      </c>
      <c r="BY18">
        <f t="shared" si="25"/>
        <v>50.2</v>
      </c>
      <c r="CA18">
        <v>277</v>
      </c>
    </row>
    <row r="19" spans="1:79" ht="17.25" customHeight="1" x14ac:dyDescent="0.3">
      <c r="A19" s="2">
        <v>44574</v>
      </c>
      <c r="B19" t="s">
        <v>60</v>
      </c>
      <c r="C19" t="s">
        <v>61</v>
      </c>
      <c r="D19" t="s">
        <v>27</v>
      </c>
      <c r="F19">
        <v>1404</v>
      </c>
      <c r="G19">
        <v>0</v>
      </c>
      <c r="I19">
        <v>-10</v>
      </c>
      <c r="J19">
        <f t="shared" si="0"/>
        <v>1394</v>
      </c>
      <c r="K19">
        <v>0</v>
      </c>
      <c r="L19">
        <f t="shared" si="1"/>
        <v>1394</v>
      </c>
      <c r="M19">
        <v>72</v>
      </c>
      <c r="N19">
        <v>1</v>
      </c>
      <c r="O19">
        <f t="shared" si="2"/>
        <v>19.361111111111111</v>
      </c>
      <c r="Q19">
        <v>756</v>
      </c>
      <c r="R19">
        <v>0</v>
      </c>
      <c r="T19">
        <v>0</v>
      </c>
      <c r="U19">
        <f t="shared" si="3"/>
        <v>756</v>
      </c>
      <c r="V19">
        <v>0</v>
      </c>
      <c r="W19">
        <f t="shared" si="4"/>
        <v>756</v>
      </c>
      <c r="X19">
        <v>18</v>
      </c>
      <c r="Y19">
        <v>2</v>
      </c>
      <c r="Z19">
        <f t="shared" si="5"/>
        <v>42</v>
      </c>
      <c r="AB19">
        <v>15279</v>
      </c>
      <c r="AC19">
        <v>0</v>
      </c>
      <c r="AE19">
        <v>-5</v>
      </c>
      <c r="AF19">
        <f t="shared" si="6"/>
        <v>15274</v>
      </c>
      <c r="AG19">
        <v>4800</v>
      </c>
      <c r="AH19">
        <f t="shared" si="7"/>
        <v>20074</v>
      </c>
      <c r="AI19">
        <v>300</v>
      </c>
      <c r="AJ19">
        <f t="shared" si="8"/>
        <v>6</v>
      </c>
      <c r="AK19">
        <f t="shared" si="9"/>
        <v>66.913333333333327</v>
      </c>
      <c r="AM19">
        <v>3208</v>
      </c>
      <c r="AN19">
        <v>70</v>
      </c>
      <c r="AO19">
        <v>-20</v>
      </c>
      <c r="AP19">
        <f t="shared" si="10"/>
        <v>3258</v>
      </c>
      <c r="AQ19">
        <v>0</v>
      </c>
      <c r="AR19">
        <f t="shared" si="11"/>
        <v>3258</v>
      </c>
      <c r="AS19">
        <v>59</v>
      </c>
      <c r="AT19">
        <f t="shared" si="12"/>
        <v>6</v>
      </c>
      <c r="AU19">
        <f t="shared" si="13"/>
        <v>55.220338983050844</v>
      </c>
      <c r="AW19">
        <v>2166</v>
      </c>
      <c r="AX19">
        <v>0</v>
      </c>
      <c r="AY19">
        <v>-51</v>
      </c>
      <c r="AZ19">
        <f t="shared" si="14"/>
        <v>2115</v>
      </c>
      <c r="BA19">
        <v>1200</v>
      </c>
      <c r="BB19">
        <f t="shared" si="15"/>
        <v>3315</v>
      </c>
      <c r="BC19">
        <v>81</v>
      </c>
      <c r="BD19">
        <f t="shared" si="16"/>
        <v>7</v>
      </c>
      <c r="BE19">
        <f t="shared" si="17"/>
        <v>40.925925925925924</v>
      </c>
      <c r="BG19">
        <v>1778</v>
      </c>
      <c r="BH19">
        <v>0</v>
      </c>
      <c r="BI19">
        <v>-38</v>
      </c>
      <c r="BJ19">
        <f t="shared" si="18"/>
        <v>1740</v>
      </c>
      <c r="BK19">
        <v>0</v>
      </c>
      <c r="BL19">
        <f t="shared" si="19"/>
        <v>1740</v>
      </c>
      <c r="BM19">
        <v>32</v>
      </c>
      <c r="BN19">
        <f t="shared" si="20"/>
        <v>5</v>
      </c>
      <c r="BO19">
        <f t="shared" si="21"/>
        <v>54.375</v>
      </c>
      <c r="BQ19">
        <v>1895</v>
      </c>
      <c r="BR19">
        <v>0</v>
      </c>
      <c r="BS19">
        <v>0</v>
      </c>
      <c r="BT19">
        <f t="shared" si="22"/>
        <v>1895</v>
      </c>
      <c r="BU19">
        <v>0</v>
      </c>
      <c r="BV19">
        <f t="shared" si="23"/>
        <v>1895</v>
      </c>
      <c r="BW19">
        <v>18</v>
      </c>
      <c r="BX19">
        <f t="shared" si="24"/>
        <v>5</v>
      </c>
      <c r="BY19">
        <f t="shared" si="25"/>
        <v>105.27777777777777</v>
      </c>
      <c r="CA19">
        <v>25557</v>
      </c>
    </row>
    <row r="20" spans="1:79" ht="17.25" customHeight="1" x14ac:dyDescent="0.3">
      <c r="A20" s="2">
        <v>44574</v>
      </c>
      <c r="B20" t="s">
        <v>62</v>
      </c>
      <c r="C20" t="s">
        <v>63</v>
      </c>
      <c r="D20" t="s">
        <v>27</v>
      </c>
      <c r="F20">
        <v>28789</v>
      </c>
      <c r="G20">
        <v>300</v>
      </c>
      <c r="I20">
        <v>-451</v>
      </c>
      <c r="J20">
        <f t="shared" si="0"/>
        <v>28638</v>
      </c>
      <c r="K20">
        <v>0</v>
      </c>
      <c r="L20">
        <f t="shared" si="1"/>
        <v>28638</v>
      </c>
      <c r="M20">
        <v>4624</v>
      </c>
      <c r="N20">
        <v>1</v>
      </c>
      <c r="O20">
        <f t="shared" si="2"/>
        <v>6.1933391003460212</v>
      </c>
      <c r="Q20">
        <v>12154</v>
      </c>
      <c r="R20">
        <v>0</v>
      </c>
      <c r="T20">
        <v>-1</v>
      </c>
      <c r="U20">
        <f t="shared" si="3"/>
        <v>12153</v>
      </c>
      <c r="V20">
        <v>0</v>
      </c>
      <c r="W20">
        <f t="shared" si="4"/>
        <v>12153</v>
      </c>
      <c r="X20">
        <v>549</v>
      </c>
      <c r="Y20">
        <v>2</v>
      </c>
      <c r="Z20">
        <f t="shared" si="5"/>
        <v>22.136612021857925</v>
      </c>
      <c r="AB20">
        <v>154689</v>
      </c>
      <c r="AC20">
        <v>30146</v>
      </c>
      <c r="AE20">
        <v>-2025</v>
      </c>
      <c r="AF20">
        <f t="shared" si="6"/>
        <v>182810</v>
      </c>
      <c r="AG20">
        <v>0</v>
      </c>
      <c r="AH20">
        <f t="shared" si="7"/>
        <v>182810</v>
      </c>
      <c r="AI20">
        <v>5715</v>
      </c>
      <c r="AJ20">
        <f t="shared" si="8"/>
        <v>6</v>
      </c>
      <c r="AK20">
        <f t="shared" si="9"/>
        <v>31.987751531058617</v>
      </c>
      <c r="AM20">
        <v>58316</v>
      </c>
      <c r="AN20">
        <v>2930</v>
      </c>
      <c r="AO20">
        <v>-483</v>
      </c>
      <c r="AP20">
        <f t="shared" si="10"/>
        <v>60763</v>
      </c>
      <c r="AQ20">
        <v>0</v>
      </c>
      <c r="AR20">
        <f t="shared" si="11"/>
        <v>60763</v>
      </c>
      <c r="AS20">
        <v>1259</v>
      </c>
      <c r="AT20">
        <f t="shared" si="12"/>
        <v>6</v>
      </c>
      <c r="AU20">
        <f t="shared" si="13"/>
        <v>48.262907069102461</v>
      </c>
      <c r="AW20">
        <v>79785</v>
      </c>
      <c r="AX20">
        <v>0</v>
      </c>
      <c r="AY20">
        <v>-896</v>
      </c>
      <c r="AZ20">
        <f t="shared" si="14"/>
        <v>78889</v>
      </c>
      <c r="BA20">
        <v>9000</v>
      </c>
      <c r="BB20">
        <f t="shared" si="15"/>
        <v>87889</v>
      </c>
      <c r="BC20">
        <v>3392</v>
      </c>
      <c r="BD20">
        <f t="shared" si="16"/>
        <v>7</v>
      </c>
      <c r="BE20">
        <f t="shared" si="17"/>
        <v>25.91067216981132</v>
      </c>
      <c r="BG20">
        <v>16716</v>
      </c>
      <c r="BH20">
        <v>0</v>
      </c>
      <c r="BI20">
        <v>-363</v>
      </c>
      <c r="BJ20">
        <f t="shared" si="18"/>
        <v>16353</v>
      </c>
      <c r="BK20">
        <v>0</v>
      </c>
      <c r="BL20">
        <f t="shared" si="19"/>
        <v>16353</v>
      </c>
      <c r="BM20">
        <v>1299</v>
      </c>
      <c r="BN20">
        <f t="shared" si="20"/>
        <v>5</v>
      </c>
      <c r="BO20">
        <f>IFERROR(BL20/BM20,0)</f>
        <v>12.58891454965358</v>
      </c>
      <c r="BQ20">
        <v>46799</v>
      </c>
      <c r="BR20">
        <v>0</v>
      </c>
      <c r="BS20">
        <v>-339</v>
      </c>
      <c r="BT20">
        <f t="shared" si="22"/>
        <v>46460</v>
      </c>
      <c r="BU20">
        <v>0</v>
      </c>
      <c r="BV20">
        <f t="shared" si="23"/>
        <v>46460</v>
      </c>
      <c r="BW20">
        <v>1036</v>
      </c>
      <c r="BX20">
        <f t="shared" si="24"/>
        <v>5</v>
      </c>
      <c r="BY20">
        <f t="shared" si="25"/>
        <v>44.845559845559848</v>
      </c>
      <c r="CA20">
        <v>173838</v>
      </c>
    </row>
    <row r="21" spans="1:79" ht="17.25" customHeight="1" x14ac:dyDescent="0.3">
      <c r="A21" s="2">
        <v>44574</v>
      </c>
      <c r="B21" t="s">
        <v>64</v>
      </c>
      <c r="C21" t="s">
        <v>65</v>
      </c>
      <c r="D21" t="s">
        <v>27</v>
      </c>
      <c r="F21">
        <v>390</v>
      </c>
      <c r="G21">
        <v>79</v>
      </c>
      <c r="I21">
        <v>0</v>
      </c>
      <c r="J21">
        <f t="shared" si="0"/>
        <v>469</v>
      </c>
      <c r="K21">
        <v>0</v>
      </c>
      <c r="L21">
        <f t="shared" si="1"/>
        <v>469</v>
      </c>
      <c r="M21">
        <v>17</v>
      </c>
      <c r="N21">
        <v>1</v>
      </c>
      <c r="O21">
        <f t="shared" si="2"/>
        <v>27.588235294117649</v>
      </c>
      <c r="Q21">
        <v>246</v>
      </c>
      <c r="R21">
        <v>480</v>
      </c>
      <c r="T21">
        <v>-30</v>
      </c>
      <c r="U21">
        <f t="shared" si="3"/>
        <v>696</v>
      </c>
      <c r="V21">
        <v>0</v>
      </c>
      <c r="W21">
        <f t="shared" si="4"/>
        <v>696</v>
      </c>
      <c r="X21">
        <v>1</v>
      </c>
      <c r="Y21">
        <v>2</v>
      </c>
      <c r="Z21">
        <f t="shared" si="5"/>
        <v>696</v>
      </c>
      <c r="AB21">
        <v>788</v>
      </c>
      <c r="AC21">
        <v>0</v>
      </c>
      <c r="AE21">
        <v>-50</v>
      </c>
      <c r="AF21">
        <f t="shared" si="6"/>
        <v>738</v>
      </c>
      <c r="AG21">
        <v>0</v>
      </c>
      <c r="AH21">
        <f t="shared" si="7"/>
        <v>738</v>
      </c>
      <c r="AI21">
        <v>26</v>
      </c>
      <c r="AJ21">
        <f t="shared" si="8"/>
        <v>6</v>
      </c>
      <c r="AK21">
        <f t="shared" si="9"/>
        <v>28.384615384615383</v>
      </c>
      <c r="AM21">
        <v>240</v>
      </c>
      <c r="AN21">
        <v>370</v>
      </c>
      <c r="AO21">
        <v>0</v>
      </c>
      <c r="AP21">
        <f t="shared" si="10"/>
        <v>610</v>
      </c>
      <c r="AQ21">
        <v>0</v>
      </c>
      <c r="AR21">
        <f t="shared" si="11"/>
        <v>610</v>
      </c>
      <c r="AS21">
        <v>23</v>
      </c>
      <c r="AT21">
        <f t="shared" si="12"/>
        <v>6</v>
      </c>
      <c r="AU21">
        <f t="shared" si="13"/>
        <v>26.521739130434781</v>
      </c>
      <c r="AW21">
        <v>35</v>
      </c>
      <c r="AX21">
        <v>200</v>
      </c>
      <c r="AY21">
        <v>-30</v>
      </c>
      <c r="AZ21">
        <f t="shared" si="14"/>
        <v>205</v>
      </c>
      <c r="BA21">
        <v>0</v>
      </c>
      <c r="BB21">
        <f t="shared" si="15"/>
        <v>205</v>
      </c>
      <c r="BC21">
        <v>7</v>
      </c>
      <c r="BD21">
        <f t="shared" si="16"/>
        <v>7</v>
      </c>
      <c r="BE21">
        <f t="shared" si="17"/>
        <v>29.285714285714285</v>
      </c>
      <c r="BG21">
        <v>271</v>
      </c>
      <c r="BH21">
        <v>2040</v>
      </c>
      <c r="BI21">
        <v>0</v>
      </c>
      <c r="BJ21">
        <f t="shared" si="18"/>
        <v>2311</v>
      </c>
      <c r="BK21">
        <v>0</v>
      </c>
      <c r="BL21">
        <f t="shared" si="19"/>
        <v>2311</v>
      </c>
      <c r="BM21">
        <v>19</v>
      </c>
      <c r="BN21">
        <f t="shared" si="20"/>
        <v>5</v>
      </c>
      <c r="BO21">
        <f t="shared" si="21"/>
        <v>121.63157894736842</v>
      </c>
      <c r="BQ21">
        <v>966</v>
      </c>
      <c r="BR21">
        <v>5</v>
      </c>
      <c r="BS21">
        <v>0</v>
      </c>
      <c r="BT21">
        <f t="shared" si="22"/>
        <v>971</v>
      </c>
      <c r="BU21">
        <v>0</v>
      </c>
      <c r="BV21">
        <f t="shared" si="23"/>
        <v>971</v>
      </c>
      <c r="BW21">
        <v>11</v>
      </c>
      <c r="BX21">
        <f t="shared" si="24"/>
        <v>5</v>
      </c>
      <c r="BY21">
        <f t="shared" si="25"/>
        <v>88.272727272727266</v>
      </c>
      <c r="CA21">
        <v>0</v>
      </c>
    </row>
    <row r="22" spans="1:79" ht="17.25" customHeight="1" x14ac:dyDescent="0.3">
      <c r="A22" s="2">
        <v>44574</v>
      </c>
      <c r="B22" t="s">
        <v>66</v>
      </c>
      <c r="C22" t="s">
        <v>67</v>
      </c>
      <c r="D22" t="s">
        <v>27</v>
      </c>
      <c r="F22">
        <v>388</v>
      </c>
      <c r="G22">
        <v>0</v>
      </c>
      <c r="I22">
        <v>-69</v>
      </c>
      <c r="J22">
        <f t="shared" si="0"/>
        <v>319</v>
      </c>
      <c r="K22">
        <v>0</v>
      </c>
      <c r="L22">
        <f t="shared" si="1"/>
        <v>319</v>
      </c>
      <c r="M22">
        <v>16</v>
      </c>
      <c r="N22">
        <v>1</v>
      </c>
      <c r="O22">
        <f t="shared" si="2"/>
        <v>19.9375</v>
      </c>
      <c r="Q22">
        <v>218</v>
      </c>
      <c r="R22">
        <v>0</v>
      </c>
      <c r="T22">
        <v>0</v>
      </c>
      <c r="U22">
        <f t="shared" si="3"/>
        <v>218</v>
      </c>
      <c r="V22">
        <v>0</v>
      </c>
      <c r="W22">
        <f t="shared" si="4"/>
        <v>218</v>
      </c>
      <c r="X22">
        <v>4</v>
      </c>
      <c r="Y22">
        <v>2</v>
      </c>
      <c r="Z22">
        <f t="shared" si="5"/>
        <v>54.5</v>
      </c>
      <c r="AB22">
        <v>317</v>
      </c>
      <c r="AC22">
        <v>0</v>
      </c>
      <c r="AE22">
        <v>0</v>
      </c>
      <c r="AF22">
        <f t="shared" si="6"/>
        <v>317</v>
      </c>
      <c r="AG22">
        <v>0</v>
      </c>
      <c r="AH22">
        <f t="shared" si="7"/>
        <v>317</v>
      </c>
      <c r="AI22">
        <v>8</v>
      </c>
      <c r="AJ22">
        <f t="shared" si="8"/>
        <v>6</v>
      </c>
      <c r="AK22">
        <f t="shared" si="9"/>
        <v>39.625</v>
      </c>
      <c r="AM22">
        <v>1056</v>
      </c>
      <c r="AN22">
        <v>600</v>
      </c>
      <c r="AO22">
        <v>-9</v>
      </c>
      <c r="AP22">
        <f t="shared" si="10"/>
        <v>1647</v>
      </c>
      <c r="AQ22">
        <v>0</v>
      </c>
      <c r="AR22">
        <f t="shared" si="11"/>
        <v>1647</v>
      </c>
      <c r="AS22">
        <v>16</v>
      </c>
      <c r="AT22">
        <f t="shared" si="12"/>
        <v>6</v>
      </c>
      <c r="AU22">
        <f t="shared" si="13"/>
        <v>102.9375</v>
      </c>
      <c r="AW22">
        <v>601</v>
      </c>
      <c r="AX22">
        <v>0</v>
      </c>
      <c r="AY22">
        <v>0</v>
      </c>
      <c r="AZ22">
        <f t="shared" si="14"/>
        <v>601</v>
      </c>
      <c r="BA22">
        <v>0</v>
      </c>
      <c r="BB22">
        <f t="shared" si="15"/>
        <v>601</v>
      </c>
      <c r="BC22">
        <v>22</v>
      </c>
      <c r="BD22">
        <f t="shared" si="16"/>
        <v>7</v>
      </c>
      <c r="BE22">
        <f t="shared" si="17"/>
        <v>27.318181818181817</v>
      </c>
      <c r="BG22">
        <v>287</v>
      </c>
      <c r="BH22">
        <v>0</v>
      </c>
      <c r="BI22">
        <v>0</v>
      </c>
      <c r="BJ22">
        <f t="shared" si="18"/>
        <v>287</v>
      </c>
      <c r="BK22">
        <v>300</v>
      </c>
      <c r="BL22">
        <f t="shared" si="19"/>
        <v>587</v>
      </c>
      <c r="BM22">
        <v>7</v>
      </c>
      <c r="BN22">
        <f t="shared" si="20"/>
        <v>5</v>
      </c>
      <c r="BO22">
        <f t="shared" si="21"/>
        <v>83.857142857142861</v>
      </c>
      <c r="BQ22">
        <v>684</v>
      </c>
      <c r="BR22">
        <v>0</v>
      </c>
      <c r="BS22">
        <v>0</v>
      </c>
      <c r="BT22">
        <f t="shared" si="22"/>
        <v>684</v>
      </c>
      <c r="BU22">
        <v>0</v>
      </c>
      <c r="BV22">
        <f t="shared" si="23"/>
        <v>684</v>
      </c>
      <c r="BW22">
        <v>11</v>
      </c>
      <c r="BX22">
        <f t="shared" si="24"/>
        <v>5</v>
      </c>
      <c r="BY22">
        <f t="shared" si="25"/>
        <v>62.18181818181818</v>
      </c>
      <c r="CA22">
        <v>29443</v>
      </c>
    </row>
    <row r="23" spans="1:79" ht="17.25" customHeight="1" x14ac:dyDescent="0.3">
      <c r="A23" s="2">
        <v>44574</v>
      </c>
      <c r="B23" t="s">
        <v>68</v>
      </c>
      <c r="C23" t="s">
        <v>69</v>
      </c>
      <c r="D23" t="s">
        <v>27</v>
      </c>
      <c r="F23">
        <v>1385</v>
      </c>
      <c r="G23">
        <v>0</v>
      </c>
      <c r="I23">
        <v>-10</v>
      </c>
      <c r="J23">
        <f t="shared" si="0"/>
        <v>1375</v>
      </c>
      <c r="K23">
        <v>0</v>
      </c>
      <c r="L23">
        <f t="shared" si="1"/>
        <v>1375</v>
      </c>
      <c r="M23">
        <v>87</v>
      </c>
      <c r="N23">
        <v>1</v>
      </c>
      <c r="O23">
        <f t="shared" si="2"/>
        <v>15.804597701149426</v>
      </c>
      <c r="Q23">
        <v>857</v>
      </c>
      <c r="R23">
        <v>0</v>
      </c>
      <c r="T23">
        <v>0</v>
      </c>
      <c r="U23">
        <f t="shared" si="3"/>
        <v>857</v>
      </c>
      <c r="V23">
        <v>0</v>
      </c>
      <c r="W23">
        <f t="shared" si="4"/>
        <v>857</v>
      </c>
      <c r="X23">
        <v>16</v>
      </c>
      <c r="Y23">
        <v>2</v>
      </c>
      <c r="Z23">
        <f t="shared" si="5"/>
        <v>53.5625</v>
      </c>
      <c r="AB23">
        <v>2167</v>
      </c>
      <c r="AC23">
        <v>0</v>
      </c>
      <c r="AE23">
        <v>-15</v>
      </c>
      <c r="AF23">
        <f t="shared" si="6"/>
        <v>2152</v>
      </c>
      <c r="AG23">
        <v>0</v>
      </c>
      <c r="AH23">
        <f t="shared" si="7"/>
        <v>2152</v>
      </c>
      <c r="AI23">
        <v>57</v>
      </c>
      <c r="AJ23">
        <f t="shared" si="8"/>
        <v>6</v>
      </c>
      <c r="AK23">
        <f t="shared" si="9"/>
        <v>37.754385964912281</v>
      </c>
      <c r="AM23">
        <v>4007</v>
      </c>
      <c r="AN23">
        <v>0</v>
      </c>
      <c r="AO23">
        <v>-10</v>
      </c>
      <c r="AP23">
        <f t="shared" si="10"/>
        <v>3997</v>
      </c>
      <c r="AQ23">
        <v>0</v>
      </c>
      <c r="AR23">
        <f t="shared" si="11"/>
        <v>3997</v>
      </c>
      <c r="AS23">
        <v>80</v>
      </c>
      <c r="AT23">
        <f t="shared" si="12"/>
        <v>6</v>
      </c>
      <c r="AU23">
        <f t="shared" si="13"/>
        <v>49.962499999999999</v>
      </c>
      <c r="AW23">
        <v>1981</v>
      </c>
      <c r="AX23">
        <v>0</v>
      </c>
      <c r="AY23">
        <v>-78</v>
      </c>
      <c r="AZ23">
        <f t="shared" si="14"/>
        <v>1903</v>
      </c>
      <c r="BA23">
        <v>0</v>
      </c>
      <c r="BB23">
        <f t="shared" si="15"/>
        <v>1903</v>
      </c>
      <c r="BC23">
        <v>73</v>
      </c>
      <c r="BD23">
        <f t="shared" si="16"/>
        <v>7</v>
      </c>
      <c r="BE23">
        <f t="shared" si="17"/>
        <v>26.068493150684933</v>
      </c>
      <c r="BG23">
        <v>1222</v>
      </c>
      <c r="BH23">
        <v>0</v>
      </c>
      <c r="BI23">
        <v>-66</v>
      </c>
      <c r="BJ23">
        <f t="shared" si="18"/>
        <v>1156</v>
      </c>
      <c r="BK23">
        <v>0</v>
      </c>
      <c r="BL23">
        <f t="shared" si="19"/>
        <v>1156</v>
      </c>
      <c r="BM23">
        <v>39</v>
      </c>
      <c r="BN23">
        <f t="shared" si="20"/>
        <v>5</v>
      </c>
      <c r="BO23">
        <f t="shared" si="21"/>
        <v>29.641025641025642</v>
      </c>
      <c r="BQ23">
        <v>3218</v>
      </c>
      <c r="BR23">
        <v>0</v>
      </c>
      <c r="BS23">
        <v>-40</v>
      </c>
      <c r="BT23">
        <f t="shared" si="22"/>
        <v>3178</v>
      </c>
      <c r="BU23">
        <v>0</v>
      </c>
      <c r="BV23">
        <f t="shared" si="23"/>
        <v>3178</v>
      </c>
      <c r="BW23">
        <v>40</v>
      </c>
      <c r="BX23">
        <f t="shared" si="24"/>
        <v>5</v>
      </c>
      <c r="BY23">
        <f t="shared" si="25"/>
        <v>79.45</v>
      </c>
      <c r="CA23">
        <v>24000</v>
      </c>
    </row>
    <row r="24" spans="1:79" ht="17.25" customHeight="1" x14ac:dyDescent="0.3">
      <c r="A24" s="2">
        <v>44574</v>
      </c>
      <c r="B24" t="s">
        <v>70</v>
      </c>
      <c r="C24" t="s">
        <v>71</v>
      </c>
      <c r="D24" t="s">
        <v>27</v>
      </c>
      <c r="F24">
        <v>824</v>
      </c>
      <c r="G24">
        <v>0</v>
      </c>
      <c r="I24">
        <v>0</v>
      </c>
      <c r="J24">
        <f t="shared" si="0"/>
        <v>824</v>
      </c>
      <c r="K24">
        <v>0</v>
      </c>
      <c r="L24">
        <f t="shared" si="1"/>
        <v>824</v>
      </c>
      <c r="M24">
        <v>34</v>
      </c>
      <c r="N24">
        <v>1</v>
      </c>
      <c r="O24">
        <f t="shared" si="2"/>
        <v>24.235294117647058</v>
      </c>
      <c r="Q24">
        <v>445</v>
      </c>
      <c r="R24">
        <v>0</v>
      </c>
      <c r="T24">
        <v>0</v>
      </c>
      <c r="U24">
        <f t="shared" si="3"/>
        <v>445</v>
      </c>
      <c r="V24">
        <v>0</v>
      </c>
      <c r="W24">
        <f t="shared" si="4"/>
        <v>445</v>
      </c>
      <c r="X24">
        <v>7</v>
      </c>
      <c r="Y24">
        <v>2</v>
      </c>
      <c r="Z24">
        <f t="shared" si="5"/>
        <v>63.571428571428569</v>
      </c>
      <c r="AB24">
        <v>1584</v>
      </c>
      <c r="AC24">
        <v>0</v>
      </c>
      <c r="AE24">
        <v>0</v>
      </c>
      <c r="AF24">
        <f t="shared" si="6"/>
        <v>1584</v>
      </c>
      <c r="AG24">
        <v>0</v>
      </c>
      <c r="AH24">
        <f t="shared" si="7"/>
        <v>1584</v>
      </c>
      <c r="AI24">
        <v>28</v>
      </c>
      <c r="AJ24">
        <f t="shared" si="8"/>
        <v>6</v>
      </c>
      <c r="AK24">
        <f t="shared" si="9"/>
        <v>56.571428571428569</v>
      </c>
      <c r="AM24">
        <v>1296</v>
      </c>
      <c r="AN24">
        <v>1700</v>
      </c>
      <c r="AO24">
        <v>0</v>
      </c>
      <c r="AP24">
        <f t="shared" si="10"/>
        <v>2996</v>
      </c>
      <c r="AQ24">
        <v>0</v>
      </c>
      <c r="AR24">
        <f t="shared" si="11"/>
        <v>2996</v>
      </c>
      <c r="AS24">
        <v>35</v>
      </c>
      <c r="AT24">
        <f t="shared" si="12"/>
        <v>6</v>
      </c>
      <c r="AU24">
        <f t="shared" si="13"/>
        <v>85.6</v>
      </c>
      <c r="AW24">
        <v>497</v>
      </c>
      <c r="AX24">
        <v>0</v>
      </c>
      <c r="AY24">
        <v>-16</v>
      </c>
      <c r="AZ24">
        <f t="shared" si="14"/>
        <v>481</v>
      </c>
      <c r="BA24">
        <v>0</v>
      </c>
      <c r="BB24">
        <f t="shared" si="15"/>
        <v>481</v>
      </c>
      <c r="BC24">
        <v>17</v>
      </c>
      <c r="BD24">
        <f t="shared" si="16"/>
        <v>7</v>
      </c>
      <c r="BE24">
        <f t="shared" si="17"/>
        <v>28.294117647058822</v>
      </c>
      <c r="BG24">
        <v>971</v>
      </c>
      <c r="BH24">
        <v>0</v>
      </c>
      <c r="BI24">
        <v>0</v>
      </c>
      <c r="BJ24">
        <f t="shared" si="18"/>
        <v>971</v>
      </c>
      <c r="BK24">
        <v>0</v>
      </c>
      <c r="BL24">
        <f t="shared" si="19"/>
        <v>971</v>
      </c>
      <c r="BM24">
        <v>13</v>
      </c>
      <c r="BN24">
        <f t="shared" si="20"/>
        <v>5</v>
      </c>
      <c r="BO24">
        <f t="shared" si="21"/>
        <v>74.692307692307693</v>
      </c>
      <c r="BQ24">
        <v>1039</v>
      </c>
      <c r="BR24">
        <v>975</v>
      </c>
      <c r="BS24">
        <v>-10</v>
      </c>
      <c r="BT24">
        <f t="shared" si="22"/>
        <v>2004</v>
      </c>
      <c r="BU24">
        <v>0</v>
      </c>
      <c r="BV24">
        <f t="shared" si="23"/>
        <v>2004</v>
      </c>
      <c r="BW24">
        <v>31</v>
      </c>
      <c r="BX24">
        <f t="shared" si="24"/>
        <v>5</v>
      </c>
      <c r="BY24">
        <f t="shared" si="25"/>
        <v>64.645161290322577</v>
      </c>
      <c r="CA24">
        <v>3600</v>
      </c>
    </row>
    <row r="25" spans="1:79" ht="17.25" customHeight="1" x14ac:dyDescent="0.3">
      <c r="A25" s="2">
        <v>44574</v>
      </c>
      <c r="B25" t="s">
        <v>72</v>
      </c>
      <c r="C25" t="s">
        <v>73</v>
      </c>
      <c r="D25" t="s">
        <v>27</v>
      </c>
      <c r="F25">
        <v>3074</v>
      </c>
      <c r="G25">
        <v>1202</v>
      </c>
      <c r="I25">
        <v>-118</v>
      </c>
      <c r="J25">
        <f t="shared" si="0"/>
        <v>4158</v>
      </c>
      <c r="K25">
        <v>0</v>
      </c>
      <c r="L25">
        <f t="shared" si="1"/>
        <v>4158</v>
      </c>
      <c r="M25">
        <v>1008</v>
      </c>
      <c r="N25">
        <v>1</v>
      </c>
      <c r="O25">
        <f t="shared" si="2"/>
        <v>4.125</v>
      </c>
      <c r="Q25">
        <v>1549</v>
      </c>
      <c r="R25">
        <v>1266</v>
      </c>
      <c r="T25">
        <v>-120</v>
      </c>
      <c r="U25">
        <f t="shared" si="3"/>
        <v>2695</v>
      </c>
      <c r="V25">
        <v>0</v>
      </c>
      <c r="W25">
        <f t="shared" si="4"/>
        <v>2695</v>
      </c>
      <c r="X25">
        <v>198</v>
      </c>
      <c r="Y25">
        <v>2</v>
      </c>
      <c r="Z25">
        <f>IFERROR(W25/X25,0)</f>
        <v>13.611111111111111</v>
      </c>
      <c r="AB25">
        <v>12654</v>
      </c>
      <c r="AC25">
        <v>0</v>
      </c>
      <c r="AE25">
        <v>-10</v>
      </c>
      <c r="AF25">
        <f t="shared" si="6"/>
        <v>12644</v>
      </c>
      <c r="AG25">
        <v>5100</v>
      </c>
      <c r="AH25">
        <f t="shared" si="7"/>
        <v>17744</v>
      </c>
      <c r="AI25">
        <v>294</v>
      </c>
      <c r="AJ25">
        <f t="shared" si="8"/>
        <v>6</v>
      </c>
      <c r="AK25">
        <f t="shared" si="9"/>
        <v>60.353741496598637</v>
      </c>
      <c r="AM25">
        <v>2814</v>
      </c>
      <c r="AN25">
        <v>1010</v>
      </c>
      <c r="AO25">
        <v>-16</v>
      </c>
      <c r="AP25">
        <f t="shared" si="10"/>
        <v>3808</v>
      </c>
      <c r="AQ25">
        <v>0</v>
      </c>
      <c r="AR25">
        <f t="shared" si="11"/>
        <v>3808</v>
      </c>
      <c r="AS25">
        <v>93</v>
      </c>
      <c r="AT25">
        <f t="shared" si="12"/>
        <v>6</v>
      </c>
      <c r="AU25">
        <f t="shared" si="13"/>
        <v>40.946236559139784</v>
      </c>
      <c r="AW25">
        <v>1855</v>
      </c>
      <c r="AX25">
        <v>1040</v>
      </c>
      <c r="AY25">
        <v>-157</v>
      </c>
      <c r="AZ25">
        <f t="shared" si="14"/>
        <v>2738</v>
      </c>
      <c r="BA25">
        <v>900</v>
      </c>
      <c r="BB25">
        <f t="shared" si="15"/>
        <v>3638</v>
      </c>
      <c r="BC25">
        <v>98</v>
      </c>
      <c r="BD25">
        <f t="shared" si="16"/>
        <v>7</v>
      </c>
      <c r="BE25">
        <f t="shared" si="17"/>
        <v>37.122448979591837</v>
      </c>
      <c r="BG25">
        <v>823</v>
      </c>
      <c r="BH25">
        <v>2050</v>
      </c>
      <c r="BI25">
        <v>-30</v>
      </c>
      <c r="BJ25">
        <f t="shared" si="18"/>
        <v>2843</v>
      </c>
      <c r="BK25">
        <v>0</v>
      </c>
      <c r="BL25">
        <f t="shared" si="19"/>
        <v>2843</v>
      </c>
      <c r="BM25">
        <v>92</v>
      </c>
      <c r="BN25">
        <f t="shared" si="20"/>
        <v>5</v>
      </c>
      <c r="BO25">
        <f t="shared" si="21"/>
        <v>30.902173913043477</v>
      </c>
      <c r="BQ25">
        <v>4369</v>
      </c>
      <c r="BR25">
        <v>1878</v>
      </c>
      <c r="BS25">
        <v>-23</v>
      </c>
      <c r="BT25">
        <f t="shared" si="22"/>
        <v>6224</v>
      </c>
      <c r="BU25">
        <v>0</v>
      </c>
      <c r="BV25">
        <f t="shared" si="23"/>
        <v>6224</v>
      </c>
      <c r="BW25">
        <v>123</v>
      </c>
      <c r="BX25">
        <f t="shared" si="24"/>
        <v>5</v>
      </c>
      <c r="BY25">
        <f t="shared" si="25"/>
        <v>50.601626016260163</v>
      </c>
      <c r="CA25">
        <v>23821</v>
      </c>
    </row>
    <row r="26" spans="1:79" ht="17.25" customHeight="1" x14ac:dyDescent="0.3">
      <c r="A26" s="2">
        <v>44574</v>
      </c>
      <c r="B26" t="s">
        <v>74</v>
      </c>
      <c r="C26" t="s">
        <v>75</v>
      </c>
      <c r="D26" t="s">
        <v>27</v>
      </c>
      <c r="F26">
        <v>582</v>
      </c>
      <c r="G26">
        <v>0</v>
      </c>
      <c r="I26">
        <v>0</v>
      </c>
      <c r="J26">
        <f t="shared" si="0"/>
        <v>582</v>
      </c>
      <c r="K26">
        <v>0</v>
      </c>
      <c r="L26">
        <f t="shared" si="1"/>
        <v>582</v>
      </c>
      <c r="M26">
        <v>53</v>
      </c>
      <c r="N26">
        <v>1</v>
      </c>
      <c r="O26">
        <f t="shared" si="2"/>
        <v>10.981132075471699</v>
      </c>
      <c r="Q26">
        <v>508</v>
      </c>
      <c r="R26">
        <v>0</v>
      </c>
      <c r="T26">
        <v>0</v>
      </c>
      <c r="U26">
        <f t="shared" si="3"/>
        <v>508</v>
      </c>
      <c r="V26">
        <v>0</v>
      </c>
      <c r="W26">
        <f t="shared" si="4"/>
        <v>508</v>
      </c>
      <c r="X26">
        <v>11</v>
      </c>
      <c r="Y26">
        <v>2</v>
      </c>
      <c r="Z26">
        <f t="shared" si="5"/>
        <v>46.18181818181818</v>
      </c>
      <c r="AB26">
        <v>2859</v>
      </c>
      <c r="AC26">
        <v>0</v>
      </c>
      <c r="AE26">
        <v>0</v>
      </c>
      <c r="AF26">
        <f t="shared" si="6"/>
        <v>2859</v>
      </c>
      <c r="AG26">
        <v>0</v>
      </c>
      <c r="AH26">
        <f t="shared" si="7"/>
        <v>2859</v>
      </c>
      <c r="AI26">
        <v>43</v>
      </c>
      <c r="AJ26">
        <f t="shared" si="8"/>
        <v>6</v>
      </c>
      <c r="AK26">
        <f t="shared" si="9"/>
        <v>66.488372093023258</v>
      </c>
      <c r="AM26">
        <v>1050</v>
      </c>
      <c r="AN26">
        <v>0</v>
      </c>
      <c r="AO26">
        <v>0</v>
      </c>
      <c r="AP26">
        <f t="shared" si="10"/>
        <v>1050</v>
      </c>
      <c r="AQ26">
        <v>0</v>
      </c>
      <c r="AR26">
        <f t="shared" si="11"/>
        <v>1050</v>
      </c>
      <c r="AS26">
        <v>10</v>
      </c>
      <c r="AT26">
        <f t="shared" si="12"/>
        <v>6</v>
      </c>
      <c r="AU26">
        <f t="shared" si="13"/>
        <v>105</v>
      </c>
      <c r="AW26">
        <v>808</v>
      </c>
      <c r="AX26">
        <v>0</v>
      </c>
      <c r="AY26">
        <v>0</v>
      </c>
      <c r="AZ26">
        <f t="shared" si="14"/>
        <v>808</v>
      </c>
      <c r="BA26">
        <v>300</v>
      </c>
      <c r="BB26">
        <f t="shared" si="15"/>
        <v>1108</v>
      </c>
      <c r="BC26">
        <v>33</v>
      </c>
      <c r="BD26">
        <f t="shared" si="16"/>
        <v>7</v>
      </c>
      <c r="BE26">
        <f t="shared" si="17"/>
        <v>33.575757575757578</v>
      </c>
      <c r="BG26">
        <v>588</v>
      </c>
      <c r="BH26">
        <v>0</v>
      </c>
      <c r="BI26">
        <v>0</v>
      </c>
      <c r="BJ26">
        <f t="shared" si="18"/>
        <v>588</v>
      </c>
      <c r="BK26">
        <v>0</v>
      </c>
      <c r="BL26">
        <f t="shared" si="19"/>
        <v>588</v>
      </c>
      <c r="BM26">
        <v>11</v>
      </c>
      <c r="BN26">
        <f t="shared" si="20"/>
        <v>5</v>
      </c>
      <c r="BO26">
        <f t="shared" si="21"/>
        <v>53.454545454545453</v>
      </c>
      <c r="BQ26">
        <v>1321</v>
      </c>
      <c r="BR26">
        <v>0</v>
      </c>
      <c r="BS26">
        <v>0</v>
      </c>
      <c r="BT26">
        <f t="shared" si="22"/>
        <v>1321</v>
      </c>
      <c r="BU26">
        <v>0</v>
      </c>
      <c r="BV26">
        <f t="shared" si="23"/>
        <v>1321</v>
      </c>
      <c r="BW26">
        <v>16</v>
      </c>
      <c r="BX26">
        <f t="shared" si="24"/>
        <v>5</v>
      </c>
      <c r="BY26">
        <f t="shared" si="25"/>
        <v>82.5625</v>
      </c>
      <c r="CA26">
        <v>6900</v>
      </c>
    </row>
    <row r="27" spans="1:79" ht="17.25" customHeight="1" x14ac:dyDescent="0.3">
      <c r="A27" s="2">
        <v>44574</v>
      </c>
      <c r="B27" t="s">
        <v>76</v>
      </c>
      <c r="C27" t="s">
        <v>77</v>
      </c>
      <c r="D27" t="s">
        <v>27</v>
      </c>
      <c r="F27">
        <v>504</v>
      </c>
      <c r="G27">
        <v>0</v>
      </c>
      <c r="I27">
        <v>0</v>
      </c>
      <c r="J27">
        <f t="shared" si="0"/>
        <v>504</v>
      </c>
      <c r="K27">
        <v>0</v>
      </c>
      <c r="L27">
        <f t="shared" si="1"/>
        <v>504</v>
      </c>
      <c r="M27">
        <v>34</v>
      </c>
      <c r="N27">
        <v>1</v>
      </c>
      <c r="O27">
        <f t="shared" si="2"/>
        <v>14.823529411764707</v>
      </c>
      <c r="Q27">
        <v>431</v>
      </c>
      <c r="R27">
        <v>0</v>
      </c>
      <c r="T27">
        <v>0</v>
      </c>
      <c r="U27">
        <f t="shared" si="3"/>
        <v>431</v>
      </c>
      <c r="V27">
        <v>0</v>
      </c>
      <c r="W27">
        <f t="shared" si="4"/>
        <v>431</v>
      </c>
      <c r="X27">
        <v>5</v>
      </c>
      <c r="Y27">
        <v>2</v>
      </c>
      <c r="Z27">
        <f t="shared" si="5"/>
        <v>86.2</v>
      </c>
      <c r="AB27">
        <v>2314</v>
      </c>
      <c r="AC27">
        <v>0</v>
      </c>
      <c r="AE27">
        <v>0</v>
      </c>
      <c r="AF27">
        <f t="shared" si="6"/>
        <v>2314</v>
      </c>
      <c r="AG27">
        <v>0</v>
      </c>
      <c r="AH27">
        <f t="shared" si="7"/>
        <v>2314</v>
      </c>
      <c r="AI27">
        <v>58</v>
      </c>
      <c r="AJ27">
        <f t="shared" si="8"/>
        <v>6</v>
      </c>
      <c r="AK27">
        <f t="shared" si="9"/>
        <v>39.896551724137929</v>
      </c>
      <c r="AM27">
        <v>788</v>
      </c>
      <c r="AN27">
        <v>0</v>
      </c>
      <c r="AO27">
        <v>0</v>
      </c>
      <c r="AP27">
        <f t="shared" si="10"/>
        <v>788</v>
      </c>
      <c r="AQ27">
        <v>0</v>
      </c>
      <c r="AR27">
        <f t="shared" si="11"/>
        <v>788</v>
      </c>
      <c r="AS27">
        <v>10</v>
      </c>
      <c r="AT27">
        <f t="shared" si="12"/>
        <v>6</v>
      </c>
      <c r="AU27">
        <f t="shared" si="13"/>
        <v>78.8</v>
      </c>
      <c r="AW27">
        <v>1150</v>
      </c>
      <c r="AX27">
        <v>0</v>
      </c>
      <c r="AY27">
        <v>-20</v>
      </c>
      <c r="AZ27">
        <f t="shared" si="14"/>
        <v>1130</v>
      </c>
      <c r="BA27">
        <v>0</v>
      </c>
      <c r="BB27">
        <f t="shared" si="15"/>
        <v>1130</v>
      </c>
      <c r="BC27">
        <v>27</v>
      </c>
      <c r="BD27">
        <f t="shared" si="16"/>
        <v>7</v>
      </c>
      <c r="BE27">
        <f t="shared" si="17"/>
        <v>41.851851851851855</v>
      </c>
      <c r="BG27">
        <v>1182</v>
      </c>
      <c r="BH27">
        <v>0</v>
      </c>
      <c r="BI27">
        <v>0</v>
      </c>
      <c r="BJ27">
        <f t="shared" si="18"/>
        <v>1182</v>
      </c>
      <c r="BK27">
        <v>0</v>
      </c>
      <c r="BL27">
        <f t="shared" si="19"/>
        <v>1182</v>
      </c>
      <c r="BM27">
        <v>15</v>
      </c>
      <c r="BN27">
        <f t="shared" si="20"/>
        <v>5</v>
      </c>
      <c r="BO27">
        <f t="shared" si="21"/>
        <v>78.8</v>
      </c>
      <c r="BQ27">
        <v>1372</v>
      </c>
      <c r="BR27">
        <v>0</v>
      </c>
      <c r="BS27">
        <v>0</v>
      </c>
      <c r="BT27">
        <f t="shared" si="22"/>
        <v>1372</v>
      </c>
      <c r="BU27">
        <v>0</v>
      </c>
      <c r="BV27">
        <f t="shared" si="23"/>
        <v>1372</v>
      </c>
      <c r="BW27">
        <v>5</v>
      </c>
      <c r="BX27">
        <f t="shared" si="24"/>
        <v>5</v>
      </c>
      <c r="BY27">
        <f t="shared" si="25"/>
        <v>274.39999999999998</v>
      </c>
      <c r="CA27">
        <v>14140</v>
      </c>
    </row>
    <row r="28" spans="1:79" ht="17.25" customHeight="1" x14ac:dyDescent="0.3">
      <c r="A28" s="2">
        <v>44574</v>
      </c>
      <c r="B28" t="s">
        <v>78</v>
      </c>
      <c r="C28" t="s">
        <v>79</v>
      </c>
      <c r="D28" t="s">
        <v>27</v>
      </c>
      <c r="F28">
        <v>862</v>
      </c>
      <c r="G28">
        <v>0</v>
      </c>
      <c r="I28">
        <v>-10</v>
      </c>
      <c r="J28">
        <f t="shared" si="0"/>
        <v>852</v>
      </c>
      <c r="K28">
        <v>0</v>
      </c>
      <c r="L28">
        <f t="shared" si="1"/>
        <v>852</v>
      </c>
      <c r="M28">
        <v>28</v>
      </c>
      <c r="N28">
        <v>1</v>
      </c>
      <c r="O28">
        <f t="shared" si="2"/>
        <v>30.428571428571427</v>
      </c>
      <c r="Q28">
        <v>476</v>
      </c>
      <c r="R28">
        <v>0</v>
      </c>
      <c r="T28">
        <v>0</v>
      </c>
      <c r="U28">
        <f t="shared" si="3"/>
        <v>476</v>
      </c>
      <c r="V28">
        <v>0</v>
      </c>
      <c r="W28">
        <f t="shared" si="4"/>
        <v>476</v>
      </c>
      <c r="X28">
        <v>9</v>
      </c>
      <c r="Y28">
        <v>2</v>
      </c>
      <c r="Z28">
        <f t="shared" si="5"/>
        <v>52.888888888888886</v>
      </c>
      <c r="AB28">
        <v>4634</v>
      </c>
      <c r="AC28">
        <v>0</v>
      </c>
      <c r="AE28">
        <v>0</v>
      </c>
      <c r="AF28">
        <f t="shared" si="6"/>
        <v>4634</v>
      </c>
      <c r="AG28">
        <v>0</v>
      </c>
      <c r="AH28">
        <f t="shared" si="7"/>
        <v>4634</v>
      </c>
      <c r="AI28">
        <v>117</v>
      </c>
      <c r="AJ28">
        <f t="shared" si="8"/>
        <v>6</v>
      </c>
      <c r="AK28">
        <f t="shared" si="9"/>
        <v>39.606837606837608</v>
      </c>
      <c r="AM28">
        <v>676</v>
      </c>
      <c r="AN28">
        <v>70</v>
      </c>
      <c r="AO28">
        <v>-5</v>
      </c>
      <c r="AP28">
        <f t="shared" si="10"/>
        <v>741</v>
      </c>
      <c r="AQ28">
        <v>0</v>
      </c>
      <c r="AR28">
        <f t="shared" si="11"/>
        <v>741</v>
      </c>
      <c r="AS28">
        <v>35</v>
      </c>
      <c r="AT28">
        <f t="shared" si="12"/>
        <v>6</v>
      </c>
      <c r="AU28">
        <f t="shared" si="13"/>
        <v>21.171428571428571</v>
      </c>
      <c r="AW28">
        <v>1927</v>
      </c>
      <c r="AX28">
        <v>0</v>
      </c>
      <c r="AY28">
        <v>-80</v>
      </c>
      <c r="AZ28">
        <f t="shared" si="14"/>
        <v>1847</v>
      </c>
      <c r="BA28">
        <v>900</v>
      </c>
      <c r="BB28">
        <f t="shared" si="15"/>
        <v>2747</v>
      </c>
      <c r="BC28">
        <v>89</v>
      </c>
      <c r="BD28">
        <f t="shared" si="16"/>
        <v>7</v>
      </c>
      <c r="BE28">
        <f t="shared" si="17"/>
        <v>30.865168539325843</v>
      </c>
      <c r="BG28">
        <v>346</v>
      </c>
      <c r="BH28">
        <v>40</v>
      </c>
      <c r="BI28">
        <v>-10</v>
      </c>
      <c r="BJ28">
        <f t="shared" si="18"/>
        <v>376</v>
      </c>
      <c r="BK28">
        <v>0</v>
      </c>
      <c r="BL28">
        <f t="shared" si="19"/>
        <v>376</v>
      </c>
      <c r="BM28">
        <v>29</v>
      </c>
      <c r="BN28">
        <f t="shared" si="20"/>
        <v>5</v>
      </c>
      <c r="BO28">
        <f t="shared" si="21"/>
        <v>12.96551724137931</v>
      </c>
      <c r="BQ28">
        <v>1407</v>
      </c>
      <c r="BR28">
        <v>0</v>
      </c>
      <c r="BS28">
        <v>0</v>
      </c>
      <c r="BT28">
        <f t="shared" si="22"/>
        <v>1407</v>
      </c>
      <c r="BU28">
        <v>0</v>
      </c>
      <c r="BV28">
        <f t="shared" si="23"/>
        <v>1407</v>
      </c>
      <c r="BW28">
        <v>15</v>
      </c>
      <c r="BX28">
        <f t="shared" si="24"/>
        <v>5</v>
      </c>
      <c r="BY28">
        <f t="shared" si="25"/>
        <v>93.8</v>
      </c>
      <c r="CA28">
        <v>14458</v>
      </c>
    </row>
    <row r="29" spans="1:79" ht="17.25" customHeight="1" x14ac:dyDescent="0.3">
      <c r="A29" s="2">
        <v>44574</v>
      </c>
      <c r="B29" t="s">
        <v>80</v>
      </c>
      <c r="C29" t="s">
        <v>81</v>
      </c>
      <c r="D29" t="s">
        <v>27</v>
      </c>
      <c r="F29">
        <v>0</v>
      </c>
      <c r="G29">
        <v>0</v>
      </c>
      <c r="I29">
        <v>0</v>
      </c>
      <c r="J29">
        <f t="shared" si="0"/>
        <v>0</v>
      </c>
      <c r="K29">
        <v>0</v>
      </c>
      <c r="L29">
        <f t="shared" si="1"/>
        <v>0</v>
      </c>
      <c r="M29">
        <v>30</v>
      </c>
      <c r="N29">
        <v>1</v>
      </c>
      <c r="O29">
        <f t="shared" si="2"/>
        <v>0</v>
      </c>
      <c r="Q29">
        <v>53</v>
      </c>
      <c r="R29">
        <v>0</v>
      </c>
      <c r="T29">
        <v>0</v>
      </c>
      <c r="U29">
        <f t="shared" si="3"/>
        <v>53</v>
      </c>
      <c r="V29">
        <v>0</v>
      </c>
      <c r="W29">
        <f t="shared" si="4"/>
        <v>53</v>
      </c>
      <c r="X29">
        <v>2</v>
      </c>
      <c r="Y29">
        <v>2</v>
      </c>
      <c r="Z29">
        <f t="shared" si="5"/>
        <v>26.5</v>
      </c>
      <c r="AB29">
        <v>0</v>
      </c>
      <c r="AC29">
        <v>0</v>
      </c>
      <c r="AE29">
        <v>0</v>
      </c>
      <c r="AF29">
        <f t="shared" si="6"/>
        <v>0</v>
      </c>
      <c r="AG29">
        <v>0</v>
      </c>
      <c r="AH29">
        <f t="shared" si="7"/>
        <v>0</v>
      </c>
      <c r="AI29">
        <v>37</v>
      </c>
      <c r="AJ29">
        <f t="shared" si="8"/>
        <v>6</v>
      </c>
      <c r="AK29">
        <f t="shared" si="9"/>
        <v>0</v>
      </c>
      <c r="AM29">
        <v>0</v>
      </c>
      <c r="AN29">
        <v>0</v>
      </c>
      <c r="AO29">
        <v>0</v>
      </c>
      <c r="AP29">
        <f t="shared" si="10"/>
        <v>0</v>
      </c>
      <c r="AQ29">
        <v>0</v>
      </c>
      <c r="AR29">
        <f t="shared" si="11"/>
        <v>0</v>
      </c>
      <c r="AS29">
        <v>18</v>
      </c>
      <c r="AT29">
        <f t="shared" si="12"/>
        <v>6</v>
      </c>
      <c r="AU29">
        <f t="shared" si="13"/>
        <v>0</v>
      </c>
      <c r="AW29">
        <v>0</v>
      </c>
      <c r="AX29">
        <v>0</v>
      </c>
      <c r="AY29">
        <v>0</v>
      </c>
      <c r="AZ29">
        <f t="shared" si="14"/>
        <v>0</v>
      </c>
      <c r="BA29">
        <v>0</v>
      </c>
      <c r="BB29">
        <f t="shared" si="15"/>
        <v>0</v>
      </c>
      <c r="BC29">
        <v>25</v>
      </c>
      <c r="BD29">
        <f t="shared" si="16"/>
        <v>7</v>
      </c>
      <c r="BE29">
        <f t="shared" si="17"/>
        <v>0</v>
      </c>
      <c r="BG29">
        <v>0</v>
      </c>
      <c r="BH29">
        <v>0</v>
      </c>
      <c r="BI29">
        <v>0</v>
      </c>
      <c r="BJ29">
        <f t="shared" si="18"/>
        <v>0</v>
      </c>
      <c r="BK29">
        <v>0</v>
      </c>
      <c r="BL29">
        <f t="shared" si="19"/>
        <v>0</v>
      </c>
      <c r="BM29">
        <v>11</v>
      </c>
      <c r="BN29">
        <f t="shared" si="20"/>
        <v>5</v>
      </c>
      <c r="BO29">
        <f t="shared" si="21"/>
        <v>0</v>
      </c>
      <c r="BQ29">
        <v>93</v>
      </c>
      <c r="BR29">
        <v>0</v>
      </c>
      <c r="BS29">
        <v>0</v>
      </c>
      <c r="BT29">
        <f t="shared" si="22"/>
        <v>93</v>
      </c>
      <c r="BU29">
        <v>0</v>
      </c>
      <c r="BV29">
        <f t="shared" si="23"/>
        <v>93</v>
      </c>
      <c r="BW29">
        <v>6</v>
      </c>
      <c r="BX29">
        <f t="shared" si="24"/>
        <v>5</v>
      </c>
      <c r="BY29">
        <f t="shared" si="25"/>
        <v>15.5</v>
      </c>
      <c r="CA29">
        <v>0</v>
      </c>
    </row>
    <row r="30" spans="1:79" ht="17.25" customHeight="1" x14ac:dyDescent="0.3">
      <c r="A30" s="2">
        <v>44574</v>
      </c>
      <c r="B30" t="s">
        <v>82</v>
      </c>
      <c r="C30" t="s">
        <v>83</v>
      </c>
      <c r="D30" t="s">
        <v>27</v>
      </c>
      <c r="F30">
        <v>1042</v>
      </c>
      <c r="G30">
        <v>315</v>
      </c>
      <c r="I30">
        <v>-20</v>
      </c>
      <c r="J30">
        <f t="shared" si="0"/>
        <v>1337</v>
      </c>
      <c r="K30">
        <v>0</v>
      </c>
      <c r="L30">
        <f t="shared" si="1"/>
        <v>1337</v>
      </c>
      <c r="M30">
        <v>155</v>
      </c>
      <c r="N30">
        <v>1</v>
      </c>
      <c r="O30">
        <f t="shared" si="2"/>
        <v>8.6258064516129025</v>
      </c>
      <c r="Q30">
        <v>934</v>
      </c>
      <c r="R30">
        <v>0</v>
      </c>
      <c r="T30">
        <v>0</v>
      </c>
      <c r="U30">
        <f t="shared" si="3"/>
        <v>934</v>
      </c>
      <c r="V30">
        <v>0</v>
      </c>
      <c r="W30">
        <f t="shared" si="4"/>
        <v>934</v>
      </c>
      <c r="X30">
        <v>30</v>
      </c>
      <c r="Y30">
        <v>2</v>
      </c>
      <c r="Z30">
        <f t="shared" si="5"/>
        <v>31.133333333333333</v>
      </c>
      <c r="AB30">
        <v>9464</v>
      </c>
      <c r="AC30">
        <v>0</v>
      </c>
      <c r="AE30">
        <v>-27</v>
      </c>
      <c r="AF30">
        <f t="shared" si="6"/>
        <v>9437</v>
      </c>
      <c r="AG30">
        <v>0</v>
      </c>
      <c r="AH30">
        <f t="shared" si="7"/>
        <v>9437</v>
      </c>
      <c r="AI30">
        <v>315</v>
      </c>
      <c r="AJ30">
        <f t="shared" si="8"/>
        <v>6</v>
      </c>
      <c r="AK30">
        <f t="shared" si="9"/>
        <v>29.958730158730159</v>
      </c>
      <c r="AM30">
        <v>2151</v>
      </c>
      <c r="AN30">
        <v>0</v>
      </c>
      <c r="AO30">
        <v>-10</v>
      </c>
      <c r="AP30">
        <f t="shared" si="10"/>
        <v>2141</v>
      </c>
      <c r="AQ30">
        <v>0</v>
      </c>
      <c r="AR30">
        <f t="shared" si="11"/>
        <v>2141</v>
      </c>
      <c r="AS30">
        <v>58</v>
      </c>
      <c r="AT30">
        <f t="shared" si="12"/>
        <v>6</v>
      </c>
      <c r="AU30">
        <f t="shared" si="13"/>
        <v>36.913793103448278</v>
      </c>
      <c r="AW30">
        <v>2207</v>
      </c>
      <c r="AX30">
        <v>0</v>
      </c>
      <c r="AY30">
        <v>-36</v>
      </c>
      <c r="AZ30">
        <f t="shared" si="14"/>
        <v>2171</v>
      </c>
      <c r="BA30">
        <v>0</v>
      </c>
      <c r="BB30">
        <f t="shared" si="15"/>
        <v>2171</v>
      </c>
      <c r="BC30">
        <v>92</v>
      </c>
      <c r="BD30">
        <f t="shared" si="16"/>
        <v>7</v>
      </c>
      <c r="BE30">
        <f t="shared" si="17"/>
        <v>23.597826086956523</v>
      </c>
      <c r="BG30">
        <v>1035</v>
      </c>
      <c r="BH30">
        <v>0</v>
      </c>
      <c r="BI30">
        <v>-10</v>
      </c>
      <c r="BJ30">
        <f t="shared" si="18"/>
        <v>1025</v>
      </c>
      <c r="BK30">
        <v>1500</v>
      </c>
      <c r="BL30">
        <f t="shared" si="19"/>
        <v>2525</v>
      </c>
      <c r="BM30">
        <v>54</v>
      </c>
      <c r="BN30">
        <f t="shared" si="20"/>
        <v>5</v>
      </c>
      <c r="BO30">
        <f t="shared" si="21"/>
        <v>46.75925925925926</v>
      </c>
      <c r="BQ30">
        <v>1240</v>
      </c>
      <c r="BR30">
        <v>0</v>
      </c>
      <c r="BS30">
        <v>-20</v>
      </c>
      <c r="BT30">
        <f t="shared" si="22"/>
        <v>1220</v>
      </c>
      <c r="BU30">
        <v>0</v>
      </c>
      <c r="BV30">
        <f t="shared" si="23"/>
        <v>1220</v>
      </c>
      <c r="BW30">
        <v>40</v>
      </c>
      <c r="BX30">
        <f t="shared" si="24"/>
        <v>5</v>
      </c>
      <c r="BY30">
        <f t="shared" si="25"/>
        <v>30.5</v>
      </c>
      <c r="CA30">
        <v>35546</v>
      </c>
    </row>
    <row r="31" spans="1:79" ht="17.25" customHeight="1" x14ac:dyDescent="0.3">
      <c r="A31" s="2">
        <v>44574</v>
      </c>
      <c r="B31" t="s">
        <v>84</v>
      </c>
      <c r="C31" t="s">
        <v>85</v>
      </c>
      <c r="D31" t="s">
        <v>27</v>
      </c>
      <c r="F31">
        <v>281</v>
      </c>
      <c r="G31">
        <v>2273</v>
      </c>
      <c r="I31">
        <v>0</v>
      </c>
      <c r="J31">
        <f t="shared" si="0"/>
        <v>2554</v>
      </c>
      <c r="K31">
        <v>0</v>
      </c>
      <c r="L31">
        <f t="shared" si="1"/>
        <v>2554</v>
      </c>
      <c r="M31">
        <v>189</v>
      </c>
      <c r="N31">
        <v>1</v>
      </c>
      <c r="O31">
        <f t="shared" si="2"/>
        <v>13.513227513227513</v>
      </c>
      <c r="Q31">
        <v>914</v>
      </c>
      <c r="R31">
        <v>962</v>
      </c>
      <c r="T31">
        <v>-500</v>
      </c>
      <c r="U31">
        <f t="shared" si="3"/>
        <v>1376</v>
      </c>
      <c r="V31">
        <v>0</v>
      </c>
      <c r="W31">
        <f t="shared" si="4"/>
        <v>1376</v>
      </c>
      <c r="X31">
        <v>67</v>
      </c>
      <c r="Y31">
        <v>2</v>
      </c>
      <c r="Z31">
        <f t="shared" si="5"/>
        <v>20.53731343283582</v>
      </c>
      <c r="AB31">
        <v>8208</v>
      </c>
      <c r="AC31">
        <v>0</v>
      </c>
      <c r="AE31">
        <v>0</v>
      </c>
      <c r="AF31">
        <f t="shared" si="6"/>
        <v>8208</v>
      </c>
      <c r="AG31">
        <v>3840</v>
      </c>
      <c r="AH31">
        <f t="shared" si="7"/>
        <v>12048</v>
      </c>
      <c r="AI31">
        <v>677</v>
      </c>
      <c r="AJ31">
        <f t="shared" si="8"/>
        <v>6</v>
      </c>
      <c r="AK31">
        <f t="shared" si="9"/>
        <v>17.796159527326441</v>
      </c>
      <c r="AM31">
        <v>546</v>
      </c>
      <c r="AN31">
        <v>645</v>
      </c>
      <c r="AO31">
        <v>0</v>
      </c>
      <c r="AP31">
        <f t="shared" si="10"/>
        <v>1191</v>
      </c>
      <c r="AQ31">
        <v>0</v>
      </c>
      <c r="AR31">
        <f t="shared" si="11"/>
        <v>1191</v>
      </c>
      <c r="AS31">
        <v>48</v>
      </c>
      <c r="AT31">
        <f t="shared" si="12"/>
        <v>6</v>
      </c>
      <c r="AU31">
        <f t="shared" si="13"/>
        <v>24.8125</v>
      </c>
      <c r="AW31">
        <v>308</v>
      </c>
      <c r="AX31">
        <v>1990</v>
      </c>
      <c r="AY31">
        <v>-150</v>
      </c>
      <c r="AZ31">
        <f t="shared" si="14"/>
        <v>2148</v>
      </c>
      <c r="BA31">
        <v>0</v>
      </c>
      <c r="BB31">
        <f t="shared" si="15"/>
        <v>2148</v>
      </c>
      <c r="BC31">
        <v>60</v>
      </c>
      <c r="BD31">
        <f t="shared" si="16"/>
        <v>7</v>
      </c>
      <c r="BE31">
        <f t="shared" si="17"/>
        <v>35.799999999999997</v>
      </c>
      <c r="BG31">
        <v>124</v>
      </c>
      <c r="BH31">
        <v>1050</v>
      </c>
      <c r="BI31">
        <v>0</v>
      </c>
      <c r="BJ31">
        <f t="shared" si="18"/>
        <v>1174</v>
      </c>
      <c r="BK31">
        <v>0</v>
      </c>
      <c r="BL31">
        <f t="shared" si="19"/>
        <v>1174</v>
      </c>
      <c r="BM31">
        <v>36</v>
      </c>
      <c r="BN31">
        <f t="shared" si="20"/>
        <v>5</v>
      </c>
      <c r="BO31">
        <f t="shared" si="21"/>
        <v>32.611111111111114</v>
      </c>
      <c r="BQ31">
        <v>651</v>
      </c>
      <c r="BR31">
        <v>2258</v>
      </c>
      <c r="BS31">
        <v>-150</v>
      </c>
      <c r="BT31">
        <f t="shared" si="22"/>
        <v>2759</v>
      </c>
      <c r="BU31">
        <v>0</v>
      </c>
      <c r="BV31">
        <f t="shared" si="23"/>
        <v>2759</v>
      </c>
      <c r="BW31">
        <v>118</v>
      </c>
      <c r="BX31">
        <f t="shared" si="24"/>
        <v>5</v>
      </c>
      <c r="BY31">
        <f t="shared" si="25"/>
        <v>23.381355932203391</v>
      </c>
      <c r="CA31">
        <v>3347</v>
      </c>
    </row>
    <row r="32" spans="1:79" ht="17.25" customHeight="1" x14ac:dyDescent="0.3">
      <c r="A32" s="2">
        <v>44574</v>
      </c>
      <c r="B32" t="s">
        <v>86</v>
      </c>
      <c r="C32" t="s">
        <v>87</v>
      </c>
      <c r="D32" t="s">
        <v>27</v>
      </c>
      <c r="F32">
        <v>1137</v>
      </c>
      <c r="G32">
        <v>1265</v>
      </c>
      <c r="I32">
        <v>0</v>
      </c>
      <c r="J32">
        <f t="shared" si="0"/>
        <v>2402</v>
      </c>
      <c r="K32">
        <v>0</v>
      </c>
      <c r="L32">
        <f t="shared" si="1"/>
        <v>2402</v>
      </c>
      <c r="M32">
        <v>167</v>
      </c>
      <c r="N32">
        <v>1</v>
      </c>
      <c r="O32">
        <f t="shared" si="2"/>
        <v>14.383233532934131</v>
      </c>
      <c r="Q32">
        <v>121</v>
      </c>
      <c r="R32">
        <v>100</v>
      </c>
      <c r="T32">
        <v>0</v>
      </c>
      <c r="U32">
        <f t="shared" si="3"/>
        <v>221</v>
      </c>
      <c r="V32">
        <v>0</v>
      </c>
      <c r="W32">
        <f t="shared" si="4"/>
        <v>221</v>
      </c>
      <c r="X32">
        <v>7</v>
      </c>
      <c r="Y32">
        <v>2</v>
      </c>
      <c r="Z32">
        <f t="shared" si="5"/>
        <v>31.571428571428573</v>
      </c>
      <c r="AB32">
        <v>3564</v>
      </c>
      <c r="AC32">
        <v>0</v>
      </c>
      <c r="AE32">
        <v>0</v>
      </c>
      <c r="AF32">
        <f t="shared" si="6"/>
        <v>3564</v>
      </c>
      <c r="AG32">
        <v>0</v>
      </c>
      <c r="AH32">
        <f t="shared" si="7"/>
        <v>3564</v>
      </c>
      <c r="AI32">
        <v>30</v>
      </c>
      <c r="AJ32">
        <f t="shared" si="8"/>
        <v>6</v>
      </c>
      <c r="AK32">
        <f t="shared" si="9"/>
        <v>118.8</v>
      </c>
      <c r="AM32">
        <v>600</v>
      </c>
      <c r="AN32">
        <v>277</v>
      </c>
      <c r="AO32">
        <v>0</v>
      </c>
      <c r="AP32">
        <f t="shared" si="10"/>
        <v>877</v>
      </c>
      <c r="AQ32">
        <v>0</v>
      </c>
      <c r="AR32">
        <f t="shared" si="11"/>
        <v>877</v>
      </c>
      <c r="AS32">
        <v>26</v>
      </c>
      <c r="AT32">
        <f t="shared" si="12"/>
        <v>6</v>
      </c>
      <c r="AU32">
        <f t="shared" si="13"/>
        <v>33.730769230769234</v>
      </c>
      <c r="AW32">
        <v>102</v>
      </c>
      <c r="AX32">
        <v>130</v>
      </c>
      <c r="AY32">
        <v>0</v>
      </c>
      <c r="AZ32">
        <f t="shared" si="14"/>
        <v>232</v>
      </c>
      <c r="BA32">
        <v>0</v>
      </c>
      <c r="BB32">
        <f t="shared" si="15"/>
        <v>232</v>
      </c>
      <c r="BC32">
        <v>8</v>
      </c>
      <c r="BD32">
        <f t="shared" si="16"/>
        <v>7</v>
      </c>
      <c r="BE32">
        <f t="shared" si="17"/>
        <v>29</v>
      </c>
      <c r="BG32">
        <v>309</v>
      </c>
      <c r="BH32">
        <v>1570</v>
      </c>
      <c r="BI32">
        <v>0</v>
      </c>
      <c r="BJ32">
        <f t="shared" si="18"/>
        <v>1879</v>
      </c>
      <c r="BK32">
        <v>0</v>
      </c>
      <c r="BL32">
        <f t="shared" si="19"/>
        <v>1879</v>
      </c>
      <c r="BM32">
        <v>80</v>
      </c>
      <c r="BN32">
        <f t="shared" si="20"/>
        <v>5</v>
      </c>
      <c r="BO32">
        <f t="shared" si="21"/>
        <v>23.487500000000001</v>
      </c>
      <c r="BQ32">
        <v>132</v>
      </c>
      <c r="BR32">
        <v>996</v>
      </c>
      <c r="BS32">
        <v>-100</v>
      </c>
      <c r="BT32">
        <f t="shared" si="22"/>
        <v>1028</v>
      </c>
      <c r="BU32">
        <v>0</v>
      </c>
      <c r="BV32">
        <f t="shared" si="23"/>
        <v>1028</v>
      </c>
      <c r="BW32">
        <v>108</v>
      </c>
      <c r="BX32">
        <f t="shared" si="24"/>
        <v>5</v>
      </c>
      <c r="BY32">
        <f t="shared" si="25"/>
        <v>9.518518518518519</v>
      </c>
      <c r="CA32">
        <v>726</v>
      </c>
    </row>
    <row r="33" spans="1:79" ht="17.25" customHeight="1" x14ac:dyDescent="0.3">
      <c r="A33" s="2">
        <v>44574</v>
      </c>
      <c r="B33" t="s">
        <v>88</v>
      </c>
      <c r="C33" t="s">
        <v>89</v>
      </c>
      <c r="D33" t="s">
        <v>27</v>
      </c>
      <c r="F33">
        <v>584</v>
      </c>
      <c r="G33">
        <v>98</v>
      </c>
      <c r="I33">
        <v>-5</v>
      </c>
      <c r="J33">
        <f t="shared" si="0"/>
        <v>677</v>
      </c>
      <c r="K33">
        <v>0</v>
      </c>
      <c r="L33">
        <f t="shared" si="1"/>
        <v>677</v>
      </c>
      <c r="M33">
        <v>40</v>
      </c>
      <c r="N33">
        <v>1</v>
      </c>
      <c r="O33">
        <f t="shared" si="2"/>
        <v>16.925000000000001</v>
      </c>
      <c r="Q33">
        <v>445</v>
      </c>
      <c r="R33">
        <v>0</v>
      </c>
      <c r="T33">
        <v>-12</v>
      </c>
      <c r="U33">
        <f t="shared" si="3"/>
        <v>433</v>
      </c>
      <c r="V33">
        <v>0</v>
      </c>
      <c r="W33">
        <f t="shared" si="4"/>
        <v>433</v>
      </c>
      <c r="X33">
        <v>18</v>
      </c>
      <c r="Y33">
        <v>2</v>
      </c>
      <c r="Z33">
        <f t="shared" si="5"/>
        <v>24.055555555555557</v>
      </c>
      <c r="AB33">
        <v>4995</v>
      </c>
      <c r="AC33">
        <v>0</v>
      </c>
      <c r="AE33">
        <v>0</v>
      </c>
      <c r="AF33">
        <f t="shared" si="6"/>
        <v>4995</v>
      </c>
      <c r="AG33">
        <v>2688</v>
      </c>
      <c r="AH33">
        <f t="shared" si="7"/>
        <v>7683</v>
      </c>
      <c r="AI33">
        <v>178</v>
      </c>
      <c r="AJ33">
        <f t="shared" si="8"/>
        <v>6</v>
      </c>
      <c r="AK33">
        <f t="shared" si="9"/>
        <v>43.162921348314605</v>
      </c>
      <c r="AM33">
        <v>4952</v>
      </c>
      <c r="AN33">
        <v>192</v>
      </c>
      <c r="AO33">
        <v>-39</v>
      </c>
      <c r="AP33">
        <f t="shared" si="10"/>
        <v>5105</v>
      </c>
      <c r="AQ33">
        <v>0</v>
      </c>
      <c r="AR33">
        <f t="shared" si="11"/>
        <v>5105</v>
      </c>
      <c r="AS33">
        <v>72</v>
      </c>
      <c r="AT33">
        <f t="shared" si="12"/>
        <v>6</v>
      </c>
      <c r="AU33">
        <f t="shared" si="13"/>
        <v>70.902777777777771</v>
      </c>
      <c r="AW33">
        <v>2257</v>
      </c>
      <c r="AX33">
        <v>0</v>
      </c>
      <c r="AY33">
        <v>-27</v>
      </c>
      <c r="AZ33">
        <f t="shared" si="14"/>
        <v>2230</v>
      </c>
      <c r="BA33">
        <v>1440</v>
      </c>
      <c r="BB33">
        <f t="shared" si="15"/>
        <v>3670</v>
      </c>
      <c r="BC33">
        <v>88</v>
      </c>
      <c r="BD33">
        <f t="shared" si="16"/>
        <v>7</v>
      </c>
      <c r="BE33">
        <f t="shared" si="17"/>
        <v>41.704545454545453</v>
      </c>
      <c r="BG33">
        <v>1078</v>
      </c>
      <c r="BH33">
        <v>30</v>
      </c>
      <c r="BI33">
        <v>-5</v>
      </c>
      <c r="BJ33">
        <f t="shared" si="18"/>
        <v>1103</v>
      </c>
      <c r="BK33">
        <v>0</v>
      </c>
      <c r="BL33">
        <f t="shared" si="19"/>
        <v>1103</v>
      </c>
      <c r="BM33">
        <v>42</v>
      </c>
      <c r="BN33">
        <f t="shared" si="20"/>
        <v>5</v>
      </c>
      <c r="BO33">
        <f t="shared" si="21"/>
        <v>26.261904761904763</v>
      </c>
      <c r="BQ33">
        <v>2164</v>
      </c>
      <c r="BR33">
        <v>0</v>
      </c>
      <c r="BS33">
        <v>-10</v>
      </c>
      <c r="BT33">
        <f t="shared" si="22"/>
        <v>2154</v>
      </c>
      <c r="BU33">
        <v>0</v>
      </c>
      <c r="BV33">
        <f t="shared" si="23"/>
        <v>2154</v>
      </c>
      <c r="BW33">
        <v>50</v>
      </c>
      <c r="BX33">
        <f t="shared" si="24"/>
        <v>5</v>
      </c>
      <c r="BY33">
        <f t="shared" si="25"/>
        <v>43.08</v>
      </c>
      <c r="CA33">
        <v>33042</v>
      </c>
    </row>
    <row r="34" spans="1:79" ht="17.25" customHeight="1" x14ac:dyDescent="0.3">
      <c r="A34" s="2">
        <v>44574</v>
      </c>
      <c r="B34" t="s">
        <v>90</v>
      </c>
      <c r="C34" t="s">
        <v>91</v>
      </c>
      <c r="D34" t="s">
        <v>27</v>
      </c>
      <c r="F34">
        <v>414</v>
      </c>
      <c r="G34">
        <v>48</v>
      </c>
      <c r="I34">
        <v>-5</v>
      </c>
      <c r="J34">
        <f t="shared" ref="J34:J65" si="26">SUM(F34:I34)</f>
        <v>457</v>
      </c>
      <c r="K34">
        <v>0</v>
      </c>
      <c r="L34">
        <f t="shared" si="1"/>
        <v>457</v>
      </c>
      <c r="M34">
        <v>29</v>
      </c>
      <c r="N34">
        <v>1</v>
      </c>
      <c r="O34">
        <f t="shared" si="2"/>
        <v>15.758620689655173</v>
      </c>
      <c r="Q34">
        <v>564</v>
      </c>
      <c r="R34">
        <v>0</v>
      </c>
      <c r="T34">
        <v>-12</v>
      </c>
      <c r="U34">
        <f t="shared" ref="U34:U65" si="27">SUM(Q34:T34)</f>
        <v>552</v>
      </c>
      <c r="V34">
        <v>0</v>
      </c>
      <c r="W34">
        <f t="shared" si="4"/>
        <v>552</v>
      </c>
      <c r="X34">
        <v>11</v>
      </c>
      <c r="Y34">
        <v>2</v>
      </c>
      <c r="Z34">
        <f t="shared" si="5"/>
        <v>50.18181818181818</v>
      </c>
      <c r="AB34">
        <v>3980</v>
      </c>
      <c r="AC34">
        <v>0</v>
      </c>
      <c r="AE34">
        <v>-47</v>
      </c>
      <c r="AF34">
        <f t="shared" ref="AF34:AF65" si="28">SUM(AB34:AE34)</f>
        <v>3933</v>
      </c>
      <c r="AG34">
        <v>1056</v>
      </c>
      <c r="AH34">
        <f t="shared" si="7"/>
        <v>4989</v>
      </c>
      <c r="AI34">
        <v>146</v>
      </c>
      <c r="AJ34">
        <f t="shared" si="8"/>
        <v>6</v>
      </c>
      <c r="AK34">
        <f t="shared" si="9"/>
        <v>34.171232876712331</v>
      </c>
      <c r="AM34">
        <v>3664</v>
      </c>
      <c r="AN34">
        <v>221</v>
      </c>
      <c r="AO34">
        <v>-2</v>
      </c>
      <c r="AP34">
        <f t="shared" si="10"/>
        <v>3883</v>
      </c>
      <c r="AQ34">
        <v>0</v>
      </c>
      <c r="AR34">
        <f t="shared" si="11"/>
        <v>3883</v>
      </c>
      <c r="AS34">
        <v>47</v>
      </c>
      <c r="AT34">
        <f t="shared" si="12"/>
        <v>6</v>
      </c>
      <c r="AU34">
        <f t="shared" si="13"/>
        <v>82.61702127659575</v>
      </c>
      <c r="AW34">
        <v>2405</v>
      </c>
      <c r="AX34">
        <v>0</v>
      </c>
      <c r="AY34">
        <v>-24</v>
      </c>
      <c r="AZ34">
        <f t="shared" si="14"/>
        <v>2381</v>
      </c>
      <c r="BA34">
        <v>480</v>
      </c>
      <c r="BB34">
        <f t="shared" si="15"/>
        <v>2861</v>
      </c>
      <c r="BC34">
        <v>78</v>
      </c>
      <c r="BD34">
        <f t="shared" si="16"/>
        <v>7</v>
      </c>
      <c r="BE34">
        <f t="shared" si="17"/>
        <v>36.679487179487182</v>
      </c>
      <c r="BG34">
        <v>1322</v>
      </c>
      <c r="BH34">
        <v>30</v>
      </c>
      <c r="BI34">
        <v>-11</v>
      </c>
      <c r="BJ34">
        <f t="shared" si="18"/>
        <v>1341</v>
      </c>
      <c r="BK34">
        <v>0</v>
      </c>
      <c r="BL34">
        <f t="shared" si="19"/>
        <v>1341</v>
      </c>
      <c r="BM34">
        <v>33</v>
      </c>
      <c r="BN34">
        <f t="shared" si="20"/>
        <v>5</v>
      </c>
      <c r="BO34">
        <f t="shared" si="21"/>
        <v>40.636363636363633</v>
      </c>
      <c r="BQ34">
        <v>1531</v>
      </c>
      <c r="BR34">
        <v>0</v>
      </c>
      <c r="BS34">
        <v>-10</v>
      </c>
      <c r="BT34">
        <f t="shared" si="22"/>
        <v>1521</v>
      </c>
      <c r="BU34">
        <v>0</v>
      </c>
      <c r="BV34">
        <f t="shared" si="23"/>
        <v>1521</v>
      </c>
      <c r="BW34">
        <v>32</v>
      </c>
      <c r="BX34">
        <f t="shared" si="24"/>
        <v>5</v>
      </c>
      <c r="BY34">
        <f t="shared" si="25"/>
        <v>47.53125</v>
      </c>
      <c r="CA34">
        <v>9499</v>
      </c>
    </row>
    <row r="35" spans="1:79" ht="17.25" customHeight="1" x14ac:dyDescent="0.3">
      <c r="A35" s="2">
        <v>44574</v>
      </c>
      <c r="B35" t="s">
        <v>92</v>
      </c>
      <c r="C35" t="s">
        <v>93</v>
      </c>
      <c r="D35" t="s">
        <v>27</v>
      </c>
      <c r="F35">
        <v>1058</v>
      </c>
      <c r="G35">
        <v>0</v>
      </c>
      <c r="I35">
        <v>0</v>
      </c>
      <c r="J35">
        <f t="shared" si="26"/>
        <v>1058</v>
      </c>
      <c r="K35">
        <v>0</v>
      </c>
      <c r="L35">
        <f t="shared" si="1"/>
        <v>1058</v>
      </c>
      <c r="M35">
        <v>56</v>
      </c>
      <c r="N35">
        <v>1</v>
      </c>
      <c r="O35">
        <f t="shared" si="2"/>
        <v>18.892857142857142</v>
      </c>
      <c r="Q35">
        <v>1455</v>
      </c>
      <c r="R35">
        <v>0</v>
      </c>
      <c r="T35">
        <v>0</v>
      </c>
      <c r="U35">
        <f t="shared" si="27"/>
        <v>1455</v>
      </c>
      <c r="V35">
        <v>0</v>
      </c>
      <c r="W35">
        <f t="shared" si="4"/>
        <v>1455</v>
      </c>
      <c r="X35">
        <v>36</v>
      </c>
      <c r="Y35">
        <v>2</v>
      </c>
      <c r="Z35">
        <f t="shared" si="5"/>
        <v>40.416666666666664</v>
      </c>
      <c r="AB35">
        <v>5757</v>
      </c>
      <c r="AC35">
        <v>0</v>
      </c>
      <c r="AE35">
        <v>0</v>
      </c>
      <c r="AF35">
        <f t="shared" si="28"/>
        <v>5757</v>
      </c>
      <c r="AG35">
        <v>0</v>
      </c>
      <c r="AH35">
        <f t="shared" si="7"/>
        <v>5757</v>
      </c>
      <c r="AI35">
        <v>98</v>
      </c>
      <c r="AJ35">
        <f t="shared" si="8"/>
        <v>6</v>
      </c>
      <c r="AK35">
        <f t="shared" si="9"/>
        <v>58.744897959183675</v>
      </c>
      <c r="AM35">
        <v>2991</v>
      </c>
      <c r="AN35">
        <v>0</v>
      </c>
      <c r="AO35">
        <v>-82</v>
      </c>
      <c r="AP35">
        <f t="shared" si="10"/>
        <v>2909</v>
      </c>
      <c r="AQ35">
        <v>0</v>
      </c>
      <c r="AR35">
        <f t="shared" si="11"/>
        <v>2909</v>
      </c>
      <c r="AS35">
        <v>31</v>
      </c>
      <c r="AT35">
        <f t="shared" si="12"/>
        <v>6</v>
      </c>
      <c r="AU35">
        <f t="shared" si="13"/>
        <v>93.838709677419359</v>
      </c>
      <c r="AW35">
        <v>1854</v>
      </c>
      <c r="AX35">
        <v>0</v>
      </c>
      <c r="AY35">
        <v>-4</v>
      </c>
      <c r="AZ35">
        <f t="shared" si="14"/>
        <v>1850</v>
      </c>
      <c r="BA35">
        <v>1200</v>
      </c>
      <c r="BB35">
        <f t="shared" si="15"/>
        <v>3050</v>
      </c>
      <c r="BC35">
        <v>62</v>
      </c>
      <c r="BD35">
        <f t="shared" si="16"/>
        <v>7</v>
      </c>
      <c r="BE35">
        <f t="shared" si="17"/>
        <v>49.193548387096776</v>
      </c>
      <c r="BG35">
        <v>2684</v>
      </c>
      <c r="BH35">
        <v>0</v>
      </c>
      <c r="BI35">
        <v>0</v>
      </c>
      <c r="BJ35">
        <f t="shared" si="18"/>
        <v>2684</v>
      </c>
      <c r="BK35">
        <v>900</v>
      </c>
      <c r="BL35">
        <f t="shared" si="19"/>
        <v>3584</v>
      </c>
      <c r="BM35">
        <v>31</v>
      </c>
      <c r="BN35">
        <f t="shared" si="20"/>
        <v>5</v>
      </c>
      <c r="BO35">
        <f t="shared" si="21"/>
        <v>115.61290322580645</v>
      </c>
      <c r="BQ35">
        <v>3094</v>
      </c>
      <c r="BR35">
        <v>0</v>
      </c>
      <c r="BS35">
        <v>-20</v>
      </c>
      <c r="BT35">
        <f t="shared" si="22"/>
        <v>3074</v>
      </c>
      <c r="BU35">
        <v>0</v>
      </c>
      <c r="BV35">
        <f t="shared" si="23"/>
        <v>3074</v>
      </c>
      <c r="BW35">
        <v>35</v>
      </c>
      <c r="BX35">
        <f t="shared" si="24"/>
        <v>5</v>
      </c>
      <c r="BY35">
        <f t="shared" si="25"/>
        <v>87.828571428571422</v>
      </c>
      <c r="CA35">
        <v>10234</v>
      </c>
    </row>
    <row r="36" spans="1:79" ht="17.25" customHeight="1" x14ac:dyDescent="0.3">
      <c r="A36" s="2">
        <v>44574</v>
      </c>
      <c r="B36" t="s">
        <v>94</v>
      </c>
      <c r="C36" t="s">
        <v>95</v>
      </c>
      <c r="D36" t="s">
        <v>27</v>
      </c>
      <c r="F36">
        <v>9227</v>
      </c>
      <c r="G36">
        <v>500</v>
      </c>
      <c r="I36">
        <v>-1300</v>
      </c>
      <c r="J36">
        <f t="shared" si="26"/>
        <v>8427</v>
      </c>
      <c r="K36">
        <v>0</v>
      </c>
      <c r="L36">
        <f t="shared" si="1"/>
        <v>8427</v>
      </c>
      <c r="M36">
        <v>2541</v>
      </c>
      <c r="N36">
        <v>1</v>
      </c>
      <c r="O36">
        <f t="shared" si="2"/>
        <v>3.3164108618654073</v>
      </c>
      <c r="Q36">
        <v>2029</v>
      </c>
      <c r="R36">
        <v>0</v>
      </c>
      <c r="T36">
        <v>-90</v>
      </c>
      <c r="U36">
        <f t="shared" si="27"/>
        <v>1939</v>
      </c>
      <c r="V36">
        <v>0</v>
      </c>
      <c r="W36">
        <f t="shared" si="4"/>
        <v>1939</v>
      </c>
      <c r="X36">
        <v>540</v>
      </c>
      <c r="Y36">
        <v>2</v>
      </c>
      <c r="Z36">
        <f t="shared" si="5"/>
        <v>3.5907407407407406</v>
      </c>
      <c r="AB36">
        <v>29752</v>
      </c>
      <c r="AC36">
        <v>0</v>
      </c>
      <c r="AE36">
        <v>-90</v>
      </c>
      <c r="AF36">
        <f t="shared" si="28"/>
        <v>29662</v>
      </c>
      <c r="AG36">
        <v>20000</v>
      </c>
      <c r="AH36">
        <f t="shared" si="7"/>
        <v>49662</v>
      </c>
      <c r="AI36">
        <v>2664</v>
      </c>
      <c r="AJ36">
        <f t="shared" si="8"/>
        <v>6</v>
      </c>
      <c r="AK36">
        <f t="shared" si="9"/>
        <v>18.641891891891891</v>
      </c>
      <c r="AM36">
        <v>3930</v>
      </c>
      <c r="AN36">
        <v>18895</v>
      </c>
      <c r="AO36">
        <v>-88</v>
      </c>
      <c r="AP36">
        <f t="shared" si="10"/>
        <v>22737</v>
      </c>
      <c r="AQ36">
        <v>15000</v>
      </c>
      <c r="AR36">
        <f t="shared" si="11"/>
        <v>37737</v>
      </c>
      <c r="AS36">
        <v>1220</v>
      </c>
      <c r="AT36">
        <f t="shared" si="12"/>
        <v>6</v>
      </c>
      <c r="AU36">
        <f t="shared" si="13"/>
        <v>30.931967213114753</v>
      </c>
      <c r="AW36">
        <v>16075</v>
      </c>
      <c r="AX36">
        <v>0</v>
      </c>
      <c r="AY36">
        <v>-115</v>
      </c>
      <c r="AZ36">
        <f t="shared" si="14"/>
        <v>15960</v>
      </c>
      <c r="BA36">
        <v>6000</v>
      </c>
      <c r="BB36">
        <f t="shared" si="15"/>
        <v>21960</v>
      </c>
      <c r="BC36">
        <v>774</v>
      </c>
      <c r="BD36">
        <f t="shared" si="16"/>
        <v>7</v>
      </c>
      <c r="BE36">
        <f t="shared" si="17"/>
        <v>28.372093023255815</v>
      </c>
      <c r="BG36">
        <v>5395</v>
      </c>
      <c r="BH36">
        <v>0</v>
      </c>
      <c r="BI36">
        <v>-300</v>
      </c>
      <c r="BJ36">
        <f t="shared" si="18"/>
        <v>5095</v>
      </c>
      <c r="BK36">
        <v>2000</v>
      </c>
      <c r="BL36">
        <f t="shared" si="19"/>
        <v>7095</v>
      </c>
      <c r="BM36">
        <v>504</v>
      </c>
      <c r="BN36">
        <f t="shared" si="20"/>
        <v>5</v>
      </c>
      <c r="BO36">
        <f t="shared" si="21"/>
        <v>14.077380952380953</v>
      </c>
      <c r="BQ36">
        <v>7798</v>
      </c>
      <c r="BR36">
        <v>0</v>
      </c>
      <c r="BS36">
        <v>-137</v>
      </c>
      <c r="BT36">
        <f t="shared" si="22"/>
        <v>7661</v>
      </c>
      <c r="BU36">
        <v>3500</v>
      </c>
      <c r="BV36">
        <f t="shared" si="23"/>
        <v>11161</v>
      </c>
      <c r="BW36">
        <v>693</v>
      </c>
      <c r="BX36">
        <f t="shared" si="24"/>
        <v>5</v>
      </c>
      <c r="BY36">
        <f t="shared" si="25"/>
        <v>16.105339105339105</v>
      </c>
      <c r="CA36">
        <v>3990</v>
      </c>
    </row>
    <row r="37" spans="1:79" ht="17.25" customHeight="1" x14ac:dyDescent="0.3">
      <c r="A37" s="2">
        <v>44574</v>
      </c>
      <c r="B37" t="s">
        <v>96</v>
      </c>
      <c r="C37" t="s">
        <v>97</v>
      </c>
      <c r="D37" t="s">
        <v>27</v>
      </c>
      <c r="F37">
        <v>930</v>
      </c>
      <c r="G37">
        <v>0</v>
      </c>
      <c r="I37">
        <v>-265</v>
      </c>
      <c r="J37">
        <f t="shared" si="26"/>
        <v>665</v>
      </c>
      <c r="K37">
        <v>0</v>
      </c>
      <c r="L37">
        <f t="shared" si="1"/>
        <v>665</v>
      </c>
      <c r="M37">
        <v>130</v>
      </c>
      <c r="N37">
        <v>1</v>
      </c>
      <c r="O37">
        <f t="shared" si="2"/>
        <v>5.115384615384615</v>
      </c>
      <c r="Q37">
        <v>453</v>
      </c>
      <c r="R37">
        <v>0</v>
      </c>
      <c r="T37">
        <v>-10</v>
      </c>
      <c r="U37">
        <f t="shared" si="27"/>
        <v>443</v>
      </c>
      <c r="V37">
        <v>0</v>
      </c>
      <c r="W37">
        <f t="shared" si="4"/>
        <v>443</v>
      </c>
      <c r="X37">
        <v>25</v>
      </c>
      <c r="Y37">
        <v>2</v>
      </c>
      <c r="Z37">
        <f t="shared" si="5"/>
        <v>17.72</v>
      </c>
      <c r="AB37">
        <v>10074</v>
      </c>
      <c r="AC37">
        <v>0</v>
      </c>
      <c r="AE37">
        <v>-856</v>
      </c>
      <c r="AF37">
        <f t="shared" si="28"/>
        <v>9218</v>
      </c>
      <c r="AG37">
        <v>9600</v>
      </c>
      <c r="AH37">
        <f t="shared" si="7"/>
        <v>18818</v>
      </c>
      <c r="AI37">
        <v>1546</v>
      </c>
      <c r="AJ37">
        <f t="shared" si="8"/>
        <v>6</v>
      </c>
      <c r="AK37">
        <f t="shared" si="9"/>
        <v>12.172056921086675</v>
      </c>
      <c r="AM37">
        <v>581</v>
      </c>
      <c r="AN37">
        <v>1000</v>
      </c>
      <c r="AO37">
        <v>-76</v>
      </c>
      <c r="AP37">
        <f t="shared" si="10"/>
        <v>1505</v>
      </c>
      <c r="AQ37">
        <v>3600</v>
      </c>
      <c r="AR37">
        <f t="shared" si="11"/>
        <v>5105</v>
      </c>
      <c r="AS37">
        <v>711</v>
      </c>
      <c r="AT37">
        <f t="shared" si="12"/>
        <v>6</v>
      </c>
      <c r="AU37">
        <f t="shared" si="13"/>
        <v>7.1800281293952182</v>
      </c>
      <c r="AW37">
        <v>296</v>
      </c>
      <c r="AX37">
        <v>0</v>
      </c>
      <c r="AY37">
        <v>-5</v>
      </c>
      <c r="AZ37">
        <f t="shared" si="14"/>
        <v>291</v>
      </c>
      <c r="BA37">
        <v>6000</v>
      </c>
      <c r="BB37">
        <f t="shared" si="15"/>
        <v>6291</v>
      </c>
      <c r="BC37">
        <v>802</v>
      </c>
      <c r="BD37">
        <f t="shared" si="16"/>
        <v>7</v>
      </c>
      <c r="BE37">
        <f t="shared" si="17"/>
        <v>7.8441396508728181</v>
      </c>
      <c r="BG37">
        <v>0</v>
      </c>
      <c r="BH37">
        <v>0</v>
      </c>
      <c r="BI37">
        <v>0</v>
      </c>
      <c r="BJ37">
        <f t="shared" si="18"/>
        <v>0</v>
      </c>
      <c r="BK37">
        <v>2000</v>
      </c>
      <c r="BL37">
        <f t="shared" si="19"/>
        <v>2000</v>
      </c>
      <c r="BM37">
        <v>138</v>
      </c>
      <c r="BN37">
        <f t="shared" si="20"/>
        <v>5</v>
      </c>
      <c r="BO37">
        <f t="shared" si="21"/>
        <v>14.492753623188406</v>
      </c>
      <c r="BQ37">
        <v>779</v>
      </c>
      <c r="BR37">
        <v>0</v>
      </c>
      <c r="BS37">
        <v>-36</v>
      </c>
      <c r="BT37">
        <f t="shared" si="22"/>
        <v>743</v>
      </c>
      <c r="BU37">
        <v>0</v>
      </c>
      <c r="BV37">
        <f t="shared" si="23"/>
        <v>743</v>
      </c>
      <c r="BW37">
        <v>88</v>
      </c>
      <c r="BX37">
        <f t="shared" si="24"/>
        <v>5</v>
      </c>
      <c r="BY37">
        <f t="shared" si="25"/>
        <v>8.4431818181818183</v>
      </c>
      <c r="CA37">
        <v>490</v>
      </c>
    </row>
    <row r="38" spans="1:79" ht="17.25" customHeight="1" x14ac:dyDescent="0.3">
      <c r="A38" s="2">
        <v>44574</v>
      </c>
      <c r="B38" t="s">
        <v>98</v>
      </c>
      <c r="C38" t="s">
        <v>99</v>
      </c>
      <c r="D38" t="s">
        <v>27</v>
      </c>
      <c r="F38">
        <v>3730</v>
      </c>
      <c r="G38">
        <v>300</v>
      </c>
      <c r="I38">
        <v>-791</v>
      </c>
      <c r="J38">
        <f t="shared" si="26"/>
        <v>3239</v>
      </c>
      <c r="K38">
        <v>0</v>
      </c>
      <c r="L38">
        <f t="shared" si="1"/>
        <v>3239</v>
      </c>
      <c r="M38">
        <v>3005</v>
      </c>
      <c r="N38">
        <v>1</v>
      </c>
      <c r="O38">
        <f t="shared" si="2"/>
        <v>1.0778702163061564</v>
      </c>
      <c r="Q38">
        <v>10010</v>
      </c>
      <c r="R38">
        <v>0</v>
      </c>
      <c r="T38">
        <v>-80</v>
      </c>
      <c r="U38">
        <f t="shared" si="27"/>
        <v>9930</v>
      </c>
      <c r="V38">
        <v>0</v>
      </c>
      <c r="W38">
        <f t="shared" si="4"/>
        <v>9930</v>
      </c>
      <c r="X38">
        <v>373</v>
      </c>
      <c r="Y38">
        <v>2</v>
      </c>
      <c r="Z38">
        <f t="shared" si="5"/>
        <v>26.621983914209114</v>
      </c>
      <c r="AB38">
        <v>9142</v>
      </c>
      <c r="AC38">
        <v>0</v>
      </c>
      <c r="AE38">
        <v>-1113</v>
      </c>
      <c r="AF38">
        <f t="shared" si="28"/>
        <v>8029</v>
      </c>
      <c r="AG38">
        <v>77000</v>
      </c>
      <c r="AH38">
        <f t="shared" si="7"/>
        <v>85029</v>
      </c>
      <c r="AI38">
        <v>8773</v>
      </c>
      <c r="AJ38">
        <f t="shared" si="8"/>
        <v>6</v>
      </c>
      <c r="AK38">
        <f t="shared" si="9"/>
        <v>9.6921235609255678</v>
      </c>
      <c r="AM38">
        <v>37</v>
      </c>
      <c r="AN38">
        <v>42</v>
      </c>
      <c r="AO38">
        <v>-10</v>
      </c>
      <c r="AP38">
        <f t="shared" si="10"/>
        <v>69</v>
      </c>
      <c r="AQ38">
        <f>42000+8</f>
        <v>42008</v>
      </c>
      <c r="AR38">
        <f t="shared" si="11"/>
        <v>42077</v>
      </c>
      <c r="AS38">
        <v>3950</v>
      </c>
      <c r="AT38">
        <f t="shared" si="12"/>
        <v>6</v>
      </c>
      <c r="AU38">
        <f t="shared" si="13"/>
        <v>10.652405063291139</v>
      </c>
      <c r="AW38">
        <v>4991</v>
      </c>
      <c r="AX38">
        <v>70</v>
      </c>
      <c r="AY38">
        <v>-532</v>
      </c>
      <c r="AZ38">
        <f t="shared" si="14"/>
        <v>4529</v>
      </c>
      <c r="BA38">
        <v>30000</v>
      </c>
      <c r="BB38">
        <f t="shared" si="15"/>
        <v>34529</v>
      </c>
      <c r="BC38">
        <v>3240</v>
      </c>
      <c r="BD38">
        <f t="shared" si="16"/>
        <v>7</v>
      </c>
      <c r="BE38">
        <f t="shared" si="17"/>
        <v>10.657098765432099</v>
      </c>
      <c r="BG38">
        <v>1892</v>
      </c>
      <c r="BH38">
        <v>0</v>
      </c>
      <c r="BI38">
        <v>-735</v>
      </c>
      <c r="BJ38">
        <f t="shared" si="18"/>
        <v>1157</v>
      </c>
      <c r="BK38">
        <v>10000</v>
      </c>
      <c r="BL38">
        <f t="shared" si="19"/>
        <v>11157</v>
      </c>
      <c r="BM38">
        <v>1256</v>
      </c>
      <c r="BN38">
        <f t="shared" si="20"/>
        <v>5</v>
      </c>
      <c r="BO38">
        <f t="shared" si="21"/>
        <v>8.8829617834394909</v>
      </c>
      <c r="BQ38">
        <v>1651</v>
      </c>
      <c r="BR38">
        <v>0</v>
      </c>
      <c r="BS38">
        <v>-443</v>
      </c>
      <c r="BT38">
        <f t="shared" si="22"/>
        <v>1208</v>
      </c>
      <c r="BU38">
        <v>8000</v>
      </c>
      <c r="BV38">
        <f t="shared" si="23"/>
        <v>9208</v>
      </c>
      <c r="BW38">
        <v>1133</v>
      </c>
      <c r="BX38">
        <f t="shared" si="24"/>
        <v>5</v>
      </c>
      <c r="BY38">
        <f t="shared" si="25"/>
        <v>8.1270962047661079</v>
      </c>
      <c r="CA38">
        <v>7660</v>
      </c>
    </row>
    <row r="39" spans="1:79" ht="17.25" customHeight="1" x14ac:dyDescent="0.3">
      <c r="A39" s="2">
        <v>44574</v>
      </c>
      <c r="B39" t="s">
        <v>100</v>
      </c>
      <c r="C39" t="s">
        <v>101</v>
      </c>
      <c r="D39" t="s">
        <v>27</v>
      </c>
      <c r="F39">
        <v>1476</v>
      </c>
      <c r="G39">
        <v>0</v>
      </c>
      <c r="I39">
        <v>-149</v>
      </c>
      <c r="J39">
        <f t="shared" si="26"/>
        <v>1327</v>
      </c>
      <c r="K39">
        <v>0</v>
      </c>
      <c r="L39">
        <f t="shared" si="1"/>
        <v>1327</v>
      </c>
      <c r="M39">
        <v>243</v>
      </c>
      <c r="N39">
        <v>1</v>
      </c>
      <c r="O39">
        <f t="shared" si="2"/>
        <v>5.4609053497942384</v>
      </c>
      <c r="Q39">
        <v>551</v>
      </c>
      <c r="R39">
        <v>0</v>
      </c>
      <c r="T39">
        <v>-150</v>
      </c>
      <c r="U39">
        <f t="shared" si="27"/>
        <v>401</v>
      </c>
      <c r="V39">
        <v>0</v>
      </c>
      <c r="W39">
        <f t="shared" si="4"/>
        <v>401</v>
      </c>
      <c r="X39">
        <v>53</v>
      </c>
      <c r="Y39">
        <v>2</v>
      </c>
      <c r="Z39">
        <f t="shared" si="5"/>
        <v>7.5660377358490569</v>
      </c>
      <c r="AB39">
        <v>8713</v>
      </c>
      <c r="AC39">
        <v>0</v>
      </c>
      <c r="AE39">
        <v>-16</v>
      </c>
      <c r="AF39">
        <f t="shared" si="28"/>
        <v>8697</v>
      </c>
      <c r="AG39">
        <v>0</v>
      </c>
      <c r="AH39">
        <f t="shared" si="7"/>
        <v>8697</v>
      </c>
      <c r="AI39">
        <v>305</v>
      </c>
      <c r="AJ39">
        <f t="shared" si="8"/>
        <v>6</v>
      </c>
      <c r="AK39">
        <f t="shared" si="9"/>
        <v>28.514754098360655</v>
      </c>
      <c r="AM39">
        <v>0</v>
      </c>
      <c r="AN39">
        <v>70</v>
      </c>
      <c r="AO39">
        <v>0</v>
      </c>
      <c r="AP39">
        <f t="shared" si="10"/>
        <v>70</v>
      </c>
      <c r="AQ39">
        <v>1600</v>
      </c>
      <c r="AR39">
        <f t="shared" si="11"/>
        <v>1670</v>
      </c>
      <c r="AS39">
        <v>71</v>
      </c>
      <c r="AT39">
        <f t="shared" si="12"/>
        <v>6</v>
      </c>
      <c r="AU39">
        <f t="shared" si="13"/>
        <v>23.52112676056338</v>
      </c>
      <c r="AW39">
        <v>177</v>
      </c>
      <c r="AX39">
        <v>0</v>
      </c>
      <c r="AY39">
        <v>-10</v>
      </c>
      <c r="AZ39">
        <f t="shared" si="14"/>
        <v>167</v>
      </c>
      <c r="BA39">
        <v>3500</v>
      </c>
      <c r="BB39">
        <f t="shared" si="15"/>
        <v>3667</v>
      </c>
      <c r="BC39">
        <v>141</v>
      </c>
      <c r="BD39">
        <f t="shared" si="16"/>
        <v>7</v>
      </c>
      <c r="BE39">
        <f t="shared" si="17"/>
        <v>26.00709219858156</v>
      </c>
      <c r="BG39">
        <v>1</v>
      </c>
      <c r="BH39">
        <v>0</v>
      </c>
      <c r="BI39">
        <v>0</v>
      </c>
      <c r="BJ39">
        <f t="shared" si="18"/>
        <v>1</v>
      </c>
      <c r="BK39">
        <v>800</v>
      </c>
      <c r="BL39">
        <f t="shared" si="19"/>
        <v>801</v>
      </c>
      <c r="BM39">
        <v>29</v>
      </c>
      <c r="BN39">
        <f t="shared" si="20"/>
        <v>5</v>
      </c>
      <c r="BO39">
        <f t="shared" si="21"/>
        <v>27.620689655172413</v>
      </c>
      <c r="BQ39">
        <v>848</v>
      </c>
      <c r="BR39">
        <v>0</v>
      </c>
      <c r="BS39">
        <v>-44</v>
      </c>
      <c r="BT39">
        <f t="shared" si="22"/>
        <v>804</v>
      </c>
      <c r="BU39">
        <v>0</v>
      </c>
      <c r="BV39">
        <f t="shared" si="23"/>
        <v>804</v>
      </c>
      <c r="BW39">
        <v>45</v>
      </c>
      <c r="BX39">
        <f t="shared" si="24"/>
        <v>5</v>
      </c>
      <c r="BY39">
        <f t="shared" si="25"/>
        <v>17.866666666666667</v>
      </c>
      <c r="CA39">
        <v>200</v>
      </c>
    </row>
    <row r="40" spans="1:79" ht="17.25" customHeight="1" x14ac:dyDescent="0.3">
      <c r="A40" s="2">
        <v>44574</v>
      </c>
      <c r="B40" t="s">
        <v>102</v>
      </c>
      <c r="C40" t="s">
        <v>103</v>
      </c>
      <c r="D40" t="s">
        <v>27</v>
      </c>
      <c r="F40">
        <v>1690</v>
      </c>
      <c r="G40">
        <v>0</v>
      </c>
      <c r="I40">
        <v>-30</v>
      </c>
      <c r="J40">
        <f t="shared" si="26"/>
        <v>1660</v>
      </c>
      <c r="K40">
        <v>0</v>
      </c>
      <c r="L40">
        <f t="shared" si="1"/>
        <v>1660</v>
      </c>
      <c r="M40">
        <v>93</v>
      </c>
      <c r="N40">
        <v>1</v>
      </c>
      <c r="O40">
        <f t="shared" si="2"/>
        <v>17.849462365591396</v>
      </c>
      <c r="Q40">
        <v>650</v>
      </c>
      <c r="R40">
        <v>0</v>
      </c>
      <c r="T40">
        <v>-50</v>
      </c>
      <c r="U40">
        <f t="shared" si="27"/>
        <v>600</v>
      </c>
      <c r="V40">
        <v>0</v>
      </c>
      <c r="W40">
        <f t="shared" si="4"/>
        <v>600</v>
      </c>
      <c r="X40">
        <v>28</v>
      </c>
      <c r="Y40">
        <v>2</v>
      </c>
      <c r="Z40">
        <f t="shared" si="5"/>
        <v>21.428571428571427</v>
      </c>
      <c r="AB40">
        <v>2782</v>
      </c>
      <c r="AC40">
        <v>0</v>
      </c>
      <c r="AE40">
        <v>0</v>
      </c>
      <c r="AF40">
        <f t="shared" si="28"/>
        <v>2782</v>
      </c>
      <c r="AG40">
        <v>0</v>
      </c>
      <c r="AH40">
        <f t="shared" si="7"/>
        <v>2782</v>
      </c>
      <c r="AI40">
        <v>49</v>
      </c>
      <c r="AJ40">
        <f t="shared" si="8"/>
        <v>6</v>
      </c>
      <c r="AK40">
        <f t="shared" si="9"/>
        <v>56.775510204081634</v>
      </c>
      <c r="AM40">
        <v>1468</v>
      </c>
      <c r="AN40">
        <v>0</v>
      </c>
      <c r="AO40">
        <v>-55</v>
      </c>
      <c r="AP40">
        <f t="shared" si="10"/>
        <v>1413</v>
      </c>
      <c r="AQ40">
        <v>0</v>
      </c>
      <c r="AR40">
        <f t="shared" si="11"/>
        <v>1413</v>
      </c>
      <c r="AS40">
        <v>41</v>
      </c>
      <c r="AT40">
        <f t="shared" si="12"/>
        <v>6</v>
      </c>
      <c r="AU40">
        <f t="shared" si="13"/>
        <v>34.463414634146339</v>
      </c>
      <c r="AW40">
        <v>2754</v>
      </c>
      <c r="AX40">
        <v>0</v>
      </c>
      <c r="AY40">
        <v>-10</v>
      </c>
      <c r="AZ40">
        <f t="shared" si="14"/>
        <v>2744</v>
      </c>
      <c r="BA40">
        <v>0</v>
      </c>
      <c r="BB40">
        <f t="shared" si="15"/>
        <v>2744</v>
      </c>
      <c r="BC40">
        <v>17</v>
      </c>
      <c r="BD40">
        <f t="shared" si="16"/>
        <v>7</v>
      </c>
      <c r="BE40">
        <f t="shared" si="17"/>
        <v>161.41176470588235</v>
      </c>
      <c r="BG40">
        <v>1191</v>
      </c>
      <c r="BH40">
        <v>0</v>
      </c>
      <c r="BI40">
        <v>0</v>
      </c>
      <c r="BJ40">
        <f t="shared" si="18"/>
        <v>1191</v>
      </c>
      <c r="BK40">
        <v>0</v>
      </c>
      <c r="BL40">
        <f t="shared" si="19"/>
        <v>1191</v>
      </c>
      <c r="BM40">
        <v>11</v>
      </c>
      <c r="BN40">
        <f t="shared" si="20"/>
        <v>5</v>
      </c>
      <c r="BO40">
        <f t="shared" si="21"/>
        <v>108.27272727272727</v>
      </c>
      <c r="BQ40">
        <v>821</v>
      </c>
      <c r="BR40">
        <v>0</v>
      </c>
      <c r="BS40">
        <v>-30</v>
      </c>
      <c r="BT40">
        <f t="shared" si="22"/>
        <v>791</v>
      </c>
      <c r="BU40">
        <v>0</v>
      </c>
      <c r="BV40">
        <f t="shared" si="23"/>
        <v>791</v>
      </c>
      <c r="BW40">
        <v>27</v>
      </c>
      <c r="BX40">
        <f t="shared" si="24"/>
        <v>5</v>
      </c>
      <c r="BY40">
        <f t="shared" si="25"/>
        <v>29.296296296296298</v>
      </c>
      <c r="CA40">
        <v>200</v>
      </c>
    </row>
    <row r="41" spans="1:79" ht="17.25" customHeight="1" x14ac:dyDescent="0.3">
      <c r="A41" s="2">
        <v>44574</v>
      </c>
      <c r="B41" t="s">
        <v>104</v>
      </c>
      <c r="C41" t="s">
        <v>105</v>
      </c>
      <c r="D41" t="s">
        <v>27</v>
      </c>
      <c r="F41">
        <v>3</v>
      </c>
      <c r="G41">
        <v>0</v>
      </c>
      <c r="I41">
        <v>0</v>
      </c>
      <c r="J41">
        <f t="shared" si="26"/>
        <v>3</v>
      </c>
      <c r="K41">
        <v>0</v>
      </c>
      <c r="L41">
        <f t="shared" si="1"/>
        <v>3</v>
      </c>
      <c r="M41">
        <v>83</v>
      </c>
      <c r="N41">
        <v>1</v>
      </c>
      <c r="O41">
        <f t="shared" si="2"/>
        <v>3.614457831325301E-2</v>
      </c>
      <c r="Q41">
        <v>2</v>
      </c>
      <c r="R41">
        <v>0</v>
      </c>
      <c r="T41">
        <v>0</v>
      </c>
      <c r="U41">
        <f t="shared" si="27"/>
        <v>2</v>
      </c>
      <c r="V41">
        <v>0</v>
      </c>
      <c r="W41">
        <f t="shared" si="4"/>
        <v>2</v>
      </c>
      <c r="X41">
        <v>24</v>
      </c>
      <c r="Y41">
        <v>2</v>
      </c>
      <c r="Z41">
        <f t="shared" si="5"/>
        <v>8.3333333333333329E-2</v>
      </c>
      <c r="AB41">
        <v>334</v>
      </c>
      <c r="AC41">
        <v>0</v>
      </c>
      <c r="AE41">
        <v>0</v>
      </c>
      <c r="AF41">
        <f t="shared" si="28"/>
        <v>334</v>
      </c>
      <c r="AG41">
        <v>0</v>
      </c>
      <c r="AH41">
        <f t="shared" si="7"/>
        <v>334</v>
      </c>
      <c r="AI41">
        <v>18</v>
      </c>
      <c r="AJ41">
        <f t="shared" si="8"/>
        <v>6</v>
      </c>
      <c r="AK41">
        <f t="shared" si="9"/>
        <v>18.555555555555557</v>
      </c>
      <c r="AM41">
        <v>427</v>
      </c>
      <c r="AN41">
        <v>0</v>
      </c>
      <c r="AO41">
        <v>-22</v>
      </c>
      <c r="AP41">
        <f t="shared" si="10"/>
        <v>405</v>
      </c>
      <c r="AQ41">
        <v>0</v>
      </c>
      <c r="AR41">
        <f t="shared" si="11"/>
        <v>405</v>
      </c>
      <c r="AS41">
        <v>11</v>
      </c>
      <c r="AT41">
        <f t="shared" si="12"/>
        <v>6</v>
      </c>
      <c r="AU41">
        <f t="shared" si="13"/>
        <v>36.81818181818182</v>
      </c>
      <c r="AW41">
        <v>142</v>
      </c>
      <c r="AX41">
        <v>0</v>
      </c>
      <c r="AY41">
        <v>-24</v>
      </c>
      <c r="AZ41">
        <f t="shared" si="14"/>
        <v>118</v>
      </c>
      <c r="BA41">
        <v>0</v>
      </c>
      <c r="BB41">
        <f t="shared" si="15"/>
        <v>118</v>
      </c>
      <c r="BC41">
        <v>2</v>
      </c>
      <c r="BD41">
        <f t="shared" si="16"/>
        <v>7</v>
      </c>
      <c r="BE41">
        <f t="shared" si="17"/>
        <v>59</v>
      </c>
      <c r="BG41">
        <v>237</v>
      </c>
      <c r="BH41">
        <v>0</v>
      </c>
      <c r="BI41">
        <v>0</v>
      </c>
      <c r="BJ41">
        <f t="shared" si="18"/>
        <v>237</v>
      </c>
      <c r="BK41">
        <v>0</v>
      </c>
      <c r="BL41">
        <f t="shared" si="19"/>
        <v>237</v>
      </c>
      <c r="BM41">
        <v>12</v>
      </c>
      <c r="BN41">
        <f t="shared" si="20"/>
        <v>5</v>
      </c>
      <c r="BO41">
        <f t="shared" si="21"/>
        <v>19.75</v>
      </c>
      <c r="BQ41">
        <v>369</v>
      </c>
      <c r="BR41">
        <v>0</v>
      </c>
      <c r="BS41">
        <v>0</v>
      </c>
      <c r="BT41">
        <f t="shared" si="22"/>
        <v>369</v>
      </c>
      <c r="BU41">
        <v>0</v>
      </c>
      <c r="BV41">
        <f t="shared" si="23"/>
        <v>369</v>
      </c>
      <c r="BW41">
        <v>24</v>
      </c>
      <c r="BX41">
        <f t="shared" si="24"/>
        <v>5</v>
      </c>
      <c r="BY41">
        <f t="shared" si="25"/>
        <v>15.375</v>
      </c>
      <c r="CA41">
        <v>0</v>
      </c>
    </row>
    <row r="42" spans="1:79" ht="17.25" customHeight="1" x14ac:dyDescent="0.3">
      <c r="A42" s="2">
        <v>44574</v>
      </c>
      <c r="B42" t="s">
        <v>106</v>
      </c>
      <c r="C42" t="s">
        <v>107</v>
      </c>
      <c r="D42" t="s">
        <v>27</v>
      </c>
      <c r="F42">
        <v>445</v>
      </c>
      <c r="G42">
        <v>0</v>
      </c>
      <c r="I42">
        <v>0</v>
      </c>
      <c r="J42">
        <f t="shared" si="26"/>
        <v>445</v>
      </c>
      <c r="K42">
        <v>0</v>
      </c>
      <c r="L42">
        <f t="shared" si="1"/>
        <v>445</v>
      </c>
      <c r="M42">
        <v>10</v>
      </c>
      <c r="N42">
        <v>1</v>
      </c>
      <c r="O42">
        <f t="shared" si="2"/>
        <v>44.5</v>
      </c>
      <c r="Q42">
        <v>9</v>
      </c>
      <c r="R42">
        <v>0</v>
      </c>
      <c r="T42">
        <v>0</v>
      </c>
      <c r="U42">
        <f t="shared" si="27"/>
        <v>9</v>
      </c>
      <c r="V42">
        <v>0</v>
      </c>
      <c r="W42">
        <f t="shared" si="4"/>
        <v>9</v>
      </c>
      <c r="X42">
        <v>2</v>
      </c>
      <c r="Y42">
        <v>2</v>
      </c>
      <c r="Z42">
        <f t="shared" si="5"/>
        <v>4.5</v>
      </c>
      <c r="AB42">
        <v>2397</v>
      </c>
      <c r="AC42">
        <v>0</v>
      </c>
      <c r="AE42">
        <v>-11</v>
      </c>
      <c r="AF42">
        <f t="shared" si="28"/>
        <v>2386</v>
      </c>
      <c r="AG42">
        <v>0</v>
      </c>
      <c r="AH42">
        <f t="shared" si="7"/>
        <v>2386</v>
      </c>
      <c r="AI42">
        <v>15</v>
      </c>
      <c r="AJ42">
        <f t="shared" si="8"/>
        <v>6</v>
      </c>
      <c r="AK42">
        <f>IFERROR(AH42/AI42,0)</f>
        <v>159.06666666666666</v>
      </c>
      <c r="AM42">
        <v>222</v>
      </c>
      <c r="AN42">
        <v>0</v>
      </c>
      <c r="AO42">
        <v>0</v>
      </c>
      <c r="AP42">
        <f t="shared" si="10"/>
        <v>222</v>
      </c>
      <c r="AQ42">
        <v>0</v>
      </c>
      <c r="AR42">
        <f t="shared" si="11"/>
        <v>222</v>
      </c>
      <c r="AS42">
        <v>7</v>
      </c>
      <c r="AT42">
        <f t="shared" si="12"/>
        <v>6</v>
      </c>
      <c r="AU42">
        <f t="shared" si="13"/>
        <v>31.714285714285715</v>
      </c>
      <c r="AW42">
        <v>466</v>
      </c>
      <c r="AX42">
        <v>0</v>
      </c>
      <c r="AY42">
        <v>0</v>
      </c>
      <c r="AZ42">
        <f t="shared" si="14"/>
        <v>466</v>
      </c>
      <c r="BA42">
        <v>0</v>
      </c>
      <c r="BB42">
        <f t="shared" si="15"/>
        <v>466</v>
      </c>
      <c r="BC42">
        <v>8</v>
      </c>
      <c r="BD42">
        <f t="shared" si="16"/>
        <v>7</v>
      </c>
      <c r="BE42">
        <f t="shared" si="17"/>
        <v>58.25</v>
      </c>
      <c r="BG42">
        <v>120</v>
      </c>
      <c r="BH42">
        <v>0</v>
      </c>
      <c r="BI42">
        <v>0</v>
      </c>
      <c r="BJ42">
        <f t="shared" si="18"/>
        <v>120</v>
      </c>
      <c r="BK42">
        <v>0</v>
      </c>
      <c r="BL42">
        <f t="shared" si="19"/>
        <v>120</v>
      </c>
      <c r="BM42">
        <v>1</v>
      </c>
      <c r="BN42">
        <f t="shared" si="20"/>
        <v>5</v>
      </c>
      <c r="BO42">
        <f t="shared" si="21"/>
        <v>120</v>
      </c>
      <c r="BQ42">
        <v>665</v>
      </c>
      <c r="BR42">
        <v>0</v>
      </c>
      <c r="BS42">
        <v>-22</v>
      </c>
      <c r="BT42">
        <f t="shared" si="22"/>
        <v>643</v>
      </c>
      <c r="BU42">
        <v>0</v>
      </c>
      <c r="BV42">
        <f t="shared" si="23"/>
        <v>643</v>
      </c>
      <c r="BW42">
        <v>6</v>
      </c>
      <c r="BX42">
        <f t="shared" si="24"/>
        <v>5</v>
      </c>
      <c r="BY42">
        <f t="shared" si="25"/>
        <v>107.16666666666667</v>
      </c>
      <c r="CA42">
        <v>0</v>
      </c>
    </row>
    <row r="43" spans="1:79" ht="17.25" customHeight="1" x14ac:dyDescent="0.3">
      <c r="A43" s="2">
        <v>44574</v>
      </c>
      <c r="B43" t="s">
        <v>108</v>
      </c>
      <c r="C43" t="s">
        <v>109</v>
      </c>
      <c r="D43" t="s">
        <v>27</v>
      </c>
      <c r="F43">
        <v>3115</v>
      </c>
      <c r="G43">
        <v>872</v>
      </c>
      <c r="I43">
        <v>-93</v>
      </c>
      <c r="J43">
        <f t="shared" si="26"/>
        <v>3894</v>
      </c>
      <c r="K43">
        <v>0</v>
      </c>
      <c r="L43">
        <f t="shared" si="1"/>
        <v>3894</v>
      </c>
      <c r="M43">
        <v>374</v>
      </c>
      <c r="N43">
        <v>1</v>
      </c>
      <c r="O43">
        <f t="shared" si="2"/>
        <v>10.411764705882353</v>
      </c>
      <c r="Q43">
        <v>1289</v>
      </c>
      <c r="R43">
        <v>255</v>
      </c>
      <c r="T43">
        <v>0</v>
      </c>
      <c r="U43">
        <f t="shared" si="27"/>
        <v>1544</v>
      </c>
      <c r="V43">
        <v>0</v>
      </c>
      <c r="W43">
        <f t="shared" si="4"/>
        <v>1544</v>
      </c>
      <c r="X43">
        <v>64</v>
      </c>
      <c r="Y43">
        <v>2</v>
      </c>
      <c r="Z43">
        <f t="shared" si="5"/>
        <v>24.125</v>
      </c>
      <c r="AB43">
        <v>19397</v>
      </c>
      <c r="AC43">
        <v>0</v>
      </c>
      <c r="AE43">
        <v>-36</v>
      </c>
      <c r="AF43">
        <f t="shared" si="28"/>
        <v>19361</v>
      </c>
      <c r="AG43">
        <v>6000</v>
      </c>
      <c r="AH43">
        <f t="shared" si="7"/>
        <v>25361</v>
      </c>
      <c r="AI43">
        <v>749</v>
      </c>
      <c r="AJ43">
        <f t="shared" si="8"/>
        <v>6</v>
      </c>
      <c r="AK43">
        <f t="shared" si="9"/>
        <v>33.859813084112147</v>
      </c>
      <c r="AM43">
        <v>5221</v>
      </c>
      <c r="AN43">
        <v>2639</v>
      </c>
      <c r="AO43">
        <v>-37</v>
      </c>
      <c r="AP43">
        <f t="shared" si="10"/>
        <v>7823</v>
      </c>
      <c r="AQ43">
        <v>0</v>
      </c>
      <c r="AR43">
        <f t="shared" si="11"/>
        <v>7823</v>
      </c>
      <c r="AS43">
        <v>167</v>
      </c>
      <c r="AT43">
        <f t="shared" si="12"/>
        <v>6</v>
      </c>
      <c r="AU43">
        <f t="shared" si="13"/>
        <v>46.844311377245511</v>
      </c>
      <c r="AW43">
        <v>1422</v>
      </c>
      <c r="AX43">
        <v>1270</v>
      </c>
      <c r="AY43">
        <v>-105</v>
      </c>
      <c r="AZ43">
        <f t="shared" si="14"/>
        <v>2587</v>
      </c>
      <c r="BA43">
        <v>3000</v>
      </c>
      <c r="BB43">
        <f t="shared" si="15"/>
        <v>5587</v>
      </c>
      <c r="BC43">
        <v>240</v>
      </c>
      <c r="BD43">
        <f t="shared" si="16"/>
        <v>7</v>
      </c>
      <c r="BE43">
        <f t="shared" si="17"/>
        <v>23.279166666666665</v>
      </c>
      <c r="BG43">
        <v>1276</v>
      </c>
      <c r="BH43">
        <v>50</v>
      </c>
      <c r="BI43">
        <v>-99</v>
      </c>
      <c r="BJ43">
        <f t="shared" si="18"/>
        <v>1227</v>
      </c>
      <c r="BK43">
        <v>0</v>
      </c>
      <c r="BL43">
        <f t="shared" si="19"/>
        <v>1227</v>
      </c>
      <c r="BM43">
        <v>249</v>
      </c>
      <c r="BN43">
        <f t="shared" si="20"/>
        <v>5</v>
      </c>
      <c r="BO43">
        <f t="shared" si="21"/>
        <v>4.927710843373494</v>
      </c>
      <c r="BQ43">
        <v>3549</v>
      </c>
      <c r="BR43">
        <v>973</v>
      </c>
      <c r="BS43">
        <v>-251</v>
      </c>
      <c r="BT43">
        <f t="shared" si="22"/>
        <v>4271</v>
      </c>
      <c r="BU43">
        <v>0</v>
      </c>
      <c r="BV43">
        <f t="shared" si="23"/>
        <v>4271</v>
      </c>
      <c r="BW43">
        <v>207</v>
      </c>
      <c r="BX43">
        <f t="shared" si="24"/>
        <v>5</v>
      </c>
      <c r="BY43">
        <f t="shared" si="25"/>
        <v>20.632850241545892</v>
      </c>
      <c r="CA43">
        <v>-395</v>
      </c>
    </row>
    <row r="44" spans="1:79" ht="17.25" customHeight="1" x14ac:dyDescent="0.3">
      <c r="A44" s="2">
        <v>44574</v>
      </c>
      <c r="B44" t="s">
        <v>110</v>
      </c>
      <c r="C44" t="s">
        <v>111</v>
      </c>
      <c r="D44" t="s">
        <v>27</v>
      </c>
      <c r="F44">
        <v>1846</v>
      </c>
      <c r="G44">
        <v>359</v>
      </c>
      <c r="I44">
        <v>-136</v>
      </c>
      <c r="J44">
        <f t="shared" si="26"/>
        <v>2069</v>
      </c>
      <c r="K44">
        <v>0</v>
      </c>
      <c r="L44">
        <f t="shared" si="1"/>
        <v>2069</v>
      </c>
      <c r="M44">
        <v>205</v>
      </c>
      <c r="N44">
        <v>1</v>
      </c>
      <c r="O44">
        <f t="shared" si="2"/>
        <v>10.092682926829267</v>
      </c>
      <c r="Q44">
        <v>1859</v>
      </c>
      <c r="R44">
        <v>1370</v>
      </c>
      <c r="T44">
        <v>-35</v>
      </c>
      <c r="U44">
        <f t="shared" si="27"/>
        <v>3194</v>
      </c>
      <c r="V44">
        <v>0</v>
      </c>
      <c r="W44">
        <f t="shared" si="4"/>
        <v>3194</v>
      </c>
      <c r="X44">
        <v>99</v>
      </c>
      <c r="Y44">
        <v>2</v>
      </c>
      <c r="Z44">
        <f t="shared" si="5"/>
        <v>32.262626262626263</v>
      </c>
      <c r="AB44">
        <v>14090</v>
      </c>
      <c r="AC44">
        <v>0</v>
      </c>
      <c r="AE44">
        <v>-3</v>
      </c>
      <c r="AF44">
        <f t="shared" si="28"/>
        <v>14087</v>
      </c>
      <c r="AG44">
        <v>6000</v>
      </c>
      <c r="AH44">
        <f t="shared" si="7"/>
        <v>20087</v>
      </c>
      <c r="AI44">
        <v>552</v>
      </c>
      <c r="AJ44">
        <f t="shared" si="8"/>
        <v>6</v>
      </c>
      <c r="AK44">
        <f t="shared" si="9"/>
        <v>36.389492753623188</v>
      </c>
      <c r="AM44">
        <v>4206</v>
      </c>
      <c r="AN44">
        <v>3200</v>
      </c>
      <c r="AO44">
        <v>-72</v>
      </c>
      <c r="AP44">
        <f t="shared" si="10"/>
        <v>7334</v>
      </c>
      <c r="AQ44">
        <v>0</v>
      </c>
      <c r="AR44">
        <f t="shared" si="11"/>
        <v>7334</v>
      </c>
      <c r="AS44">
        <v>189</v>
      </c>
      <c r="AT44">
        <f t="shared" si="12"/>
        <v>6</v>
      </c>
      <c r="AU44">
        <f t="shared" si="13"/>
        <v>38.804232804232804</v>
      </c>
      <c r="AW44">
        <v>3712</v>
      </c>
      <c r="AX44">
        <v>1480</v>
      </c>
      <c r="AY44">
        <v>-96</v>
      </c>
      <c r="AZ44">
        <f t="shared" si="14"/>
        <v>5096</v>
      </c>
      <c r="BA44">
        <v>2000</v>
      </c>
      <c r="BB44">
        <f t="shared" si="15"/>
        <v>7096</v>
      </c>
      <c r="BC44">
        <v>200</v>
      </c>
      <c r="BD44">
        <f t="shared" si="16"/>
        <v>7</v>
      </c>
      <c r="BE44">
        <f t="shared" si="17"/>
        <v>35.479999999999997</v>
      </c>
      <c r="BG44">
        <v>2124</v>
      </c>
      <c r="BH44">
        <v>1645</v>
      </c>
      <c r="BI44">
        <v>-32</v>
      </c>
      <c r="BJ44">
        <f t="shared" si="18"/>
        <v>3737</v>
      </c>
      <c r="BK44">
        <v>0</v>
      </c>
      <c r="BL44">
        <f t="shared" si="19"/>
        <v>3737</v>
      </c>
      <c r="BM44">
        <v>107</v>
      </c>
      <c r="BN44">
        <f t="shared" si="20"/>
        <v>5</v>
      </c>
      <c r="BO44">
        <f t="shared" si="21"/>
        <v>34.925233644859816</v>
      </c>
      <c r="BQ44">
        <v>3694</v>
      </c>
      <c r="BR44">
        <v>1725</v>
      </c>
      <c r="BS44">
        <v>-54</v>
      </c>
      <c r="BT44">
        <f t="shared" si="22"/>
        <v>5365</v>
      </c>
      <c r="BU44">
        <v>0</v>
      </c>
      <c r="BV44">
        <f t="shared" si="23"/>
        <v>5365</v>
      </c>
      <c r="BW44">
        <v>90</v>
      </c>
      <c r="BX44">
        <f t="shared" si="24"/>
        <v>5</v>
      </c>
      <c r="BY44">
        <f t="shared" si="25"/>
        <v>59.611111111111114</v>
      </c>
      <c r="CA44">
        <v>31909</v>
      </c>
    </row>
    <row r="45" spans="1:79" ht="17.25" customHeight="1" x14ac:dyDescent="0.3">
      <c r="A45" s="2">
        <v>44574</v>
      </c>
      <c r="B45" t="s">
        <v>112</v>
      </c>
      <c r="C45" t="s">
        <v>113</v>
      </c>
      <c r="D45" t="s">
        <v>27</v>
      </c>
      <c r="F45">
        <v>658</v>
      </c>
      <c r="G45">
        <v>404</v>
      </c>
      <c r="I45">
        <v>-6</v>
      </c>
      <c r="J45">
        <f t="shared" si="26"/>
        <v>1056</v>
      </c>
      <c r="K45">
        <v>0</v>
      </c>
      <c r="L45">
        <f t="shared" si="1"/>
        <v>1056</v>
      </c>
      <c r="M45">
        <v>73</v>
      </c>
      <c r="N45">
        <v>1</v>
      </c>
      <c r="O45">
        <f t="shared" si="2"/>
        <v>14.465753424657533</v>
      </c>
      <c r="Q45">
        <v>324</v>
      </c>
      <c r="R45">
        <v>760</v>
      </c>
      <c r="T45">
        <v>0</v>
      </c>
      <c r="U45">
        <f t="shared" si="27"/>
        <v>1084</v>
      </c>
      <c r="V45">
        <v>0</v>
      </c>
      <c r="W45">
        <f t="shared" si="4"/>
        <v>1084</v>
      </c>
      <c r="X45">
        <v>72</v>
      </c>
      <c r="Y45">
        <v>2</v>
      </c>
      <c r="Z45">
        <f t="shared" si="5"/>
        <v>15.055555555555555</v>
      </c>
      <c r="AB45">
        <v>786</v>
      </c>
      <c r="AC45">
        <v>0</v>
      </c>
      <c r="AE45">
        <v>0</v>
      </c>
      <c r="AF45">
        <f t="shared" si="28"/>
        <v>786</v>
      </c>
      <c r="AG45">
        <v>0</v>
      </c>
      <c r="AH45">
        <f t="shared" si="7"/>
        <v>786</v>
      </c>
      <c r="AI45">
        <v>31</v>
      </c>
      <c r="AJ45">
        <f t="shared" si="8"/>
        <v>6</v>
      </c>
      <c r="AK45">
        <f t="shared" si="9"/>
        <v>25.35483870967742</v>
      </c>
      <c r="AM45">
        <v>1116</v>
      </c>
      <c r="AN45">
        <v>150</v>
      </c>
      <c r="AO45">
        <v>0</v>
      </c>
      <c r="AP45">
        <f t="shared" si="10"/>
        <v>1266</v>
      </c>
      <c r="AQ45">
        <v>0</v>
      </c>
      <c r="AR45">
        <f t="shared" si="11"/>
        <v>1266</v>
      </c>
      <c r="AS45">
        <v>21</v>
      </c>
      <c r="AT45">
        <f t="shared" si="12"/>
        <v>6</v>
      </c>
      <c r="AU45">
        <f t="shared" si="13"/>
        <v>60.285714285714285</v>
      </c>
      <c r="AW45">
        <v>10</v>
      </c>
      <c r="AX45">
        <v>120</v>
      </c>
      <c r="AY45">
        <v>0</v>
      </c>
      <c r="AZ45">
        <f t="shared" si="14"/>
        <v>130</v>
      </c>
      <c r="BA45">
        <v>0</v>
      </c>
      <c r="BB45">
        <f t="shared" si="15"/>
        <v>130</v>
      </c>
      <c r="BC45">
        <v>27</v>
      </c>
      <c r="BD45">
        <f t="shared" si="16"/>
        <v>7</v>
      </c>
      <c r="BE45">
        <f t="shared" si="17"/>
        <v>4.8148148148148149</v>
      </c>
      <c r="BG45">
        <v>348</v>
      </c>
      <c r="BH45">
        <v>1100</v>
      </c>
      <c r="BI45">
        <v>0</v>
      </c>
      <c r="BJ45">
        <f t="shared" si="18"/>
        <v>1448</v>
      </c>
      <c r="BK45">
        <v>0</v>
      </c>
      <c r="BL45">
        <f t="shared" si="19"/>
        <v>1448</v>
      </c>
      <c r="BM45">
        <v>11</v>
      </c>
      <c r="BN45">
        <f t="shared" si="20"/>
        <v>5</v>
      </c>
      <c r="BO45">
        <f t="shared" si="21"/>
        <v>131.63636363636363</v>
      </c>
      <c r="BQ45">
        <v>601</v>
      </c>
      <c r="BR45">
        <v>139</v>
      </c>
      <c r="BS45">
        <v>0</v>
      </c>
      <c r="BT45">
        <f t="shared" si="22"/>
        <v>740</v>
      </c>
      <c r="BU45">
        <v>0</v>
      </c>
      <c r="BV45">
        <f t="shared" si="23"/>
        <v>740</v>
      </c>
      <c r="BW45">
        <v>19</v>
      </c>
      <c r="BX45">
        <f t="shared" si="24"/>
        <v>5</v>
      </c>
      <c r="BY45">
        <f t="shared" si="25"/>
        <v>38.94736842105263</v>
      </c>
      <c r="CA45">
        <v>5800</v>
      </c>
    </row>
    <row r="46" spans="1:79" ht="17.25" customHeight="1" x14ac:dyDescent="0.3">
      <c r="A46" s="2">
        <v>44574</v>
      </c>
      <c r="B46" t="s">
        <v>114</v>
      </c>
      <c r="C46" t="s">
        <v>115</v>
      </c>
      <c r="D46" t="s">
        <v>27</v>
      </c>
      <c r="F46">
        <v>1316</v>
      </c>
      <c r="G46">
        <v>167</v>
      </c>
      <c r="I46">
        <v>-154</v>
      </c>
      <c r="J46">
        <f t="shared" si="26"/>
        <v>1329</v>
      </c>
      <c r="K46">
        <v>0</v>
      </c>
      <c r="L46">
        <f t="shared" si="1"/>
        <v>1329</v>
      </c>
      <c r="M46">
        <v>284</v>
      </c>
      <c r="N46">
        <v>1</v>
      </c>
      <c r="O46">
        <f t="shared" si="2"/>
        <v>4.679577464788732</v>
      </c>
      <c r="Q46">
        <v>1294</v>
      </c>
      <c r="R46">
        <v>0</v>
      </c>
      <c r="T46">
        <v>-16</v>
      </c>
      <c r="U46">
        <f t="shared" si="27"/>
        <v>1278</v>
      </c>
      <c r="V46">
        <v>0</v>
      </c>
      <c r="W46">
        <f t="shared" si="4"/>
        <v>1278</v>
      </c>
      <c r="X46">
        <v>46</v>
      </c>
      <c r="Y46">
        <v>2</v>
      </c>
      <c r="Z46">
        <f t="shared" si="5"/>
        <v>27.782608695652176</v>
      </c>
      <c r="AB46">
        <v>15800</v>
      </c>
      <c r="AC46">
        <v>0</v>
      </c>
      <c r="AE46">
        <v>-5341</v>
      </c>
      <c r="AF46">
        <f t="shared" si="28"/>
        <v>10459</v>
      </c>
      <c r="AG46">
        <v>3000</v>
      </c>
      <c r="AH46">
        <f t="shared" si="7"/>
        <v>13459</v>
      </c>
      <c r="AI46">
        <v>1521</v>
      </c>
      <c r="AJ46">
        <f t="shared" si="8"/>
        <v>6</v>
      </c>
      <c r="AK46">
        <f t="shared" si="9"/>
        <v>8.8487836949375414</v>
      </c>
      <c r="AM46">
        <v>6124</v>
      </c>
      <c r="AN46">
        <v>1381</v>
      </c>
      <c r="AO46">
        <v>-121</v>
      </c>
      <c r="AP46">
        <f t="shared" si="10"/>
        <v>7384</v>
      </c>
      <c r="AQ46">
        <v>1600</v>
      </c>
      <c r="AR46">
        <f t="shared" si="11"/>
        <v>8984</v>
      </c>
      <c r="AS46">
        <v>310</v>
      </c>
      <c r="AT46">
        <f t="shared" si="12"/>
        <v>6</v>
      </c>
      <c r="AU46">
        <f t="shared" si="13"/>
        <v>28.980645161290322</v>
      </c>
      <c r="AW46">
        <v>1807</v>
      </c>
      <c r="AX46">
        <v>0</v>
      </c>
      <c r="AY46">
        <v>-116</v>
      </c>
      <c r="AZ46">
        <f t="shared" si="14"/>
        <v>1691</v>
      </c>
      <c r="BA46">
        <v>6433</v>
      </c>
      <c r="BB46">
        <f t="shared" si="15"/>
        <v>8124</v>
      </c>
      <c r="BC46">
        <v>322</v>
      </c>
      <c r="BD46">
        <f t="shared" si="16"/>
        <v>7</v>
      </c>
      <c r="BE46">
        <f t="shared" si="17"/>
        <v>25.229813664596275</v>
      </c>
      <c r="BG46">
        <v>3841</v>
      </c>
      <c r="BH46">
        <v>10</v>
      </c>
      <c r="BI46">
        <v>-44</v>
      </c>
      <c r="BJ46">
        <f t="shared" si="18"/>
        <v>3807</v>
      </c>
      <c r="BK46">
        <v>400</v>
      </c>
      <c r="BL46">
        <f t="shared" si="19"/>
        <v>4207</v>
      </c>
      <c r="BM46">
        <v>104</v>
      </c>
      <c r="BN46">
        <f t="shared" si="20"/>
        <v>5</v>
      </c>
      <c r="BO46">
        <f t="shared" si="21"/>
        <v>40.45192307692308</v>
      </c>
      <c r="BQ46">
        <v>1733</v>
      </c>
      <c r="BR46">
        <v>200</v>
      </c>
      <c r="BS46">
        <v>-166</v>
      </c>
      <c r="BT46">
        <f t="shared" si="22"/>
        <v>1767</v>
      </c>
      <c r="BU46">
        <v>1200</v>
      </c>
      <c r="BV46">
        <f t="shared" si="23"/>
        <v>2967</v>
      </c>
      <c r="BW46">
        <v>188</v>
      </c>
      <c r="BX46">
        <f t="shared" si="24"/>
        <v>5</v>
      </c>
      <c r="BY46">
        <f t="shared" si="25"/>
        <v>15.781914893617021</v>
      </c>
      <c r="CA46">
        <v>2500</v>
      </c>
    </row>
    <row r="47" spans="1:79" ht="17.25" customHeight="1" x14ac:dyDescent="0.3">
      <c r="A47" s="2">
        <v>44574</v>
      </c>
      <c r="B47" t="s">
        <v>116</v>
      </c>
      <c r="C47" t="s">
        <v>117</v>
      </c>
      <c r="D47" t="s">
        <v>27</v>
      </c>
      <c r="F47">
        <v>160</v>
      </c>
      <c r="G47">
        <v>0</v>
      </c>
      <c r="I47">
        <v>-12</v>
      </c>
      <c r="J47">
        <f t="shared" si="26"/>
        <v>148</v>
      </c>
      <c r="K47">
        <v>0</v>
      </c>
      <c r="L47">
        <f t="shared" si="1"/>
        <v>148</v>
      </c>
      <c r="M47">
        <v>13</v>
      </c>
      <c r="N47">
        <v>1</v>
      </c>
      <c r="O47">
        <f t="shared" si="2"/>
        <v>11.384615384615385</v>
      </c>
      <c r="Q47">
        <v>0</v>
      </c>
      <c r="R47">
        <v>0</v>
      </c>
      <c r="T47">
        <v>0</v>
      </c>
      <c r="U47">
        <f t="shared" si="27"/>
        <v>0</v>
      </c>
      <c r="V47">
        <v>0</v>
      </c>
      <c r="W47">
        <f t="shared" si="4"/>
        <v>0</v>
      </c>
      <c r="X47">
        <v>3</v>
      </c>
      <c r="Y47">
        <v>2</v>
      </c>
      <c r="Z47">
        <f t="shared" si="5"/>
        <v>0</v>
      </c>
      <c r="AB47">
        <v>573</v>
      </c>
      <c r="AC47">
        <v>0</v>
      </c>
      <c r="AE47">
        <v>0</v>
      </c>
      <c r="AF47">
        <f t="shared" si="28"/>
        <v>573</v>
      </c>
      <c r="AG47">
        <v>0</v>
      </c>
      <c r="AH47">
        <f t="shared" si="7"/>
        <v>573</v>
      </c>
      <c r="AI47">
        <v>17</v>
      </c>
      <c r="AJ47">
        <f t="shared" si="8"/>
        <v>6</v>
      </c>
      <c r="AK47">
        <f t="shared" si="9"/>
        <v>33.705882352941174</v>
      </c>
      <c r="AM47">
        <v>562</v>
      </c>
      <c r="AN47">
        <v>0</v>
      </c>
      <c r="AO47">
        <v>0</v>
      </c>
      <c r="AP47">
        <f t="shared" si="10"/>
        <v>562</v>
      </c>
      <c r="AQ47">
        <v>0</v>
      </c>
      <c r="AR47">
        <f t="shared" si="11"/>
        <v>562</v>
      </c>
      <c r="AS47">
        <v>27</v>
      </c>
      <c r="AT47">
        <f t="shared" si="12"/>
        <v>6</v>
      </c>
      <c r="AU47">
        <f t="shared" si="13"/>
        <v>20.814814814814813</v>
      </c>
      <c r="AW47">
        <v>160</v>
      </c>
      <c r="AX47">
        <v>0</v>
      </c>
      <c r="AY47">
        <v>0</v>
      </c>
      <c r="AZ47">
        <f t="shared" si="14"/>
        <v>160</v>
      </c>
      <c r="BA47">
        <v>0</v>
      </c>
      <c r="BB47">
        <f t="shared" si="15"/>
        <v>160</v>
      </c>
      <c r="BC47">
        <v>21</v>
      </c>
      <c r="BD47">
        <f t="shared" si="16"/>
        <v>7</v>
      </c>
      <c r="BE47">
        <f t="shared" si="17"/>
        <v>7.6190476190476186</v>
      </c>
      <c r="BG47">
        <v>0</v>
      </c>
      <c r="BH47">
        <v>0</v>
      </c>
      <c r="BI47">
        <v>0</v>
      </c>
      <c r="BJ47">
        <f t="shared" si="18"/>
        <v>0</v>
      </c>
      <c r="BK47">
        <v>0</v>
      </c>
      <c r="BL47">
        <f t="shared" si="19"/>
        <v>0</v>
      </c>
      <c r="BM47">
        <v>6</v>
      </c>
      <c r="BN47">
        <f t="shared" si="20"/>
        <v>5</v>
      </c>
      <c r="BO47">
        <f t="shared" si="21"/>
        <v>0</v>
      </c>
      <c r="BQ47">
        <v>166</v>
      </c>
      <c r="BR47">
        <v>0</v>
      </c>
      <c r="BS47">
        <v>0</v>
      </c>
      <c r="BT47">
        <f t="shared" si="22"/>
        <v>166</v>
      </c>
      <c r="BU47">
        <v>0</v>
      </c>
      <c r="BV47">
        <f t="shared" si="23"/>
        <v>166</v>
      </c>
      <c r="BW47">
        <v>10</v>
      </c>
      <c r="BX47">
        <f t="shared" si="24"/>
        <v>5</v>
      </c>
      <c r="BY47">
        <f t="shared" si="25"/>
        <v>16.600000000000001</v>
      </c>
      <c r="CA47">
        <v>0</v>
      </c>
    </row>
    <row r="48" spans="1:79" ht="17.25" customHeight="1" x14ac:dyDescent="0.3">
      <c r="A48" s="2">
        <v>44574</v>
      </c>
      <c r="B48" t="s">
        <v>118</v>
      </c>
      <c r="C48" t="s">
        <v>119</v>
      </c>
      <c r="D48" t="s">
        <v>27</v>
      </c>
      <c r="F48">
        <v>320</v>
      </c>
      <c r="G48">
        <v>150</v>
      </c>
      <c r="I48">
        <v>0</v>
      </c>
      <c r="J48">
        <f t="shared" si="26"/>
        <v>470</v>
      </c>
      <c r="K48">
        <v>0</v>
      </c>
      <c r="L48">
        <f t="shared" si="1"/>
        <v>470</v>
      </c>
      <c r="M48">
        <v>56</v>
      </c>
      <c r="N48">
        <v>1</v>
      </c>
      <c r="O48">
        <f t="shared" si="2"/>
        <v>8.3928571428571423</v>
      </c>
      <c r="Q48">
        <v>592</v>
      </c>
      <c r="R48">
        <v>0</v>
      </c>
      <c r="T48">
        <v>0</v>
      </c>
      <c r="U48">
        <f t="shared" si="27"/>
        <v>592</v>
      </c>
      <c r="V48">
        <v>0</v>
      </c>
      <c r="W48">
        <f t="shared" si="4"/>
        <v>592</v>
      </c>
      <c r="X48">
        <v>8</v>
      </c>
      <c r="Y48">
        <v>2</v>
      </c>
      <c r="Z48">
        <f t="shared" si="5"/>
        <v>74</v>
      </c>
      <c r="AB48">
        <v>3269</v>
      </c>
      <c r="AC48">
        <v>0</v>
      </c>
      <c r="AE48">
        <v>0</v>
      </c>
      <c r="AF48">
        <f t="shared" si="28"/>
        <v>3269</v>
      </c>
      <c r="AG48">
        <v>0</v>
      </c>
      <c r="AH48">
        <f t="shared" si="7"/>
        <v>3269</v>
      </c>
      <c r="AI48">
        <v>66</v>
      </c>
      <c r="AJ48">
        <f t="shared" si="8"/>
        <v>6</v>
      </c>
      <c r="AK48">
        <f t="shared" si="9"/>
        <v>49.530303030303031</v>
      </c>
      <c r="AM48">
        <v>2309</v>
      </c>
      <c r="AN48">
        <v>0</v>
      </c>
      <c r="AO48">
        <v>-6</v>
      </c>
      <c r="AP48">
        <f t="shared" si="10"/>
        <v>2303</v>
      </c>
      <c r="AQ48">
        <v>0</v>
      </c>
      <c r="AR48">
        <f t="shared" si="11"/>
        <v>2303</v>
      </c>
      <c r="AS48">
        <v>51</v>
      </c>
      <c r="AT48">
        <f t="shared" si="12"/>
        <v>6</v>
      </c>
      <c r="AU48">
        <f t="shared" si="13"/>
        <v>45.156862745098039</v>
      </c>
      <c r="AW48">
        <v>1435</v>
      </c>
      <c r="AX48">
        <v>0</v>
      </c>
      <c r="AY48">
        <v>-25</v>
      </c>
      <c r="AZ48">
        <f t="shared" si="14"/>
        <v>1410</v>
      </c>
      <c r="BA48">
        <v>0</v>
      </c>
      <c r="BB48">
        <f t="shared" si="15"/>
        <v>1410</v>
      </c>
      <c r="BC48">
        <v>39</v>
      </c>
      <c r="BD48">
        <f t="shared" si="16"/>
        <v>7</v>
      </c>
      <c r="BE48">
        <f t="shared" si="17"/>
        <v>36.153846153846153</v>
      </c>
      <c r="BG48">
        <v>690</v>
      </c>
      <c r="BH48">
        <v>0</v>
      </c>
      <c r="BI48">
        <v>0</v>
      </c>
      <c r="BJ48">
        <f t="shared" si="18"/>
        <v>690</v>
      </c>
      <c r="BK48">
        <v>1200</v>
      </c>
      <c r="BL48">
        <f t="shared" si="19"/>
        <v>1890</v>
      </c>
      <c r="BM48">
        <v>28</v>
      </c>
      <c r="BN48">
        <f t="shared" si="20"/>
        <v>5</v>
      </c>
      <c r="BO48">
        <f t="shared" si="21"/>
        <v>67.5</v>
      </c>
      <c r="BQ48">
        <v>1615</v>
      </c>
      <c r="BR48">
        <v>0</v>
      </c>
      <c r="BS48">
        <v>-22</v>
      </c>
      <c r="BT48">
        <f t="shared" si="22"/>
        <v>1593</v>
      </c>
      <c r="BU48">
        <v>0</v>
      </c>
      <c r="BV48">
        <f t="shared" si="23"/>
        <v>1593</v>
      </c>
      <c r="BW48">
        <v>26</v>
      </c>
      <c r="BX48">
        <f t="shared" si="24"/>
        <v>5</v>
      </c>
      <c r="BY48">
        <f t="shared" si="25"/>
        <v>61.269230769230766</v>
      </c>
      <c r="CA48">
        <v>0</v>
      </c>
    </row>
    <row r="49" spans="1:79" ht="17.25" customHeight="1" x14ac:dyDescent="0.3">
      <c r="A49" s="2">
        <v>44574</v>
      </c>
      <c r="B49" t="s">
        <v>120</v>
      </c>
      <c r="C49" t="s">
        <v>121</v>
      </c>
      <c r="D49" t="s">
        <v>27</v>
      </c>
      <c r="F49">
        <v>846</v>
      </c>
      <c r="G49">
        <v>0</v>
      </c>
      <c r="I49">
        <v>-17</v>
      </c>
      <c r="J49">
        <f t="shared" si="26"/>
        <v>829</v>
      </c>
      <c r="K49">
        <v>0</v>
      </c>
      <c r="L49">
        <f t="shared" si="1"/>
        <v>829</v>
      </c>
      <c r="M49">
        <v>42</v>
      </c>
      <c r="N49">
        <v>1</v>
      </c>
      <c r="O49">
        <f t="shared" si="2"/>
        <v>19.738095238095237</v>
      </c>
      <c r="Q49">
        <v>383</v>
      </c>
      <c r="R49">
        <v>0</v>
      </c>
      <c r="T49">
        <v>0</v>
      </c>
      <c r="U49">
        <f t="shared" si="27"/>
        <v>383</v>
      </c>
      <c r="V49">
        <v>0</v>
      </c>
      <c r="W49">
        <f t="shared" si="4"/>
        <v>383</v>
      </c>
      <c r="X49">
        <v>9</v>
      </c>
      <c r="Y49">
        <v>2</v>
      </c>
      <c r="Z49">
        <f t="shared" si="5"/>
        <v>42.555555555555557</v>
      </c>
      <c r="AB49">
        <v>3662</v>
      </c>
      <c r="AC49">
        <v>0</v>
      </c>
      <c r="AE49">
        <v>0</v>
      </c>
      <c r="AF49">
        <f t="shared" si="28"/>
        <v>3662</v>
      </c>
      <c r="AG49">
        <v>0</v>
      </c>
      <c r="AH49">
        <f t="shared" si="7"/>
        <v>3662</v>
      </c>
      <c r="AI49">
        <v>112</v>
      </c>
      <c r="AJ49">
        <f t="shared" si="8"/>
        <v>6</v>
      </c>
      <c r="AK49">
        <f t="shared" si="9"/>
        <v>32.696428571428569</v>
      </c>
      <c r="AM49">
        <v>2131</v>
      </c>
      <c r="AN49">
        <v>0</v>
      </c>
      <c r="AO49">
        <v>0</v>
      </c>
      <c r="AP49">
        <f t="shared" si="10"/>
        <v>2131</v>
      </c>
      <c r="AQ49">
        <v>0</v>
      </c>
      <c r="AR49">
        <f t="shared" si="11"/>
        <v>2131</v>
      </c>
      <c r="AS49">
        <v>40</v>
      </c>
      <c r="AT49">
        <f t="shared" si="12"/>
        <v>6</v>
      </c>
      <c r="AU49">
        <f t="shared" si="13"/>
        <v>53.274999999999999</v>
      </c>
      <c r="AW49">
        <v>1837</v>
      </c>
      <c r="AX49">
        <v>0</v>
      </c>
      <c r="AY49">
        <v>0</v>
      </c>
      <c r="AZ49">
        <f t="shared" si="14"/>
        <v>1837</v>
      </c>
      <c r="BA49">
        <v>1000</v>
      </c>
      <c r="BB49">
        <f t="shared" si="15"/>
        <v>2837</v>
      </c>
      <c r="BC49">
        <v>71</v>
      </c>
      <c r="BD49">
        <f t="shared" si="16"/>
        <v>7</v>
      </c>
      <c r="BE49">
        <f t="shared" si="17"/>
        <v>39.95774647887324</v>
      </c>
      <c r="BG49">
        <v>1105</v>
      </c>
      <c r="BH49">
        <v>0</v>
      </c>
      <c r="BI49">
        <v>0</v>
      </c>
      <c r="BJ49">
        <f t="shared" si="18"/>
        <v>1105</v>
      </c>
      <c r="BK49">
        <v>2000</v>
      </c>
      <c r="BL49">
        <f t="shared" si="19"/>
        <v>3105</v>
      </c>
      <c r="BM49">
        <v>30</v>
      </c>
      <c r="BN49">
        <f t="shared" si="20"/>
        <v>5</v>
      </c>
      <c r="BO49">
        <f t="shared" si="21"/>
        <v>103.5</v>
      </c>
      <c r="BQ49">
        <v>2527</v>
      </c>
      <c r="BR49">
        <v>0</v>
      </c>
      <c r="BS49">
        <v>-17</v>
      </c>
      <c r="BT49">
        <f t="shared" si="22"/>
        <v>2510</v>
      </c>
      <c r="BU49">
        <v>0</v>
      </c>
      <c r="BV49">
        <f t="shared" si="23"/>
        <v>2510</v>
      </c>
      <c r="BW49">
        <v>34</v>
      </c>
      <c r="BX49">
        <f t="shared" si="24"/>
        <v>5</v>
      </c>
      <c r="BY49">
        <f t="shared" si="25"/>
        <v>73.82352941176471</v>
      </c>
      <c r="CA49">
        <v>3500</v>
      </c>
    </row>
    <row r="50" spans="1:79" ht="17.25" customHeight="1" x14ac:dyDescent="0.3">
      <c r="A50" s="2">
        <v>44574</v>
      </c>
      <c r="B50" t="s">
        <v>122</v>
      </c>
      <c r="C50" t="s">
        <v>123</v>
      </c>
      <c r="D50" t="s">
        <v>27</v>
      </c>
      <c r="F50">
        <v>7</v>
      </c>
      <c r="G50">
        <v>0</v>
      </c>
      <c r="I50">
        <v>0</v>
      </c>
      <c r="J50">
        <f t="shared" si="26"/>
        <v>7</v>
      </c>
      <c r="K50">
        <v>0</v>
      </c>
      <c r="L50">
        <f t="shared" si="1"/>
        <v>7</v>
      </c>
      <c r="M50">
        <v>0</v>
      </c>
      <c r="N50">
        <v>1</v>
      </c>
      <c r="O50">
        <f t="shared" si="2"/>
        <v>0</v>
      </c>
      <c r="Q50">
        <v>0</v>
      </c>
      <c r="R50">
        <v>0</v>
      </c>
      <c r="T50">
        <v>0</v>
      </c>
      <c r="U50">
        <f t="shared" si="27"/>
        <v>0</v>
      </c>
      <c r="V50">
        <v>0</v>
      </c>
      <c r="W50">
        <f t="shared" si="4"/>
        <v>0</v>
      </c>
      <c r="X50">
        <v>0</v>
      </c>
      <c r="Y50">
        <v>2</v>
      </c>
      <c r="Z50">
        <f t="shared" si="5"/>
        <v>0</v>
      </c>
      <c r="AB50">
        <v>0</v>
      </c>
      <c r="AC50">
        <v>0</v>
      </c>
      <c r="AE50">
        <v>0</v>
      </c>
      <c r="AF50">
        <f t="shared" si="28"/>
        <v>0</v>
      </c>
      <c r="AG50">
        <v>0</v>
      </c>
      <c r="AH50">
        <f t="shared" si="7"/>
        <v>0</v>
      </c>
      <c r="AI50">
        <v>0</v>
      </c>
      <c r="AJ50">
        <f t="shared" si="8"/>
        <v>6</v>
      </c>
      <c r="AK50">
        <f t="shared" si="9"/>
        <v>0</v>
      </c>
      <c r="AM50">
        <v>0</v>
      </c>
      <c r="AN50">
        <v>0</v>
      </c>
      <c r="AO50">
        <v>0</v>
      </c>
      <c r="AP50">
        <f t="shared" si="10"/>
        <v>0</v>
      </c>
      <c r="AQ50">
        <v>0</v>
      </c>
      <c r="AR50">
        <f t="shared" si="11"/>
        <v>0</v>
      </c>
      <c r="AS50">
        <v>0</v>
      </c>
      <c r="AT50">
        <f t="shared" si="12"/>
        <v>6</v>
      </c>
      <c r="AU50">
        <f t="shared" si="13"/>
        <v>0</v>
      </c>
      <c r="AW50">
        <v>0</v>
      </c>
      <c r="AX50">
        <v>0</v>
      </c>
      <c r="AY50">
        <v>0</v>
      </c>
      <c r="AZ50">
        <f t="shared" si="14"/>
        <v>0</v>
      </c>
      <c r="BA50">
        <v>0</v>
      </c>
      <c r="BB50">
        <f t="shared" si="15"/>
        <v>0</v>
      </c>
      <c r="BC50">
        <v>0</v>
      </c>
      <c r="BD50">
        <f t="shared" si="16"/>
        <v>7</v>
      </c>
      <c r="BE50">
        <f t="shared" si="17"/>
        <v>0</v>
      </c>
      <c r="BG50">
        <v>0</v>
      </c>
      <c r="BH50">
        <v>0</v>
      </c>
      <c r="BI50">
        <v>0</v>
      </c>
      <c r="BJ50">
        <f t="shared" si="18"/>
        <v>0</v>
      </c>
      <c r="BK50">
        <v>0</v>
      </c>
      <c r="BL50">
        <f t="shared" si="19"/>
        <v>0</v>
      </c>
      <c r="BM50">
        <v>0</v>
      </c>
      <c r="BN50">
        <f t="shared" si="20"/>
        <v>5</v>
      </c>
      <c r="BO50">
        <f t="shared" si="21"/>
        <v>0</v>
      </c>
      <c r="BQ50">
        <v>0</v>
      </c>
      <c r="BR50">
        <v>0</v>
      </c>
      <c r="BS50">
        <v>0</v>
      </c>
      <c r="BT50">
        <f t="shared" si="22"/>
        <v>0</v>
      </c>
      <c r="BU50">
        <v>0</v>
      </c>
      <c r="BV50">
        <f t="shared" si="23"/>
        <v>0</v>
      </c>
      <c r="BW50">
        <v>0</v>
      </c>
      <c r="BX50">
        <f t="shared" si="24"/>
        <v>5</v>
      </c>
      <c r="BY50">
        <f t="shared" si="25"/>
        <v>0</v>
      </c>
      <c r="CA50">
        <v>0</v>
      </c>
    </row>
    <row r="51" spans="1:79" ht="17.25" customHeight="1" x14ac:dyDescent="0.3">
      <c r="A51" s="2">
        <v>44574</v>
      </c>
      <c r="B51" t="s">
        <v>124</v>
      </c>
      <c r="C51" t="s">
        <v>125</v>
      </c>
      <c r="D51" t="s">
        <v>27</v>
      </c>
      <c r="F51">
        <v>1691</v>
      </c>
      <c r="G51">
        <v>869</v>
      </c>
      <c r="I51">
        <v>-118</v>
      </c>
      <c r="J51">
        <f t="shared" si="26"/>
        <v>2442</v>
      </c>
      <c r="K51">
        <v>0</v>
      </c>
      <c r="L51">
        <f t="shared" si="1"/>
        <v>2442</v>
      </c>
      <c r="M51">
        <v>127</v>
      </c>
      <c r="N51">
        <v>1</v>
      </c>
      <c r="O51">
        <f t="shared" si="2"/>
        <v>19.228346456692915</v>
      </c>
      <c r="Q51">
        <v>450</v>
      </c>
      <c r="R51">
        <v>1290</v>
      </c>
      <c r="T51">
        <v>0</v>
      </c>
      <c r="U51">
        <f t="shared" si="27"/>
        <v>1740</v>
      </c>
      <c r="V51">
        <v>0</v>
      </c>
      <c r="W51">
        <f t="shared" si="4"/>
        <v>1740</v>
      </c>
      <c r="X51">
        <v>22</v>
      </c>
      <c r="Y51">
        <v>2</v>
      </c>
      <c r="Z51">
        <f t="shared" si="5"/>
        <v>79.090909090909093</v>
      </c>
      <c r="AB51">
        <v>2389</v>
      </c>
      <c r="AC51">
        <v>0</v>
      </c>
      <c r="AE51">
        <v>0</v>
      </c>
      <c r="AF51">
        <f t="shared" si="28"/>
        <v>2389</v>
      </c>
      <c r="AG51">
        <v>0</v>
      </c>
      <c r="AH51">
        <f t="shared" si="7"/>
        <v>2389</v>
      </c>
      <c r="AI51">
        <v>64</v>
      </c>
      <c r="AJ51">
        <f t="shared" si="8"/>
        <v>6</v>
      </c>
      <c r="AK51">
        <f t="shared" si="9"/>
        <v>37.328125</v>
      </c>
      <c r="AM51">
        <v>1993</v>
      </c>
      <c r="AN51">
        <v>110</v>
      </c>
      <c r="AO51">
        <v>-34</v>
      </c>
      <c r="AP51">
        <f t="shared" si="10"/>
        <v>2069</v>
      </c>
      <c r="AQ51">
        <v>0</v>
      </c>
      <c r="AR51">
        <f t="shared" si="11"/>
        <v>2069</v>
      </c>
      <c r="AS51">
        <v>24</v>
      </c>
      <c r="AT51">
        <f t="shared" si="12"/>
        <v>6</v>
      </c>
      <c r="AU51">
        <f t="shared" si="13"/>
        <v>86.208333333333329</v>
      </c>
      <c r="AW51">
        <v>402</v>
      </c>
      <c r="AX51">
        <v>528</v>
      </c>
      <c r="AY51">
        <v>0</v>
      </c>
      <c r="AZ51">
        <f t="shared" si="14"/>
        <v>930</v>
      </c>
      <c r="BA51">
        <v>400</v>
      </c>
      <c r="BB51">
        <f t="shared" si="15"/>
        <v>1330</v>
      </c>
      <c r="BC51">
        <v>24</v>
      </c>
      <c r="BD51">
        <f t="shared" si="16"/>
        <v>7</v>
      </c>
      <c r="BE51">
        <f t="shared" si="17"/>
        <v>55.416666666666664</v>
      </c>
      <c r="BG51">
        <v>172</v>
      </c>
      <c r="BH51">
        <v>400</v>
      </c>
      <c r="BI51">
        <v>0</v>
      </c>
      <c r="BJ51">
        <f t="shared" si="18"/>
        <v>572</v>
      </c>
      <c r="BK51">
        <v>400</v>
      </c>
      <c r="BL51">
        <f t="shared" si="19"/>
        <v>972</v>
      </c>
      <c r="BM51">
        <v>11</v>
      </c>
      <c r="BN51">
        <f t="shared" si="20"/>
        <v>5</v>
      </c>
      <c r="BO51">
        <f t="shared" si="21"/>
        <v>88.36363636363636</v>
      </c>
      <c r="BQ51">
        <v>1935</v>
      </c>
      <c r="BR51">
        <v>650</v>
      </c>
      <c r="BS51">
        <v>-34</v>
      </c>
      <c r="BT51">
        <f t="shared" si="22"/>
        <v>2551</v>
      </c>
      <c r="BU51">
        <v>0</v>
      </c>
      <c r="BV51">
        <f t="shared" si="23"/>
        <v>2551</v>
      </c>
      <c r="BW51">
        <v>43</v>
      </c>
      <c r="BX51">
        <f t="shared" si="24"/>
        <v>5</v>
      </c>
      <c r="BY51">
        <f t="shared" si="25"/>
        <v>59.325581395348834</v>
      </c>
      <c r="CA51">
        <v>0</v>
      </c>
    </row>
    <row r="52" spans="1:79" ht="17.25" customHeight="1" x14ac:dyDescent="0.3">
      <c r="A52" s="2">
        <v>44574</v>
      </c>
      <c r="B52" t="s">
        <v>126</v>
      </c>
      <c r="C52" t="s">
        <v>127</v>
      </c>
      <c r="D52" t="s">
        <v>27</v>
      </c>
      <c r="F52">
        <v>49</v>
      </c>
      <c r="G52">
        <v>0</v>
      </c>
      <c r="I52">
        <v>0</v>
      </c>
      <c r="J52">
        <f t="shared" si="26"/>
        <v>49</v>
      </c>
      <c r="K52">
        <v>0</v>
      </c>
      <c r="L52">
        <f t="shared" si="1"/>
        <v>49</v>
      </c>
      <c r="M52">
        <v>3</v>
      </c>
      <c r="N52">
        <v>1</v>
      </c>
      <c r="O52">
        <f t="shared" si="2"/>
        <v>16.333333333333332</v>
      </c>
      <c r="Q52">
        <v>24</v>
      </c>
      <c r="R52">
        <v>0</v>
      </c>
      <c r="T52">
        <v>0</v>
      </c>
      <c r="U52">
        <f t="shared" si="27"/>
        <v>24</v>
      </c>
      <c r="V52">
        <v>0</v>
      </c>
      <c r="W52">
        <f t="shared" si="4"/>
        <v>24</v>
      </c>
      <c r="X52">
        <v>1</v>
      </c>
      <c r="Y52">
        <v>2</v>
      </c>
      <c r="Z52">
        <f t="shared" si="5"/>
        <v>24</v>
      </c>
      <c r="AB52">
        <v>388</v>
      </c>
      <c r="AC52">
        <v>0</v>
      </c>
      <c r="AE52">
        <v>0</v>
      </c>
      <c r="AF52">
        <f t="shared" si="28"/>
        <v>388</v>
      </c>
      <c r="AG52">
        <v>0</v>
      </c>
      <c r="AH52">
        <f t="shared" si="7"/>
        <v>388</v>
      </c>
      <c r="AI52">
        <v>17</v>
      </c>
      <c r="AJ52">
        <f t="shared" si="8"/>
        <v>6</v>
      </c>
      <c r="AK52">
        <f t="shared" si="9"/>
        <v>22.823529411764707</v>
      </c>
      <c r="AM52">
        <v>202</v>
      </c>
      <c r="AN52">
        <v>90</v>
      </c>
      <c r="AO52">
        <v>0</v>
      </c>
      <c r="AP52">
        <f t="shared" si="10"/>
        <v>292</v>
      </c>
      <c r="AQ52">
        <v>0</v>
      </c>
      <c r="AR52">
        <f t="shared" si="11"/>
        <v>292</v>
      </c>
      <c r="AS52">
        <v>10</v>
      </c>
      <c r="AT52">
        <f t="shared" si="12"/>
        <v>6</v>
      </c>
      <c r="AU52">
        <f t="shared" si="13"/>
        <v>29.2</v>
      </c>
      <c r="AW52">
        <v>233</v>
      </c>
      <c r="AX52">
        <v>0</v>
      </c>
      <c r="AY52">
        <v>0</v>
      </c>
      <c r="AZ52">
        <f t="shared" si="14"/>
        <v>233</v>
      </c>
      <c r="BA52">
        <v>0</v>
      </c>
      <c r="BB52">
        <f t="shared" si="15"/>
        <v>233</v>
      </c>
      <c r="BC52">
        <v>4</v>
      </c>
      <c r="BD52">
        <f t="shared" si="16"/>
        <v>7</v>
      </c>
      <c r="BE52">
        <f t="shared" si="17"/>
        <v>58.25</v>
      </c>
      <c r="BG52">
        <v>43</v>
      </c>
      <c r="BH52">
        <v>120</v>
      </c>
      <c r="BI52">
        <v>0</v>
      </c>
      <c r="BJ52">
        <f t="shared" si="18"/>
        <v>163</v>
      </c>
      <c r="BK52">
        <v>0</v>
      </c>
      <c r="BL52">
        <f t="shared" si="19"/>
        <v>163</v>
      </c>
      <c r="BM52">
        <v>8</v>
      </c>
      <c r="BN52">
        <f t="shared" si="20"/>
        <v>5</v>
      </c>
      <c r="BO52">
        <f t="shared" si="21"/>
        <v>20.375</v>
      </c>
      <c r="BQ52">
        <v>88</v>
      </c>
      <c r="BR52">
        <v>102</v>
      </c>
      <c r="BS52">
        <v>-5</v>
      </c>
      <c r="BT52">
        <f t="shared" si="22"/>
        <v>185</v>
      </c>
      <c r="BU52">
        <v>0</v>
      </c>
      <c r="BV52">
        <f t="shared" si="23"/>
        <v>185</v>
      </c>
      <c r="BW52">
        <v>9</v>
      </c>
      <c r="BX52">
        <f t="shared" si="24"/>
        <v>5</v>
      </c>
      <c r="BY52">
        <f t="shared" si="25"/>
        <v>20.555555555555557</v>
      </c>
      <c r="CA52">
        <v>-1153</v>
      </c>
    </row>
    <row r="53" spans="1:79" ht="17.25" customHeight="1" x14ac:dyDescent="0.3">
      <c r="A53" s="2">
        <v>44574</v>
      </c>
      <c r="B53" t="s">
        <v>128</v>
      </c>
      <c r="C53" t="s">
        <v>129</v>
      </c>
      <c r="D53" t="s">
        <v>27</v>
      </c>
      <c r="F53">
        <v>82</v>
      </c>
      <c r="G53">
        <v>0</v>
      </c>
      <c r="I53">
        <v>0</v>
      </c>
      <c r="J53">
        <f t="shared" si="26"/>
        <v>82</v>
      </c>
      <c r="K53">
        <v>0</v>
      </c>
      <c r="L53">
        <f t="shared" si="1"/>
        <v>82</v>
      </c>
      <c r="M53">
        <v>27</v>
      </c>
      <c r="N53">
        <v>1</v>
      </c>
      <c r="O53">
        <f t="shared" si="2"/>
        <v>3.0370370370370372</v>
      </c>
      <c r="Q53">
        <v>565</v>
      </c>
      <c r="R53">
        <v>0</v>
      </c>
      <c r="T53">
        <v>0</v>
      </c>
      <c r="U53">
        <f t="shared" si="27"/>
        <v>565</v>
      </c>
      <c r="V53">
        <v>0</v>
      </c>
      <c r="W53">
        <f t="shared" si="4"/>
        <v>565</v>
      </c>
      <c r="X53">
        <v>13</v>
      </c>
      <c r="Y53">
        <v>2</v>
      </c>
      <c r="Z53">
        <f t="shared" si="5"/>
        <v>43.46153846153846</v>
      </c>
      <c r="AB53">
        <v>3837</v>
      </c>
      <c r="AC53">
        <v>0</v>
      </c>
      <c r="AE53">
        <v>0</v>
      </c>
      <c r="AF53">
        <f t="shared" si="28"/>
        <v>3837</v>
      </c>
      <c r="AG53">
        <v>0</v>
      </c>
      <c r="AH53">
        <f t="shared" si="7"/>
        <v>3837</v>
      </c>
      <c r="AI53">
        <v>87</v>
      </c>
      <c r="AJ53">
        <f t="shared" si="8"/>
        <v>6</v>
      </c>
      <c r="AK53">
        <f t="shared" si="9"/>
        <v>44.103448275862071</v>
      </c>
      <c r="AM53">
        <v>2618</v>
      </c>
      <c r="AN53">
        <v>0</v>
      </c>
      <c r="AO53">
        <v>-3</v>
      </c>
      <c r="AP53">
        <f t="shared" si="10"/>
        <v>2615</v>
      </c>
      <c r="AQ53">
        <v>0</v>
      </c>
      <c r="AR53">
        <f t="shared" si="11"/>
        <v>2615</v>
      </c>
      <c r="AS53">
        <v>37</v>
      </c>
      <c r="AT53">
        <f t="shared" si="12"/>
        <v>6</v>
      </c>
      <c r="AU53">
        <f t="shared" si="13"/>
        <v>70.675675675675677</v>
      </c>
      <c r="AW53">
        <v>513</v>
      </c>
      <c r="AX53">
        <v>0</v>
      </c>
      <c r="AY53">
        <v>0</v>
      </c>
      <c r="AZ53">
        <f t="shared" si="14"/>
        <v>513</v>
      </c>
      <c r="BA53">
        <v>0</v>
      </c>
      <c r="BB53">
        <f t="shared" si="15"/>
        <v>513</v>
      </c>
      <c r="BC53">
        <v>19</v>
      </c>
      <c r="BD53">
        <f t="shared" si="16"/>
        <v>7</v>
      </c>
      <c r="BE53">
        <f t="shared" si="17"/>
        <v>27</v>
      </c>
      <c r="BG53">
        <v>447</v>
      </c>
      <c r="BH53">
        <v>0</v>
      </c>
      <c r="BI53">
        <v>0</v>
      </c>
      <c r="BJ53">
        <f t="shared" si="18"/>
        <v>447</v>
      </c>
      <c r="BK53">
        <v>0</v>
      </c>
      <c r="BL53">
        <f t="shared" si="19"/>
        <v>447</v>
      </c>
      <c r="BM53">
        <v>20</v>
      </c>
      <c r="BN53">
        <f t="shared" si="20"/>
        <v>5</v>
      </c>
      <c r="BO53">
        <f t="shared" si="21"/>
        <v>22.35</v>
      </c>
      <c r="BQ53">
        <v>2912</v>
      </c>
      <c r="BR53">
        <v>0</v>
      </c>
      <c r="BS53">
        <v>0</v>
      </c>
      <c r="BT53">
        <f t="shared" si="22"/>
        <v>2912</v>
      </c>
      <c r="BU53">
        <v>0</v>
      </c>
      <c r="BV53">
        <f t="shared" si="23"/>
        <v>2912</v>
      </c>
      <c r="BW53">
        <v>52</v>
      </c>
      <c r="BX53">
        <f t="shared" si="24"/>
        <v>5</v>
      </c>
      <c r="BY53">
        <f t="shared" si="25"/>
        <v>56</v>
      </c>
      <c r="CA53">
        <v>4200</v>
      </c>
    </row>
    <row r="54" spans="1:79" ht="17.25" customHeight="1" x14ac:dyDescent="0.3">
      <c r="A54" s="2">
        <v>44574</v>
      </c>
      <c r="B54" t="s">
        <v>130</v>
      </c>
      <c r="C54" t="s">
        <v>131</v>
      </c>
      <c r="D54" t="s">
        <v>27</v>
      </c>
      <c r="F54">
        <v>908</v>
      </c>
      <c r="G54">
        <v>352</v>
      </c>
      <c r="I54">
        <v>-10</v>
      </c>
      <c r="J54">
        <f t="shared" si="26"/>
        <v>1250</v>
      </c>
      <c r="K54">
        <v>0</v>
      </c>
      <c r="L54">
        <f t="shared" si="1"/>
        <v>1250</v>
      </c>
      <c r="M54">
        <v>121</v>
      </c>
      <c r="N54">
        <v>1</v>
      </c>
      <c r="O54">
        <f t="shared" si="2"/>
        <v>10.330578512396695</v>
      </c>
      <c r="Q54">
        <v>469</v>
      </c>
      <c r="R54">
        <v>2355</v>
      </c>
      <c r="T54">
        <v>-100</v>
      </c>
      <c r="U54">
        <f t="shared" si="27"/>
        <v>2724</v>
      </c>
      <c r="V54">
        <v>0</v>
      </c>
      <c r="W54">
        <f t="shared" si="4"/>
        <v>2724</v>
      </c>
      <c r="X54">
        <v>121</v>
      </c>
      <c r="Y54">
        <v>2</v>
      </c>
      <c r="Z54">
        <f t="shared" si="5"/>
        <v>22.512396694214875</v>
      </c>
      <c r="AB54">
        <v>9623</v>
      </c>
      <c r="AC54">
        <v>1650</v>
      </c>
      <c r="AE54">
        <v>-5</v>
      </c>
      <c r="AF54">
        <f t="shared" si="28"/>
        <v>11268</v>
      </c>
      <c r="AG54">
        <v>5512</v>
      </c>
      <c r="AH54">
        <f t="shared" si="7"/>
        <v>16780</v>
      </c>
      <c r="AI54">
        <v>611</v>
      </c>
      <c r="AJ54">
        <f t="shared" si="8"/>
        <v>6</v>
      </c>
      <c r="AK54">
        <f t="shared" si="9"/>
        <v>27.46317512274959</v>
      </c>
      <c r="AM54">
        <v>8265</v>
      </c>
      <c r="AN54">
        <v>1648</v>
      </c>
      <c r="AO54">
        <v>-33</v>
      </c>
      <c r="AP54">
        <f t="shared" si="10"/>
        <v>9880</v>
      </c>
      <c r="AQ54">
        <v>0</v>
      </c>
      <c r="AR54">
        <f t="shared" si="11"/>
        <v>9880</v>
      </c>
      <c r="AS54">
        <v>332</v>
      </c>
      <c r="AT54">
        <f t="shared" si="12"/>
        <v>6</v>
      </c>
      <c r="AU54">
        <f t="shared" si="13"/>
        <v>29.759036144578314</v>
      </c>
      <c r="AW54">
        <v>5767</v>
      </c>
      <c r="AX54">
        <v>9734</v>
      </c>
      <c r="AY54">
        <v>-45</v>
      </c>
      <c r="AZ54">
        <f t="shared" si="14"/>
        <v>15456</v>
      </c>
      <c r="BA54">
        <v>0</v>
      </c>
      <c r="BB54">
        <f t="shared" si="15"/>
        <v>15456</v>
      </c>
      <c r="BC54">
        <v>347</v>
      </c>
      <c r="BD54">
        <f t="shared" si="16"/>
        <v>7</v>
      </c>
      <c r="BE54">
        <f t="shared" si="17"/>
        <v>44.54178674351585</v>
      </c>
      <c r="BG54">
        <v>509</v>
      </c>
      <c r="BH54">
        <v>5750</v>
      </c>
      <c r="BI54">
        <v>-35</v>
      </c>
      <c r="BJ54">
        <f t="shared" si="18"/>
        <v>6224</v>
      </c>
      <c r="BK54">
        <v>0</v>
      </c>
      <c r="BL54">
        <f t="shared" si="19"/>
        <v>6224</v>
      </c>
      <c r="BM54">
        <v>231</v>
      </c>
      <c r="BN54">
        <f t="shared" si="20"/>
        <v>5</v>
      </c>
      <c r="BO54">
        <f t="shared" si="21"/>
        <v>26.943722943722943</v>
      </c>
      <c r="BQ54">
        <v>98</v>
      </c>
      <c r="BR54">
        <v>6700</v>
      </c>
      <c r="BS54">
        <v>-216</v>
      </c>
      <c r="BT54">
        <f t="shared" si="22"/>
        <v>6582</v>
      </c>
      <c r="BU54">
        <v>0</v>
      </c>
      <c r="BV54">
        <f t="shared" si="23"/>
        <v>6582</v>
      </c>
      <c r="BW54">
        <v>325</v>
      </c>
      <c r="BX54">
        <f t="shared" si="24"/>
        <v>5</v>
      </c>
      <c r="BY54">
        <f t="shared" si="25"/>
        <v>20.252307692307692</v>
      </c>
      <c r="CA54">
        <v>21028</v>
      </c>
    </row>
    <row r="55" spans="1:79" ht="17.25" customHeight="1" x14ac:dyDescent="0.3">
      <c r="A55" s="2">
        <v>44574</v>
      </c>
      <c r="B55" t="s">
        <v>132</v>
      </c>
      <c r="C55" t="s">
        <v>133</v>
      </c>
      <c r="D55" t="s">
        <v>27</v>
      </c>
      <c r="F55">
        <v>1348</v>
      </c>
      <c r="G55">
        <v>200</v>
      </c>
      <c r="I55">
        <v>-10</v>
      </c>
      <c r="J55">
        <f t="shared" si="26"/>
        <v>1538</v>
      </c>
      <c r="K55">
        <v>0</v>
      </c>
      <c r="L55">
        <f t="shared" si="1"/>
        <v>1538</v>
      </c>
      <c r="M55">
        <v>129</v>
      </c>
      <c r="N55">
        <v>1</v>
      </c>
      <c r="O55">
        <f t="shared" si="2"/>
        <v>11.922480620155039</v>
      </c>
      <c r="Q55">
        <v>1087</v>
      </c>
      <c r="R55">
        <v>0</v>
      </c>
      <c r="T55">
        <v>-5</v>
      </c>
      <c r="U55">
        <f t="shared" si="27"/>
        <v>1082</v>
      </c>
      <c r="V55">
        <v>0</v>
      </c>
      <c r="W55">
        <f t="shared" si="4"/>
        <v>1082</v>
      </c>
      <c r="X55">
        <v>50</v>
      </c>
      <c r="Y55">
        <v>2</v>
      </c>
      <c r="Z55">
        <f t="shared" si="5"/>
        <v>21.64</v>
      </c>
      <c r="AB55">
        <v>2056</v>
      </c>
      <c r="AC55">
        <v>0</v>
      </c>
      <c r="AE55">
        <v>0</v>
      </c>
      <c r="AF55">
        <f t="shared" si="28"/>
        <v>2056</v>
      </c>
      <c r="AG55">
        <v>0</v>
      </c>
      <c r="AH55">
        <f t="shared" si="7"/>
        <v>2056</v>
      </c>
      <c r="AI55">
        <v>63</v>
      </c>
      <c r="AJ55">
        <f t="shared" si="8"/>
        <v>6</v>
      </c>
      <c r="AK55">
        <f t="shared" si="9"/>
        <v>32.634920634920633</v>
      </c>
      <c r="AM55">
        <v>1412</v>
      </c>
      <c r="AN55">
        <v>0</v>
      </c>
      <c r="AO55">
        <v>-4</v>
      </c>
      <c r="AP55">
        <f t="shared" si="10"/>
        <v>1408</v>
      </c>
      <c r="AQ55">
        <v>0</v>
      </c>
      <c r="AR55">
        <f t="shared" si="11"/>
        <v>1408</v>
      </c>
      <c r="AS55">
        <v>23</v>
      </c>
      <c r="AT55">
        <f t="shared" si="12"/>
        <v>6</v>
      </c>
      <c r="AU55">
        <f t="shared" si="13"/>
        <v>61.217391304347828</v>
      </c>
      <c r="AW55">
        <v>393</v>
      </c>
      <c r="AX55">
        <v>50</v>
      </c>
      <c r="AY55">
        <v>-3</v>
      </c>
      <c r="AZ55">
        <f t="shared" si="14"/>
        <v>440</v>
      </c>
      <c r="BA55">
        <v>0</v>
      </c>
      <c r="BB55">
        <f t="shared" si="15"/>
        <v>440</v>
      </c>
      <c r="BC55">
        <v>22</v>
      </c>
      <c r="BD55">
        <f t="shared" si="16"/>
        <v>7</v>
      </c>
      <c r="BE55">
        <f t="shared" si="17"/>
        <v>20</v>
      </c>
      <c r="BG55">
        <v>257</v>
      </c>
      <c r="BH55">
        <v>90</v>
      </c>
      <c r="BI55">
        <v>-6</v>
      </c>
      <c r="BJ55">
        <f t="shared" si="18"/>
        <v>341</v>
      </c>
      <c r="BK55">
        <v>0</v>
      </c>
      <c r="BL55">
        <f t="shared" si="19"/>
        <v>341</v>
      </c>
      <c r="BM55">
        <v>18</v>
      </c>
      <c r="BN55">
        <f t="shared" si="20"/>
        <v>5</v>
      </c>
      <c r="BO55">
        <f t="shared" si="21"/>
        <v>18.944444444444443</v>
      </c>
      <c r="BQ55">
        <v>1507</v>
      </c>
      <c r="BR55">
        <v>970</v>
      </c>
      <c r="BS55">
        <v>-24</v>
      </c>
      <c r="BT55">
        <f t="shared" si="22"/>
        <v>2453</v>
      </c>
      <c r="BU55">
        <v>0</v>
      </c>
      <c r="BV55">
        <f t="shared" si="23"/>
        <v>2453</v>
      </c>
      <c r="BW55">
        <v>48</v>
      </c>
      <c r="BX55">
        <f t="shared" si="24"/>
        <v>5</v>
      </c>
      <c r="BY55">
        <f t="shared" si="25"/>
        <v>51.104166666666664</v>
      </c>
      <c r="CA55">
        <v>16526</v>
      </c>
    </row>
    <row r="56" spans="1:79" ht="17.25" customHeight="1" x14ac:dyDescent="0.3">
      <c r="A56" s="2">
        <v>44574</v>
      </c>
      <c r="B56" t="s">
        <v>134</v>
      </c>
      <c r="C56" t="s">
        <v>135</v>
      </c>
      <c r="D56" t="s">
        <v>27</v>
      </c>
      <c r="F56">
        <v>238</v>
      </c>
      <c r="G56">
        <v>0</v>
      </c>
      <c r="I56">
        <v>0</v>
      </c>
      <c r="J56">
        <f t="shared" si="26"/>
        <v>238</v>
      </c>
      <c r="K56">
        <v>0</v>
      </c>
      <c r="L56">
        <f t="shared" si="1"/>
        <v>238</v>
      </c>
      <c r="M56">
        <v>10</v>
      </c>
      <c r="N56">
        <v>1</v>
      </c>
      <c r="O56">
        <f t="shared" si="2"/>
        <v>23.8</v>
      </c>
      <c r="Q56">
        <v>205</v>
      </c>
      <c r="R56">
        <v>0</v>
      </c>
      <c r="T56">
        <v>0</v>
      </c>
      <c r="U56">
        <f t="shared" si="27"/>
        <v>205</v>
      </c>
      <c r="V56">
        <v>0</v>
      </c>
      <c r="W56">
        <f t="shared" si="4"/>
        <v>205</v>
      </c>
      <c r="X56">
        <v>16</v>
      </c>
      <c r="Y56">
        <v>2</v>
      </c>
      <c r="Z56">
        <f t="shared" si="5"/>
        <v>12.8125</v>
      </c>
      <c r="AB56">
        <v>2549</v>
      </c>
      <c r="AC56">
        <v>0</v>
      </c>
      <c r="AE56">
        <v>0</v>
      </c>
      <c r="AF56">
        <f t="shared" si="28"/>
        <v>2549</v>
      </c>
      <c r="AG56">
        <v>0</v>
      </c>
      <c r="AH56">
        <f t="shared" si="7"/>
        <v>2549</v>
      </c>
      <c r="AI56">
        <v>17</v>
      </c>
      <c r="AJ56">
        <f t="shared" si="8"/>
        <v>6</v>
      </c>
      <c r="AK56">
        <f t="shared" si="9"/>
        <v>149.94117647058823</v>
      </c>
      <c r="AM56">
        <v>901</v>
      </c>
      <c r="AN56">
        <v>0</v>
      </c>
      <c r="AO56">
        <v>0</v>
      </c>
      <c r="AP56">
        <f t="shared" si="10"/>
        <v>901</v>
      </c>
      <c r="AQ56">
        <v>0</v>
      </c>
      <c r="AR56">
        <f t="shared" si="11"/>
        <v>901</v>
      </c>
      <c r="AS56">
        <v>7</v>
      </c>
      <c r="AT56">
        <f t="shared" si="12"/>
        <v>6</v>
      </c>
      <c r="AU56">
        <f t="shared" si="13"/>
        <v>128.71428571428572</v>
      </c>
      <c r="AW56">
        <v>285</v>
      </c>
      <c r="AX56">
        <v>0</v>
      </c>
      <c r="AY56">
        <v>0</v>
      </c>
      <c r="AZ56">
        <f t="shared" si="14"/>
        <v>285</v>
      </c>
      <c r="BA56">
        <v>0</v>
      </c>
      <c r="BB56">
        <f t="shared" si="15"/>
        <v>285</v>
      </c>
      <c r="BC56">
        <v>6</v>
      </c>
      <c r="BD56">
        <f t="shared" si="16"/>
        <v>7</v>
      </c>
      <c r="BE56">
        <f t="shared" si="17"/>
        <v>47.5</v>
      </c>
      <c r="BG56">
        <v>237</v>
      </c>
      <c r="BH56">
        <v>0</v>
      </c>
      <c r="BI56">
        <v>0</v>
      </c>
      <c r="BJ56">
        <f t="shared" si="18"/>
        <v>237</v>
      </c>
      <c r="BK56">
        <v>0</v>
      </c>
      <c r="BL56">
        <f t="shared" si="19"/>
        <v>237</v>
      </c>
      <c r="BM56">
        <v>5</v>
      </c>
      <c r="BN56">
        <f t="shared" si="20"/>
        <v>5</v>
      </c>
      <c r="BO56">
        <f t="shared" si="21"/>
        <v>47.4</v>
      </c>
      <c r="BQ56">
        <v>74</v>
      </c>
      <c r="BR56">
        <v>0</v>
      </c>
      <c r="BS56">
        <v>0</v>
      </c>
      <c r="BT56">
        <f t="shared" si="22"/>
        <v>74</v>
      </c>
      <c r="BU56">
        <v>0</v>
      </c>
      <c r="BV56">
        <f t="shared" si="23"/>
        <v>74</v>
      </c>
      <c r="BW56">
        <v>21</v>
      </c>
      <c r="BX56">
        <f t="shared" si="24"/>
        <v>5</v>
      </c>
      <c r="BY56">
        <f t="shared" si="25"/>
        <v>3.5238095238095237</v>
      </c>
      <c r="CA56">
        <v>25206</v>
      </c>
    </row>
    <row r="57" spans="1:79" ht="17.25" customHeight="1" x14ac:dyDescent="0.3">
      <c r="A57" s="2">
        <v>44574</v>
      </c>
      <c r="B57" t="s">
        <v>136</v>
      </c>
      <c r="C57" t="s">
        <v>137</v>
      </c>
      <c r="D57" t="s">
        <v>27</v>
      </c>
      <c r="F57">
        <v>1824</v>
      </c>
      <c r="G57">
        <v>89</v>
      </c>
      <c r="I57">
        <v>-47</v>
      </c>
      <c r="J57">
        <f t="shared" si="26"/>
        <v>1866</v>
      </c>
      <c r="K57">
        <v>0</v>
      </c>
      <c r="L57">
        <f t="shared" si="1"/>
        <v>1866</v>
      </c>
      <c r="M57">
        <v>245</v>
      </c>
      <c r="N57">
        <v>1</v>
      </c>
      <c r="O57">
        <f t="shared" si="2"/>
        <v>7.6163265306122447</v>
      </c>
      <c r="Q57">
        <v>693</v>
      </c>
      <c r="R57">
        <v>0</v>
      </c>
      <c r="T57">
        <v>0</v>
      </c>
      <c r="U57">
        <f t="shared" si="27"/>
        <v>693</v>
      </c>
      <c r="V57">
        <v>0</v>
      </c>
      <c r="W57">
        <f t="shared" si="4"/>
        <v>693</v>
      </c>
      <c r="X57">
        <v>51</v>
      </c>
      <c r="Y57">
        <v>2</v>
      </c>
      <c r="Z57">
        <f t="shared" si="5"/>
        <v>13.588235294117647</v>
      </c>
      <c r="AB57">
        <v>9899</v>
      </c>
      <c r="AC57">
        <v>4002</v>
      </c>
      <c r="AE57">
        <v>-14</v>
      </c>
      <c r="AF57">
        <f t="shared" si="28"/>
        <v>13887</v>
      </c>
      <c r="AG57">
        <v>3000</v>
      </c>
      <c r="AH57">
        <f t="shared" si="7"/>
        <v>16887</v>
      </c>
      <c r="AI57">
        <v>482</v>
      </c>
      <c r="AJ57">
        <f t="shared" si="8"/>
        <v>6</v>
      </c>
      <c r="AK57">
        <f t="shared" si="9"/>
        <v>35.03526970954357</v>
      </c>
      <c r="AM57">
        <v>3036</v>
      </c>
      <c r="AN57">
        <v>0</v>
      </c>
      <c r="AO57">
        <v>-39</v>
      </c>
      <c r="AP57">
        <f t="shared" si="10"/>
        <v>2997</v>
      </c>
      <c r="AQ57">
        <v>200</v>
      </c>
      <c r="AR57">
        <f t="shared" si="11"/>
        <v>3197</v>
      </c>
      <c r="AS57">
        <v>65</v>
      </c>
      <c r="AT57">
        <f t="shared" si="12"/>
        <v>6</v>
      </c>
      <c r="AU57">
        <f t="shared" si="13"/>
        <v>49.184615384615384</v>
      </c>
      <c r="AW57">
        <v>565</v>
      </c>
      <c r="AX57">
        <v>0</v>
      </c>
      <c r="AY57">
        <v>-9</v>
      </c>
      <c r="AZ57">
        <f t="shared" si="14"/>
        <v>556</v>
      </c>
      <c r="BA57">
        <v>700</v>
      </c>
      <c r="BB57">
        <f t="shared" si="15"/>
        <v>1256</v>
      </c>
      <c r="BC57">
        <v>85</v>
      </c>
      <c r="BD57">
        <f t="shared" si="16"/>
        <v>7</v>
      </c>
      <c r="BE57">
        <f t="shared" si="17"/>
        <v>14.776470588235295</v>
      </c>
      <c r="BG57">
        <v>1741</v>
      </c>
      <c r="BH57">
        <v>40</v>
      </c>
      <c r="BI57">
        <v>-11</v>
      </c>
      <c r="BJ57">
        <f t="shared" si="18"/>
        <v>1770</v>
      </c>
      <c r="BK57">
        <v>300</v>
      </c>
      <c r="BL57">
        <f t="shared" si="19"/>
        <v>2070</v>
      </c>
      <c r="BM57">
        <v>110</v>
      </c>
      <c r="BN57">
        <f t="shared" si="20"/>
        <v>5</v>
      </c>
      <c r="BO57">
        <f t="shared" si="21"/>
        <v>18.818181818181817</v>
      </c>
      <c r="BQ57">
        <v>1805</v>
      </c>
      <c r="BR57">
        <v>0</v>
      </c>
      <c r="BS57">
        <v>-39</v>
      </c>
      <c r="BT57">
        <f t="shared" si="22"/>
        <v>1766</v>
      </c>
      <c r="BU57">
        <v>1000</v>
      </c>
      <c r="BV57">
        <f t="shared" si="23"/>
        <v>2766</v>
      </c>
      <c r="BW57">
        <v>85</v>
      </c>
      <c r="BX57">
        <f t="shared" si="24"/>
        <v>5</v>
      </c>
      <c r="BY57">
        <f t="shared" si="25"/>
        <v>32.541176470588233</v>
      </c>
      <c r="CA57">
        <v>9825</v>
      </c>
    </row>
    <row r="58" spans="1:79" ht="17.25" customHeight="1" x14ac:dyDescent="0.3">
      <c r="A58" s="2">
        <v>44574</v>
      </c>
      <c r="B58" t="s">
        <v>138</v>
      </c>
      <c r="C58" t="s">
        <v>139</v>
      </c>
      <c r="D58" t="s">
        <v>27</v>
      </c>
      <c r="F58">
        <v>326</v>
      </c>
      <c r="G58">
        <v>0</v>
      </c>
      <c r="I58">
        <v>-10</v>
      </c>
      <c r="J58">
        <f t="shared" si="26"/>
        <v>316</v>
      </c>
      <c r="K58">
        <v>0</v>
      </c>
      <c r="L58">
        <f t="shared" si="1"/>
        <v>316</v>
      </c>
      <c r="M58">
        <v>2</v>
      </c>
      <c r="N58">
        <v>1</v>
      </c>
      <c r="O58">
        <f t="shared" si="2"/>
        <v>158</v>
      </c>
      <c r="Q58">
        <v>175</v>
      </c>
      <c r="R58">
        <v>0</v>
      </c>
      <c r="T58">
        <v>0</v>
      </c>
      <c r="U58">
        <f t="shared" si="27"/>
        <v>175</v>
      </c>
      <c r="V58">
        <v>0</v>
      </c>
      <c r="W58">
        <f t="shared" si="4"/>
        <v>175</v>
      </c>
      <c r="X58">
        <v>1</v>
      </c>
      <c r="Y58">
        <v>2</v>
      </c>
      <c r="Z58">
        <f t="shared" si="5"/>
        <v>175</v>
      </c>
      <c r="AB58">
        <v>526</v>
      </c>
      <c r="AC58">
        <v>0</v>
      </c>
      <c r="AE58">
        <v>0</v>
      </c>
      <c r="AF58">
        <f t="shared" si="28"/>
        <v>526</v>
      </c>
      <c r="AG58">
        <v>0</v>
      </c>
      <c r="AH58">
        <f t="shared" si="7"/>
        <v>526</v>
      </c>
      <c r="AI58">
        <v>15</v>
      </c>
      <c r="AJ58">
        <f t="shared" si="8"/>
        <v>6</v>
      </c>
      <c r="AK58">
        <f t="shared" si="9"/>
        <v>35.06666666666667</v>
      </c>
      <c r="AM58">
        <v>894</v>
      </c>
      <c r="AN58">
        <v>340</v>
      </c>
      <c r="AO58">
        <v>0</v>
      </c>
      <c r="AP58">
        <f t="shared" si="10"/>
        <v>1234</v>
      </c>
      <c r="AQ58">
        <v>0</v>
      </c>
      <c r="AR58">
        <f t="shared" si="11"/>
        <v>1234</v>
      </c>
      <c r="AS58">
        <v>16</v>
      </c>
      <c r="AT58">
        <f t="shared" si="12"/>
        <v>6</v>
      </c>
      <c r="AU58">
        <f t="shared" si="13"/>
        <v>77.125</v>
      </c>
      <c r="AW58">
        <v>17</v>
      </c>
      <c r="AX58">
        <v>0</v>
      </c>
      <c r="AY58">
        <v>0</v>
      </c>
      <c r="AZ58">
        <f t="shared" si="14"/>
        <v>17</v>
      </c>
      <c r="BA58">
        <v>0</v>
      </c>
      <c r="BB58">
        <f t="shared" si="15"/>
        <v>17</v>
      </c>
      <c r="BC58">
        <v>3</v>
      </c>
      <c r="BD58">
        <f t="shared" si="16"/>
        <v>7</v>
      </c>
      <c r="BE58">
        <f t="shared" si="17"/>
        <v>5.666666666666667</v>
      </c>
      <c r="BG58">
        <v>132</v>
      </c>
      <c r="BH58">
        <v>20</v>
      </c>
      <c r="BI58">
        <v>0</v>
      </c>
      <c r="BJ58">
        <f t="shared" si="18"/>
        <v>152</v>
      </c>
      <c r="BK58">
        <v>0</v>
      </c>
      <c r="BL58">
        <f t="shared" si="19"/>
        <v>152</v>
      </c>
      <c r="BM58">
        <v>5</v>
      </c>
      <c r="BN58">
        <f t="shared" si="20"/>
        <v>5</v>
      </c>
      <c r="BO58">
        <f t="shared" si="21"/>
        <v>30.4</v>
      </c>
      <c r="BQ58">
        <v>563</v>
      </c>
      <c r="BR58">
        <v>0</v>
      </c>
      <c r="BS58">
        <v>0</v>
      </c>
      <c r="BT58">
        <f t="shared" si="22"/>
        <v>563</v>
      </c>
      <c r="BU58">
        <v>0</v>
      </c>
      <c r="BV58">
        <f t="shared" si="23"/>
        <v>563</v>
      </c>
      <c r="BW58">
        <v>21</v>
      </c>
      <c r="BX58">
        <f t="shared" si="24"/>
        <v>5</v>
      </c>
      <c r="BY58">
        <f t="shared" si="25"/>
        <v>26.80952380952381</v>
      </c>
      <c r="CA58">
        <v>1440</v>
      </c>
    </row>
    <row r="59" spans="1:79" ht="17.25" customHeight="1" x14ac:dyDescent="0.3">
      <c r="A59" s="2">
        <v>44574</v>
      </c>
      <c r="B59" t="s">
        <v>140</v>
      </c>
      <c r="C59" t="s">
        <v>141</v>
      </c>
      <c r="D59" t="s">
        <v>27</v>
      </c>
      <c r="F59">
        <v>458</v>
      </c>
      <c r="G59">
        <v>0</v>
      </c>
      <c r="I59">
        <v>-7</v>
      </c>
      <c r="J59">
        <f t="shared" si="26"/>
        <v>451</v>
      </c>
      <c r="K59">
        <v>0</v>
      </c>
      <c r="L59">
        <f t="shared" si="1"/>
        <v>451</v>
      </c>
      <c r="M59">
        <v>27</v>
      </c>
      <c r="N59">
        <v>1</v>
      </c>
      <c r="O59">
        <f t="shared" si="2"/>
        <v>16.703703703703702</v>
      </c>
      <c r="Q59">
        <v>4</v>
      </c>
      <c r="R59">
        <v>0</v>
      </c>
      <c r="T59">
        <v>0</v>
      </c>
      <c r="U59">
        <f t="shared" si="27"/>
        <v>4</v>
      </c>
      <c r="V59">
        <v>1679</v>
      </c>
      <c r="W59">
        <f t="shared" si="4"/>
        <v>1683</v>
      </c>
      <c r="X59">
        <v>11</v>
      </c>
      <c r="Y59">
        <v>2</v>
      </c>
      <c r="Z59">
        <f t="shared" si="5"/>
        <v>153</v>
      </c>
      <c r="AB59">
        <v>835</v>
      </c>
      <c r="AC59">
        <v>0</v>
      </c>
      <c r="AE59">
        <v>0</v>
      </c>
      <c r="AF59">
        <f t="shared" si="28"/>
        <v>835</v>
      </c>
      <c r="AG59">
        <v>0</v>
      </c>
      <c r="AH59">
        <f t="shared" si="7"/>
        <v>835</v>
      </c>
      <c r="AI59">
        <v>16</v>
      </c>
      <c r="AJ59">
        <f t="shared" si="8"/>
        <v>6</v>
      </c>
      <c r="AK59">
        <f t="shared" si="9"/>
        <v>52.1875</v>
      </c>
      <c r="AM59">
        <v>666</v>
      </c>
      <c r="AN59">
        <v>0</v>
      </c>
      <c r="AO59">
        <v>0</v>
      </c>
      <c r="AP59">
        <f t="shared" si="10"/>
        <v>666</v>
      </c>
      <c r="AQ59">
        <v>0</v>
      </c>
      <c r="AR59">
        <f t="shared" si="11"/>
        <v>666</v>
      </c>
      <c r="AS59">
        <v>7</v>
      </c>
      <c r="AT59">
        <f t="shared" si="12"/>
        <v>6</v>
      </c>
      <c r="AU59">
        <f t="shared" si="13"/>
        <v>95.142857142857139</v>
      </c>
      <c r="AW59">
        <v>158</v>
      </c>
      <c r="AX59">
        <v>45</v>
      </c>
      <c r="AY59">
        <v>0</v>
      </c>
      <c r="AZ59">
        <f t="shared" si="14"/>
        <v>203</v>
      </c>
      <c r="BA59">
        <v>0</v>
      </c>
      <c r="BB59">
        <f t="shared" si="15"/>
        <v>203</v>
      </c>
      <c r="BC59">
        <v>2</v>
      </c>
      <c r="BD59">
        <f t="shared" si="16"/>
        <v>7</v>
      </c>
      <c r="BE59">
        <f t="shared" si="17"/>
        <v>101.5</v>
      </c>
      <c r="BG59">
        <v>14</v>
      </c>
      <c r="BH59">
        <v>312</v>
      </c>
      <c r="BI59">
        <v>0</v>
      </c>
      <c r="BJ59">
        <f t="shared" si="18"/>
        <v>326</v>
      </c>
      <c r="BK59">
        <v>0</v>
      </c>
      <c r="BL59">
        <f t="shared" si="19"/>
        <v>326</v>
      </c>
      <c r="BM59">
        <v>6</v>
      </c>
      <c r="BN59">
        <f t="shared" si="20"/>
        <v>5</v>
      </c>
      <c r="BO59">
        <f t="shared" si="21"/>
        <v>54.333333333333336</v>
      </c>
      <c r="BQ59">
        <v>882</v>
      </c>
      <c r="BR59">
        <v>470</v>
      </c>
      <c r="BS59">
        <v>0</v>
      </c>
      <c r="BT59">
        <f t="shared" si="22"/>
        <v>1352</v>
      </c>
      <c r="BU59">
        <v>0</v>
      </c>
      <c r="BV59">
        <f t="shared" si="23"/>
        <v>1352</v>
      </c>
      <c r="BW59">
        <v>11</v>
      </c>
      <c r="BX59">
        <f t="shared" si="24"/>
        <v>5</v>
      </c>
      <c r="BY59">
        <f t="shared" si="25"/>
        <v>122.90909090909091</v>
      </c>
      <c r="CA59">
        <v>6264</v>
      </c>
    </row>
    <row r="60" spans="1:79" ht="17.25" customHeight="1" x14ac:dyDescent="0.3">
      <c r="A60" s="2">
        <v>44574</v>
      </c>
      <c r="B60" t="s">
        <v>142</v>
      </c>
      <c r="C60" t="s">
        <v>143</v>
      </c>
      <c r="D60" t="s">
        <v>27</v>
      </c>
      <c r="F60">
        <v>0</v>
      </c>
      <c r="G60">
        <v>0</v>
      </c>
      <c r="I60">
        <v>0</v>
      </c>
      <c r="J60">
        <f t="shared" si="26"/>
        <v>0</v>
      </c>
      <c r="K60">
        <v>0</v>
      </c>
      <c r="L60">
        <f t="shared" si="1"/>
        <v>0</v>
      </c>
      <c r="M60">
        <v>0</v>
      </c>
      <c r="N60">
        <v>1</v>
      </c>
      <c r="O60">
        <f t="shared" si="2"/>
        <v>0</v>
      </c>
      <c r="Q60">
        <v>46</v>
      </c>
      <c r="R60">
        <v>0</v>
      </c>
      <c r="T60">
        <v>0</v>
      </c>
      <c r="U60">
        <f t="shared" si="27"/>
        <v>46</v>
      </c>
      <c r="V60">
        <v>0</v>
      </c>
      <c r="W60">
        <f t="shared" si="4"/>
        <v>46</v>
      </c>
      <c r="X60">
        <v>1</v>
      </c>
      <c r="Y60">
        <v>2</v>
      </c>
      <c r="Z60">
        <f t="shared" si="5"/>
        <v>46</v>
      </c>
      <c r="AB60">
        <v>0</v>
      </c>
      <c r="AC60">
        <v>0</v>
      </c>
      <c r="AE60">
        <v>0</v>
      </c>
      <c r="AF60">
        <f t="shared" si="28"/>
        <v>0</v>
      </c>
      <c r="AG60">
        <v>0</v>
      </c>
      <c r="AH60">
        <f t="shared" si="7"/>
        <v>0</v>
      </c>
      <c r="AI60">
        <v>0</v>
      </c>
      <c r="AJ60">
        <f t="shared" si="8"/>
        <v>6</v>
      </c>
      <c r="AK60">
        <f t="shared" si="9"/>
        <v>0</v>
      </c>
      <c r="AM60">
        <v>3</v>
      </c>
      <c r="AN60">
        <v>0</v>
      </c>
      <c r="AO60">
        <v>0</v>
      </c>
      <c r="AP60">
        <f t="shared" si="10"/>
        <v>3</v>
      </c>
      <c r="AQ60">
        <v>0</v>
      </c>
      <c r="AR60">
        <f t="shared" si="11"/>
        <v>3</v>
      </c>
      <c r="AS60">
        <v>0</v>
      </c>
      <c r="AT60">
        <f t="shared" si="12"/>
        <v>6</v>
      </c>
      <c r="AU60">
        <f t="shared" si="13"/>
        <v>0</v>
      </c>
      <c r="AW60">
        <v>0</v>
      </c>
      <c r="AX60">
        <v>0</v>
      </c>
      <c r="AY60">
        <v>0</v>
      </c>
      <c r="AZ60">
        <f t="shared" si="14"/>
        <v>0</v>
      </c>
      <c r="BA60">
        <v>0</v>
      </c>
      <c r="BB60">
        <f t="shared" si="15"/>
        <v>0</v>
      </c>
      <c r="BC60">
        <v>0</v>
      </c>
      <c r="BD60">
        <f t="shared" si="16"/>
        <v>7</v>
      </c>
      <c r="BE60">
        <f t="shared" si="17"/>
        <v>0</v>
      </c>
      <c r="BG60">
        <v>0</v>
      </c>
      <c r="BH60">
        <v>0</v>
      </c>
      <c r="BI60">
        <v>0</v>
      </c>
      <c r="BJ60">
        <f t="shared" si="18"/>
        <v>0</v>
      </c>
      <c r="BK60">
        <v>0</v>
      </c>
      <c r="BL60">
        <f t="shared" si="19"/>
        <v>0</v>
      </c>
      <c r="BM60">
        <v>0</v>
      </c>
      <c r="BN60">
        <f t="shared" si="20"/>
        <v>5</v>
      </c>
      <c r="BO60">
        <f t="shared" si="21"/>
        <v>0</v>
      </c>
      <c r="BQ60">
        <v>0</v>
      </c>
      <c r="BR60">
        <v>0</v>
      </c>
      <c r="BS60">
        <v>0</v>
      </c>
      <c r="BT60">
        <f t="shared" si="22"/>
        <v>0</v>
      </c>
      <c r="BU60">
        <v>0</v>
      </c>
      <c r="BV60">
        <f t="shared" si="23"/>
        <v>0</v>
      </c>
      <c r="BW60">
        <v>0</v>
      </c>
      <c r="BX60">
        <f t="shared" si="24"/>
        <v>5</v>
      </c>
      <c r="BY60">
        <f t="shared" si="25"/>
        <v>0</v>
      </c>
      <c r="CA60">
        <v>0</v>
      </c>
    </row>
    <row r="61" spans="1:79" ht="17.25" customHeight="1" x14ac:dyDescent="0.3">
      <c r="A61" s="2">
        <v>44574</v>
      </c>
      <c r="B61" t="s">
        <v>144</v>
      </c>
      <c r="C61" t="s">
        <v>145</v>
      </c>
      <c r="D61" t="s">
        <v>27</v>
      </c>
      <c r="F61">
        <v>250</v>
      </c>
      <c r="G61">
        <v>0</v>
      </c>
      <c r="I61">
        <v>-3</v>
      </c>
      <c r="J61">
        <f t="shared" si="26"/>
        <v>247</v>
      </c>
      <c r="K61">
        <v>0</v>
      </c>
      <c r="L61">
        <f t="shared" si="1"/>
        <v>247</v>
      </c>
      <c r="M61">
        <v>13</v>
      </c>
      <c r="N61">
        <v>1</v>
      </c>
      <c r="O61">
        <f t="shared" si="2"/>
        <v>19</v>
      </c>
      <c r="Q61">
        <v>188</v>
      </c>
      <c r="R61">
        <v>0</v>
      </c>
      <c r="T61">
        <v>0</v>
      </c>
      <c r="U61">
        <f t="shared" si="27"/>
        <v>188</v>
      </c>
      <c r="V61">
        <v>0</v>
      </c>
      <c r="W61">
        <f t="shared" si="4"/>
        <v>188</v>
      </c>
      <c r="X61">
        <v>3</v>
      </c>
      <c r="Y61">
        <v>2</v>
      </c>
      <c r="Z61">
        <f t="shared" si="5"/>
        <v>62.666666666666664</v>
      </c>
      <c r="AB61">
        <v>1088</v>
      </c>
      <c r="AC61">
        <v>0</v>
      </c>
      <c r="AE61">
        <v>0</v>
      </c>
      <c r="AF61">
        <f t="shared" si="28"/>
        <v>1088</v>
      </c>
      <c r="AG61">
        <v>0</v>
      </c>
      <c r="AH61">
        <f t="shared" si="7"/>
        <v>1088</v>
      </c>
      <c r="AI61">
        <v>1</v>
      </c>
      <c r="AJ61">
        <f t="shared" si="8"/>
        <v>6</v>
      </c>
      <c r="AK61">
        <f t="shared" si="9"/>
        <v>1088</v>
      </c>
      <c r="AM61">
        <v>473</v>
      </c>
      <c r="AN61">
        <v>0</v>
      </c>
      <c r="AO61">
        <v>0</v>
      </c>
      <c r="AP61">
        <f t="shared" si="10"/>
        <v>473</v>
      </c>
      <c r="AQ61">
        <v>0</v>
      </c>
      <c r="AR61">
        <f t="shared" si="11"/>
        <v>473</v>
      </c>
      <c r="AS61">
        <v>1</v>
      </c>
      <c r="AT61">
        <f t="shared" si="12"/>
        <v>6</v>
      </c>
      <c r="AU61">
        <f t="shared" si="13"/>
        <v>473</v>
      </c>
      <c r="AW61">
        <v>144</v>
      </c>
      <c r="AX61">
        <v>4</v>
      </c>
      <c r="AY61">
        <v>0</v>
      </c>
      <c r="AZ61">
        <f t="shared" si="14"/>
        <v>148</v>
      </c>
      <c r="BA61">
        <v>0</v>
      </c>
      <c r="BB61">
        <f t="shared" si="15"/>
        <v>148</v>
      </c>
      <c r="BC61">
        <v>0</v>
      </c>
      <c r="BD61">
        <f t="shared" si="16"/>
        <v>7</v>
      </c>
      <c r="BE61">
        <f t="shared" si="17"/>
        <v>0</v>
      </c>
      <c r="BG61">
        <v>108</v>
      </c>
      <c r="BH61">
        <v>0</v>
      </c>
      <c r="BI61">
        <v>0</v>
      </c>
      <c r="BJ61">
        <f t="shared" si="18"/>
        <v>108</v>
      </c>
      <c r="BK61">
        <v>0</v>
      </c>
      <c r="BL61">
        <f t="shared" si="19"/>
        <v>108</v>
      </c>
      <c r="BM61">
        <v>1</v>
      </c>
      <c r="BN61">
        <f t="shared" si="20"/>
        <v>5</v>
      </c>
      <c r="BO61">
        <f t="shared" si="21"/>
        <v>108</v>
      </c>
      <c r="BQ61">
        <v>196</v>
      </c>
      <c r="BR61">
        <v>0</v>
      </c>
      <c r="BS61">
        <v>0</v>
      </c>
      <c r="BT61">
        <f t="shared" si="22"/>
        <v>196</v>
      </c>
      <c r="BU61">
        <v>0</v>
      </c>
      <c r="BV61">
        <f t="shared" si="23"/>
        <v>196</v>
      </c>
      <c r="BW61">
        <v>1</v>
      </c>
      <c r="BX61">
        <f t="shared" si="24"/>
        <v>5</v>
      </c>
      <c r="BY61">
        <f t="shared" si="25"/>
        <v>196</v>
      </c>
      <c r="CA61">
        <v>408</v>
      </c>
    </row>
    <row r="62" spans="1:79" ht="17.25" customHeight="1" x14ac:dyDescent="0.3">
      <c r="A62" s="2">
        <v>44574</v>
      </c>
      <c r="B62" t="s">
        <v>146</v>
      </c>
      <c r="C62" t="s">
        <v>147</v>
      </c>
      <c r="D62" t="s">
        <v>27</v>
      </c>
      <c r="F62">
        <v>552</v>
      </c>
      <c r="G62">
        <v>842</v>
      </c>
      <c r="I62">
        <v>0</v>
      </c>
      <c r="J62">
        <f t="shared" si="26"/>
        <v>1394</v>
      </c>
      <c r="K62">
        <v>0</v>
      </c>
      <c r="L62">
        <f t="shared" si="1"/>
        <v>1394</v>
      </c>
      <c r="M62">
        <v>43</v>
      </c>
      <c r="N62">
        <v>1</v>
      </c>
      <c r="O62">
        <f t="shared" si="2"/>
        <v>32.418604651162788</v>
      </c>
      <c r="Q62">
        <v>10</v>
      </c>
      <c r="R62">
        <v>790</v>
      </c>
      <c r="T62">
        <v>0</v>
      </c>
      <c r="U62">
        <f t="shared" si="27"/>
        <v>800</v>
      </c>
      <c r="V62">
        <v>0</v>
      </c>
      <c r="W62">
        <f t="shared" si="4"/>
        <v>800</v>
      </c>
      <c r="X62">
        <v>22</v>
      </c>
      <c r="Y62">
        <v>2</v>
      </c>
      <c r="Z62">
        <f t="shared" si="5"/>
        <v>36.363636363636367</v>
      </c>
      <c r="AB62">
        <v>7913</v>
      </c>
      <c r="AC62">
        <v>0</v>
      </c>
      <c r="AE62">
        <v>0</v>
      </c>
      <c r="AF62">
        <f t="shared" si="28"/>
        <v>7913</v>
      </c>
      <c r="AG62">
        <v>0</v>
      </c>
      <c r="AH62">
        <f t="shared" si="7"/>
        <v>7913</v>
      </c>
      <c r="AI62">
        <v>47</v>
      </c>
      <c r="AJ62">
        <f t="shared" si="8"/>
        <v>6</v>
      </c>
      <c r="AK62">
        <f t="shared" si="9"/>
        <v>168.36170212765958</v>
      </c>
      <c r="AM62">
        <v>4140</v>
      </c>
      <c r="AN62">
        <v>1268</v>
      </c>
      <c r="AO62">
        <v>0</v>
      </c>
      <c r="AP62">
        <f t="shared" si="10"/>
        <v>5408</v>
      </c>
      <c r="AQ62">
        <v>0</v>
      </c>
      <c r="AR62">
        <f t="shared" si="11"/>
        <v>5408</v>
      </c>
      <c r="AS62">
        <v>119</v>
      </c>
      <c r="AT62">
        <f t="shared" si="12"/>
        <v>6</v>
      </c>
      <c r="AU62">
        <f t="shared" si="13"/>
        <v>45.445378151260506</v>
      </c>
      <c r="AW62">
        <v>107</v>
      </c>
      <c r="AX62">
        <v>260</v>
      </c>
      <c r="AY62">
        <v>-100</v>
      </c>
      <c r="AZ62">
        <f t="shared" si="14"/>
        <v>267</v>
      </c>
      <c r="BA62">
        <v>0</v>
      </c>
      <c r="BB62">
        <f t="shared" si="15"/>
        <v>267</v>
      </c>
      <c r="BC62">
        <v>18</v>
      </c>
      <c r="BD62">
        <f t="shared" si="16"/>
        <v>7</v>
      </c>
      <c r="BE62">
        <f t="shared" si="17"/>
        <v>14.833333333333334</v>
      </c>
      <c r="BG62">
        <v>1218</v>
      </c>
      <c r="BH62">
        <v>660</v>
      </c>
      <c r="BI62">
        <v>0</v>
      </c>
      <c r="BJ62">
        <f t="shared" si="18"/>
        <v>1878</v>
      </c>
      <c r="BK62">
        <v>0</v>
      </c>
      <c r="BL62">
        <f t="shared" si="19"/>
        <v>1878</v>
      </c>
      <c r="BM62">
        <v>19</v>
      </c>
      <c r="BN62">
        <f t="shared" si="20"/>
        <v>5</v>
      </c>
      <c r="BO62">
        <f t="shared" si="21"/>
        <v>98.84210526315789</v>
      </c>
      <c r="BQ62">
        <v>1207</v>
      </c>
      <c r="BR62">
        <v>1340</v>
      </c>
      <c r="BS62">
        <v>0</v>
      </c>
      <c r="BT62">
        <f t="shared" si="22"/>
        <v>2547</v>
      </c>
      <c r="BU62">
        <v>0</v>
      </c>
      <c r="BV62">
        <f t="shared" si="23"/>
        <v>2547</v>
      </c>
      <c r="BW62">
        <v>39</v>
      </c>
      <c r="BX62">
        <f t="shared" si="24"/>
        <v>5</v>
      </c>
      <c r="BY62">
        <f t="shared" si="25"/>
        <v>65.307692307692307</v>
      </c>
      <c r="CA62">
        <v>3840</v>
      </c>
    </row>
    <row r="63" spans="1:79" ht="17.25" customHeight="1" x14ac:dyDescent="0.3">
      <c r="A63" s="2">
        <v>44574</v>
      </c>
      <c r="B63" t="s">
        <v>148</v>
      </c>
      <c r="C63" t="s">
        <v>149</v>
      </c>
      <c r="D63" t="s">
        <v>27</v>
      </c>
      <c r="F63">
        <v>39</v>
      </c>
      <c r="G63">
        <v>0</v>
      </c>
      <c r="I63">
        <v>0</v>
      </c>
      <c r="J63">
        <f t="shared" si="26"/>
        <v>39</v>
      </c>
      <c r="K63">
        <v>350</v>
      </c>
      <c r="L63">
        <f t="shared" si="1"/>
        <v>389</v>
      </c>
      <c r="M63">
        <v>7</v>
      </c>
      <c r="N63">
        <v>1</v>
      </c>
      <c r="O63">
        <f t="shared" si="2"/>
        <v>55.571428571428569</v>
      </c>
      <c r="Q63">
        <v>82</v>
      </c>
      <c r="R63">
        <v>0</v>
      </c>
      <c r="T63">
        <v>0</v>
      </c>
      <c r="U63">
        <f t="shared" si="27"/>
        <v>82</v>
      </c>
      <c r="V63">
        <v>0</v>
      </c>
      <c r="W63">
        <f t="shared" si="4"/>
        <v>82</v>
      </c>
      <c r="X63">
        <v>2</v>
      </c>
      <c r="Y63">
        <v>2</v>
      </c>
      <c r="Z63">
        <f t="shared" si="5"/>
        <v>41</v>
      </c>
      <c r="AB63">
        <v>218</v>
      </c>
      <c r="AC63">
        <v>0</v>
      </c>
      <c r="AE63">
        <v>0</v>
      </c>
      <c r="AF63">
        <f t="shared" si="28"/>
        <v>218</v>
      </c>
      <c r="AG63">
        <v>0</v>
      </c>
      <c r="AH63">
        <f t="shared" si="7"/>
        <v>218</v>
      </c>
      <c r="AI63">
        <v>16</v>
      </c>
      <c r="AJ63">
        <f t="shared" si="8"/>
        <v>6</v>
      </c>
      <c r="AK63">
        <f t="shared" si="9"/>
        <v>13.625</v>
      </c>
      <c r="AM63">
        <v>1240</v>
      </c>
      <c r="AN63">
        <v>0</v>
      </c>
      <c r="AO63">
        <v>0</v>
      </c>
      <c r="AP63">
        <f t="shared" si="10"/>
        <v>1240</v>
      </c>
      <c r="AQ63">
        <v>0</v>
      </c>
      <c r="AR63">
        <f t="shared" si="11"/>
        <v>1240</v>
      </c>
      <c r="AS63">
        <v>13</v>
      </c>
      <c r="AT63">
        <f t="shared" si="12"/>
        <v>6</v>
      </c>
      <c r="AU63">
        <f t="shared" si="13"/>
        <v>95.384615384615387</v>
      </c>
      <c r="AW63">
        <v>104</v>
      </c>
      <c r="AX63">
        <v>0</v>
      </c>
      <c r="AY63">
        <v>0</v>
      </c>
      <c r="AZ63">
        <f t="shared" si="14"/>
        <v>104</v>
      </c>
      <c r="BA63">
        <v>0</v>
      </c>
      <c r="BB63">
        <f t="shared" si="15"/>
        <v>104</v>
      </c>
      <c r="BC63">
        <v>10</v>
      </c>
      <c r="BD63">
        <f t="shared" si="16"/>
        <v>7</v>
      </c>
      <c r="BE63">
        <f t="shared" si="17"/>
        <v>10.4</v>
      </c>
      <c r="BG63">
        <v>325</v>
      </c>
      <c r="BH63">
        <v>0</v>
      </c>
      <c r="BI63">
        <v>0</v>
      </c>
      <c r="BJ63">
        <f t="shared" si="18"/>
        <v>325</v>
      </c>
      <c r="BK63">
        <v>0</v>
      </c>
      <c r="BL63">
        <f t="shared" si="19"/>
        <v>325</v>
      </c>
      <c r="BM63">
        <v>6</v>
      </c>
      <c r="BN63">
        <f t="shared" si="20"/>
        <v>5</v>
      </c>
      <c r="BO63">
        <f t="shared" si="21"/>
        <v>54.166666666666664</v>
      </c>
      <c r="BQ63">
        <v>552</v>
      </c>
      <c r="BR63">
        <v>0</v>
      </c>
      <c r="BS63">
        <v>0</v>
      </c>
      <c r="BT63">
        <f t="shared" si="22"/>
        <v>552</v>
      </c>
      <c r="BU63">
        <v>0</v>
      </c>
      <c r="BV63">
        <f t="shared" si="23"/>
        <v>552</v>
      </c>
      <c r="BW63">
        <v>5</v>
      </c>
      <c r="BX63">
        <f t="shared" si="24"/>
        <v>5</v>
      </c>
      <c r="BY63">
        <f t="shared" si="25"/>
        <v>110.4</v>
      </c>
      <c r="CA63">
        <v>0</v>
      </c>
    </row>
    <row r="64" spans="1:79" ht="17.25" customHeight="1" x14ac:dyDescent="0.3">
      <c r="A64" s="2">
        <v>44574</v>
      </c>
      <c r="B64" t="s">
        <v>150</v>
      </c>
      <c r="C64" t="s">
        <v>151</v>
      </c>
      <c r="D64" t="s">
        <v>27</v>
      </c>
      <c r="F64">
        <v>269</v>
      </c>
      <c r="G64">
        <v>0</v>
      </c>
      <c r="I64">
        <v>-6</v>
      </c>
      <c r="J64">
        <f t="shared" si="26"/>
        <v>263</v>
      </c>
      <c r="K64">
        <v>0</v>
      </c>
      <c r="L64">
        <f t="shared" si="1"/>
        <v>263</v>
      </c>
      <c r="M64">
        <v>43</v>
      </c>
      <c r="N64">
        <v>1</v>
      </c>
      <c r="O64">
        <f t="shared" si="2"/>
        <v>6.1162790697674421</v>
      </c>
      <c r="Q64">
        <v>75</v>
      </c>
      <c r="R64">
        <v>0</v>
      </c>
      <c r="T64">
        <v>0</v>
      </c>
      <c r="U64">
        <f t="shared" si="27"/>
        <v>75</v>
      </c>
      <c r="V64">
        <v>0</v>
      </c>
      <c r="W64">
        <f t="shared" si="4"/>
        <v>75</v>
      </c>
      <c r="X64">
        <v>8</v>
      </c>
      <c r="Y64">
        <v>2</v>
      </c>
      <c r="Z64">
        <f t="shared" si="5"/>
        <v>9.375</v>
      </c>
      <c r="AB64">
        <v>3847</v>
      </c>
      <c r="AC64">
        <v>0</v>
      </c>
      <c r="AE64">
        <v>-20</v>
      </c>
      <c r="AF64">
        <f t="shared" si="28"/>
        <v>3827</v>
      </c>
      <c r="AG64">
        <v>0</v>
      </c>
      <c r="AH64">
        <f t="shared" si="7"/>
        <v>3827</v>
      </c>
      <c r="AI64">
        <v>238</v>
      </c>
      <c r="AJ64">
        <f t="shared" si="8"/>
        <v>6</v>
      </c>
      <c r="AK64">
        <f t="shared" si="9"/>
        <v>16.079831932773111</v>
      </c>
      <c r="AM64">
        <v>2511</v>
      </c>
      <c r="AN64">
        <v>240</v>
      </c>
      <c r="AO64">
        <v>-24</v>
      </c>
      <c r="AP64">
        <f t="shared" si="10"/>
        <v>2727</v>
      </c>
      <c r="AQ64">
        <v>0</v>
      </c>
      <c r="AR64">
        <f t="shared" si="11"/>
        <v>2727</v>
      </c>
      <c r="AS64">
        <v>77</v>
      </c>
      <c r="AT64">
        <f t="shared" si="12"/>
        <v>6</v>
      </c>
      <c r="AU64">
        <f t="shared" si="13"/>
        <v>35.415584415584412</v>
      </c>
      <c r="AW64">
        <v>62</v>
      </c>
      <c r="AX64">
        <v>0</v>
      </c>
      <c r="AY64">
        <v>-39</v>
      </c>
      <c r="AZ64">
        <f t="shared" si="14"/>
        <v>23</v>
      </c>
      <c r="BA64">
        <v>3120</v>
      </c>
      <c r="BB64">
        <f t="shared" si="15"/>
        <v>3143</v>
      </c>
      <c r="BC64">
        <v>87</v>
      </c>
      <c r="BD64">
        <f t="shared" si="16"/>
        <v>7</v>
      </c>
      <c r="BE64">
        <f t="shared" si="17"/>
        <v>36.126436781609193</v>
      </c>
      <c r="BG64">
        <v>1053</v>
      </c>
      <c r="BH64">
        <v>0</v>
      </c>
      <c r="BI64">
        <v>-4</v>
      </c>
      <c r="BJ64">
        <f t="shared" si="18"/>
        <v>1049</v>
      </c>
      <c r="BK64">
        <v>0</v>
      </c>
      <c r="BL64">
        <f t="shared" si="19"/>
        <v>1049</v>
      </c>
      <c r="BM64">
        <v>26</v>
      </c>
      <c r="BN64">
        <f t="shared" si="20"/>
        <v>5</v>
      </c>
      <c r="BO64">
        <f t="shared" si="21"/>
        <v>40.346153846153847</v>
      </c>
      <c r="BQ64">
        <v>1299</v>
      </c>
      <c r="BR64">
        <v>0</v>
      </c>
      <c r="BS64">
        <v>-6</v>
      </c>
      <c r="BT64">
        <f t="shared" si="22"/>
        <v>1293</v>
      </c>
      <c r="BU64">
        <v>0</v>
      </c>
      <c r="BV64">
        <f t="shared" si="23"/>
        <v>1293</v>
      </c>
      <c r="BW64">
        <v>23</v>
      </c>
      <c r="BX64">
        <f t="shared" si="24"/>
        <v>5</v>
      </c>
      <c r="BY64">
        <f t="shared" si="25"/>
        <v>56.217391304347828</v>
      </c>
      <c r="CA64">
        <v>18808</v>
      </c>
    </row>
    <row r="65" spans="1:79" ht="17.25" customHeight="1" x14ac:dyDescent="0.3">
      <c r="A65" s="2">
        <v>44574</v>
      </c>
      <c r="B65" t="s">
        <v>152</v>
      </c>
      <c r="C65" t="s">
        <v>153</v>
      </c>
      <c r="D65" t="s">
        <v>27</v>
      </c>
      <c r="F65">
        <v>158</v>
      </c>
      <c r="G65">
        <v>64</v>
      </c>
      <c r="I65">
        <v>-6</v>
      </c>
      <c r="J65">
        <f t="shared" si="26"/>
        <v>216</v>
      </c>
      <c r="K65">
        <v>0</v>
      </c>
      <c r="L65">
        <f t="shared" si="1"/>
        <v>216</v>
      </c>
      <c r="M65">
        <v>27</v>
      </c>
      <c r="N65">
        <v>1</v>
      </c>
      <c r="O65">
        <f t="shared" si="2"/>
        <v>8</v>
      </c>
      <c r="Q65">
        <v>151</v>
      </c>
      <c r="R65">
        <v>0</v>
      </c>
      <c r="T65">
        <v>0</v>
      </c>
      <c r="U65">
        <f t="shared" si="27"/>
        <v>151</v>
      </c>
      <c r="V65">
        <v>0</v>
      </c>
      <c r="W65">
        <f t="shared" si="4"/>
        <v>151</v>
      </c>
      <c r="X65">
        <v>5</v>
      </c>
      <c r="Y65">
        <v>2</v>
      </c>
      <c r="Z65">
        <f t="shared" si="5"/>
        <v>30.2</v>
      </c>
      <c r="AB65">
        <v>6409</v>
      </c>
      <c r="AC65">
        <v>0</v>
      </c>
      <c r="AE65">
        <v>-60</v>
      </c>
      <c r="AF65">
        <f t="shared" si="28"/>
        <v>6349</v>
      </c>
      <c r="AG65">
        <v>252</v>
      </c>
      <c r="AH65">
        <f t="shared" si="7"/>
        <v>6601</v>
      </c>
      <c r="AI65">
        <v>204</v>
      </c>
      <c r="AJ65">
        <f t="shared" si="8"/>
        <v>6</v>
      </c>
      <c r="AK65">
        <f t="shared" si="9"/>
        <v>32.357843137254903</v>
      </c>
      <c r="AM65">
        <v>3339</v>
      </c>
      <c r="AN65">
        <v>280</v>
      </c>
      <c r="AO65">
        <v>-19</v>
      </c>
      <c r="AP65">
        <f t="shared" si="10"/>
        <v>3600</v>
      </c>
      <c r="AQ65">
        <v>0</v>
      </c>
      <c r="AR65">
        <f t="shared" si="11"/>
        <v>3600</v>
      </c>
      <c r="AS65">
        <v>68</v>
      </c>
      <c r="AT65">
        <f t="shared" si="12"/>
        <v>6</v>
      </c>
      <c r="AU65">
        <f t="shared" si="13"/>
        <v>52.941176470588232</v>
      </c>
      <c r="AW65">
        <v>1500</v>
      </c>
      <c r="AX65">
        <v>0</v>
      </c>
      <c r="AY65">
        <v>-38</v>
      </c>
      <c r="AZ65">
        <f t="shared" si="14"/>
        <v>1462</v>
      </c>
      <c r="BA65">
        <v>0</v>
      </c>
      <c r="BB65">
        <f t="shared" si="15"/>
        <v>1462</v>
      </c>
      <c r="BC65">
        <v>76</v>
      </c>
      <c r="BD65">
        <f t="shared" si="16"/>
        <v>7</v>
      </c>
      <c r="BE65">
        <f t="shared" si="17"/>
        <v>19.236842105263158</v>
      </c>
      <c r="BG65">
        <v>371</v>
      </c>
      <c r="BH65">
        <v>0</v>
      </c>
      <c r="BI65">
        <v>-4</v>
      </c>
      <c r="BJ65">
        <f t="shared" si="18"/>
        <v>367</v>
      </c>
      <c r="BK65">
        <v>0</v>
      </c>
      <c r="BL65">
        <f t="shared" si="19"/>
        <v>367</v>
      </c>
      <c r="BM65">
        <v>21</v>
      </c>
      <c r="BN65">
        <f t="shared" si="20"/>
        <v>5</v>
      </c>
      <c r="BO65">
        <f t="shared" si="21"/>
        <v>17.476190476190474</v>
      </c>
      <c r="BQ65">
        <v>965</v>
      </c>
      <c r="BR65">
        <v>0</v>
      </c>
      <c r="BS65">
        <v>-6</v>
      </c>
      <c r="BT65">
        <f t="shared" si="22"/>
        <v>959</v>
      </c>
      <c r="BU65">
        <v>0</v>
      </c>
      <c r="BV65">
        <f t="shared" si="23"/>
        <v>959</v>
      </c>
      <c r="BW65">
        <v>15</v>
      </c>
      <c r="BX65">
        <f t="shared" si="24"/>
        <v>5</v>
      </c>
      <c r="BY65">
        <f t="shared" si="25"/>
        <v>63.93333333333333</v>
      </c>
      <c r="CA65">
        <v>0</v>
      </c>
    </row>
    <row r="66" spans="1:79" ht="17.25" customHeight="1" x14ac:dyDescent="0.3">
      <c r="A66" s="2">
        <v>44574</v>
      </c>
      <c r="B66" t="s">
        <v>154</v>
      </c>
      <c r="C66" t="s">
        <v>155</v>
      </c>
      <c r="D66" t="s">
        <v>27</v>
      </c>
      <c r="F66">
        <v>502</v>
      </c>
      <c r="G66">
        <v>0</v>
      </c>
      <c r="I66">
        <v>-17</v>
      </c>
      <c r="J66">
        <f t="shared" ref="J66:J97" si="29">SUM(F66:I66)</f>
        <v>485</v>
      </c>
      <c r="K66">
        <v>0</v>
      </c>
      <c r="L66">
        <f t="shared" ref="L66:L81" si="30">SUM(J66:K66)</f>
        <v>485</v>
      </c>
      <c r="M66">
        <v>26</v>
      </c>
      <c r="N66">
        <v>1</v>
      </c>
      <c r="O66">
        <f t="shared" ref="O66:O81" si="31">IFERROR(L66/M66,0)</f>
        <v>18.653846153846153</v>
      </c>
      <c r="Q66">
        <v>202</v>
      </c>
      <c r="R66">
        <v>0</v>
      </c>
      <c r="T66">
        <v>0</v>
      </c>
      <c r="U66">
        <f t="shared" ref="U66:U97" si="32">SUM(Q66:T66)</f>
        <v>202</v>
      </c>
      <c r="V66">
        <v>0</v>
      </c>
      <c r="W66">
        <f t="shared" ref="W66:W81" si="33">SUM(U66:V66)</f>
        <v>202</v>
      </c>
      <c r="X66">
        <v>1</v>
      </c>
      <c r="Y66">
        <v>2</v>
      </c>
      <c r="Z66">
        <f t="shared" ref="Z66:Z81" si="34">IFERROR(W66/X66,0)</f>
        <v>202</v>
      </c>
      <c r="AB66">
        <v>1748</v>
      </c>
      <c r="AC66">
        <v>0</v>
      </c>
      <c r="AE66">
        <v>-34</v>
      </c>
      <c r="AF66">
        <f t="shared" ref="AF66:AF97" si="35">SUM(AB66:AE66)</f>
        <v>1714</v>
      </c>
      <c r="AG66">
        <v>0</v>
      </c>
      <c r="AH66">
        <f t="shared" ref="AH66:AH81" si="36">SUM(AF66:AG66)</f>
        <v>1714</v>
      </c>
      <c r="AI66">
        <v>66</v>
      </c>
      <c r="AJ66">
        <f t="shared" ref="AJ66:AJ81" si="37">4+2</f>
        <v>6</v>
      </c>
      <c r="AK66">
        <f t="shared" ref="AK66:AK81" si="38">IFERROR(AH66/AI66,0)</f>
        <v>25.969696969696969</v>
      </c>
      <c r="AM66">
        <v>1276</v>
      </c>
      <c r="AN66">
        <v>0</v>
      </c>
      <c r="AO66">
        <v>0</v>
      </c>
      <c r="AP66">
        <f t="shared" ref="AP66:AP81" si="39">SUM(AM66:AO66)</f>
        <v>1276</v>
      </c>
      <c r="AQ66">
        <v>0</v>
      </c>
      <c r="AR66">
        <f t="shared" ref="AR66:AR81" si="40">SUM(AP66:AQ66)</f>
        <v>1276</v>
      </c>
      <c r="AS66">
        <v>25</v>
      </c>
      <c r="AT66">
        <f t="shared" ref="AT66:AT81" si="41">4+2</f>
        <v>6</v>
      </c>
      <c r="AU66">
        <f t="shared" ref="AU66:AU79" si="42">IFERROR(AR66/AS66,0)</f>
        <v>51.04</v>
      </c>
      <c r="AW66">
        <v>1114</v>
      </c>
      <c r="AX66">
        <v>0</v>
      </c>
      <c r="AY66">
        <v>0</v>
      </c>
      <c r="AZ66">
        <f t="shared" ref="AZ66:AZ81" si="43">SUM(AW66:AY66)</f>
        <v>1114</v>
      </c>
      <c r="BA66">
        <v>400</v>
      </c>
      <c r="BB66">
        <f t="shared" ref="BB66:BB81" si="44">SUM(AZ66:BA66)</f>
        <v>1514</v>
      </c>
      <c r="BC66">
        <v>40</v>
      </c>
      <c r="BD66">
        <f t="shared" ref="BD66:BD81" si="45">5+2</f>
        <v>7</v>
      </c>
      <c r="BE66">
        <f t="shared" ref="BE66:BE81" si="46">IFERROR(BB66/BC66,0)</f>
        <v>37.85</v>
      </c>
      <c r="BG66">
        <v>719</v>
      </c>
      <c r="BH66">
        <v>0</v>
      </c>
      <c r="BI66">
        <v>0</v>
      </c>
      <c r="BJ66">
        <f t="shared" ref="BJ66:BJ81" si="47">SUM(BG66:BI66)</f>
        <v>719</v>
      </c>
      <c r="BK66">
        <v>0</v>
      </c>
      <c r="BL66">
        <f t="shared" ref="BL66:BL81" si="48">SUM(BJ66:BK66)</f>
        <v>719</v>
      </c>
      <c r="BM66">
        <v>7</v>
      </c>
      <c r="BN66">
        <f t="shared" ref="BN66:BN81" si="49">3+2</f>
        <v>5</v>
      </c>
      <c r="BO66">
        <f t="shared" ref="BO66:BO81" si="50">IFERROR(BL66/BM66,0)</f>
        <v>102.71428571428571</v>
      </c>
      <c r="BQ66">
        <v>2562</v>
      </c>
      <c r="BR66">
        <v>0</v>
      </c>
      <c r="BS66">
        <v>0</v>
      </c>
      <c r="BT66">
        <f t="shared" ref="BT66:BT81" si="51">SUM(BQ66:BS66)</f>
        <v>2562</v>
      </c>
      <c r="BU66">
        <v>0</v>
      </c>
      <c r="BV66">
        <f t="shared" ref="BV66:BV81" si="52">SUM(BT66:BU66)</f>
        <v>2562</v>
      </c>
      <c r="BW66">
        <v>20</v>
      </c>
      <c r="BX66">
        <f t="shared" ref="BX66:BX81" si="53">3+2</f>
        <v>5</v>
      </c>
      <c r="BY66">
        <f t="shared" ref="BY66:BY81" si="54">IFERROR(BV66/BW66,0)</f>
        <v>128.1</v>
      </c>
      <c r="CA66">
        <v>400</v>
      </c>
    </row>
    <row r="67" spans="1:79" ht="17.25" customHeight="1" x14ac:dyDescent="0.3">
      <c r="A67" s="2">
        <v>44574</v>
      </c>
      <c r="B67" t="s">
        <v>156</v>
      </c>
      <c r="C67" t="s">
        <v>157</v>
      </c>
      <c r="D67" t="s">
        <v>27</v>
      </c>
      <c r="F67">
        <v>62</v>
      </c>
      <c r="G67">
        <v>36</v>
      </c>
      <c r="I67">
        <v>0</v>
      </c>
      <c r="J67">
        <f t="shared" si="29"/>
        <v>98</v>
      </c>
      <c r="K67">
        <v>0</v>
      </c>
      <c r="L67">
        <f t="shared" si="30"/>
        <v>98</v>
      </c>
      <c r="M67">
        <v>2</v>
      </c>
      <c r="N67">
        <v>1</v>
      </c>
      <c r="O67">
        <f t="shared" si="31"/>
        <v>49</v>
      </c>
      <c r="Q67">
        <v>42</v>
      </c>
      <c r="R67">
        <v>200</v>
      </c>
      <c r="T67">
        <v>0</v>
      </c>
      <c r="U67">
        <f t="shared" si="32"/>
        <v>242</v>
      </c>
      <c r="V67">
        <v>0</v>
      </c>
      <c r="W67">
        <f t="shared" si="33"/>
        <v>242</v>
      </c>
      <c r="X67">
        <v>0</v>
      </c>
      <c r="Y67">
        <v>2</v>
      </c>
      <c r="Z67">
        <f t="shared" si="34"/>
        <v>0</v>
      </c>
      <c r="AB67">
        <v>1263</v>
      </c>
      <c r="AC67">
        <v>0</v>
      </c>
      <c r="AE67">
        <v>0</v>
      </c>
      <c r="AF67">
        <f t="shared" si="35"/>
        <v>1263</v>
      </c>
      <c r="AG67">
        <v>0</v>
      </c>
      <c r="AH67">
        <f t="shared" si="36"/>
        <v>1263</v>
      </c>
      <c r="AI67">
        <v>7</v>
      </c>
      <c r="AJ67">
        <f t="shared" si="37"/>
        <v>6</v>
      </c>
      <c r="AK67">
        <f t="shared" si="38"/>
        <v>180.42857142857142</v>
      </c>
      <c r="AM67">
        <v>596</v>
      </c>
      <c r="AN67">
        <v>1234</v>
      </c>
      <c r="AO67">
        <v>0</v>
      </c>
      <c r="AP67">
        <f t="shared" si="39"/>
        <v>1830</v>
      </c>
      <c r="AQ67">
        <v>0</v>
      </c>
      <c r="AR67">
        <f t="shared" si="40"/>
        <v>1830</v>
      </c>
      <c r="AS67">
        <v>1</v>
      </c>
      <c r="AT67">
        <f t="shared" si="41"/>
        <v>6</v>
      </c>
      <c r="AU67">
        <f t="shared" si="42"/>
        <v>1830</v>
      </c>
      <c r="AW67">
        <v>66</v>
      </c>
      <c r="AX67">
        <v>100</v>
      </c>
      <c r="AY67">
        <v>0</v>
      </c>
      <c r="AZ67">
        <f t="shared" si="43"/>
        <v>166</v>
      </c>
      <c r="BA67">
        <v>100</v>
      </c>
      <c r="BB67">
        <f t="shared" si="44"/>
        <v>266</v>
      </c>
      <c r="BC67">
        <v>3</v>
      </c>
      <c r="BD67">
        <f t="shared" si="45"/>
        <v>7</v>
      </c>
      <c r="BE67">
        <f t="shared" si="46"/>
        <v>88.666666666666671</v>
      </c>
      <c r="BG67">
        <v>12</v>
      </c>
      <c r="BH67">
        <v>20</v>
      </c>
      <c r="BI67">
        <v>0</v>
      </c>
      <c r="BJ67">
        <f t="shared" si="47"/>
        <v>32</v>
      </c>
      <c r="BK67">
        <v>0</v>
      </c>
      <c r="BL67">
        <f t="shared" si="48"/>
        <v>32</v>
      </c>
      <c r="BM67">
        <v>0</v>
      </c>
      <c r="BN67">
        <f t="shared" si="49"/>
        <v>5</v>
      </c>
      <c r="BO67">
        <f t="shared" si="50"/>
        <v>0</v>
      </c>
      <c r="BQ67">
        <v>22</v>
      </c>
      <c r="BR67">
        <v>190</v>
      </c>
      <c r="BS67">
        <v>0</v>
      </c>
      <c r="BT67">
        <f t="shared" si="51"/>
        <v>212</v>
      </c>
      <c r="BU67">
        <v>0</v>
      </c>
      <c r="BV67">
        <f t="shared" si="52"/>
        <v>212</v>
      </c>
      <c r="BW67">
        <v>1</v>
      </c>
      <c r="BX67">
        <f t="shared" si="53"/>
        <v>5</v>
      </c>
      <c r="BY67">
        <f t="shared" si="54"/>
        <v>212</v>
      </c>
      <c r="CA67">
        <v>1300</v>
      </c>
    </row>
    <row r="68" spans="1:79" ht="17.25" customHeight="1" x14ac:dyDescent="0.3">
      <c r="A68" s="2">
        <v>44574</v>
      </c>
      <c r="B68" t="s">
        <v>158</v>
      </c>
      <c r="C68" t="s">
        <v>159</v>
      </c>
      <c r="D68" t="s">
        <v>27</v>
      </c>
      <c r="F68">
        <v>0</v>
      </c>
      <c r="G68">
        <v>0</v>
      </c>
      <c r="I68">
        <v>0</v>
      </c>
      <c r="J68">
        <f t="shared" si="29"/>
        <v>0</v>
      </c>
      <c r="K68">
        <v>0</v>
      </c>
      <c r="L68">
        <f t="shared" si="30"/>
        <v>0</v>
      </c>
      <c r="M68">
        <v>4</v>
      </c>
      <c r="N68">
        <v>1</v>
      </c>
      <c r="O68">
        <f t="shared" si="31"/>
        <v>0</v>
      </c>
      <c r="Q68">
        <v>2</v>
      </c>
      <c r="R68">
        <v>0</v>
      </c>
      <c r="T68">
        <v>0</v>
      </c>
      <c r="U68">
        <f t="shared" si="32"/>
        <v>2</v>
      </c>
      <c r="V68">
        <v>0</v>
      </c>
      <c r="W68">
        <f t="shared" si="33"/>
        <v>2</v>
      </c>
      <c r="X68">
        <v>1</v>
      </c>
      <c r="Y68">
        <v>2</v>
      </c>
      <c r="Z68">
        <f t="shared" si="34"/>
        <v>2</v>
      </c>
      <c r="AB68">
        <v>5</v>
      </c>
      <c r="AC68">
        <v>0</v>
      </c>
      <c r="AE68">
        <v>0</v>
      </c>
      <c r="AF68">
        <f t="shared" si="35"/>
        <v>5</v>
      </c>
      <c r="AG68">
        <v>0</v>
      </c>
      <c r="AH68">
        <f t="shared" si="36"/>
        <v>5</v>
      </c>
      <c r="AI68">
        <v>3</v>
      </c>
      <c r="AJ68">
        <f>4+2</f>
        <v>6</v>
      </c>
      <c r="AK68">
        <f t="shared" si="38"/>
        <v>1.6666666666666667</v>
      </c>
      <c r="AM68">
        <v>2</v>
      </c>
      <c r="AN68">
        <v>0</v>
      </c>
      <c r="AO68">
        <v>0</v>
      </c>
      <c r="AP68">
        <f t="shared" si="39"/>
        <v>2</v>
      </c>
      <c r="AQ68">
        <v>0</v>
      </c>
      <c r="AR68">
        <f t="shared" si="40"/>
        <v>2</v>
      </c>
      <c r="AS68">
        <v>3</v>
      </c>
      <c r="AT68">
        <f t="shared" si="41"/>
        <v>6</v>
      </c>
      <c r="AU68">
        <f t="shared" si="42"/>
        <v>0.66666666666666663</v>
      </c>
      <c r="AW68">
        <v>0</v>
      </c>
      <c r="AX68">
        <v>0</v>
      </c>
      <c r="AY68">
        <v>0</v>
      </c>
      <c r="AZ68">
        <f t="shared" si="43"/>
        <v>0</v>
      </c>
      <c r="BA68">
        <v>0</v>
      </c>
      <c r="BB68">
        <f t="shared" si="44"/>
        <v>0</v>
      </c>
      <c r="BC68">
        <v>7</v>
      </c>
      <c r="BD68">
        <f t="shared" si="45"/>
        <v>7</v>
      </c>
      <c r="BE68">
        <f t="shared" si="46"/>
        <v>0</v>
      </c>
      <c r="BG68">
        <v>0</v>
      </c>
      <c r="BH68">
        <v>0</v>
      </c>
      <c r="BI68">
        <v>0</v>
      </c>
      <c r="BJ68">
        <f t="shared" si="47"/>
        <v>0</v>
      </c>
      <c r="BK68">
        <v>0</v>
      </c>
      <c r="BL68">
        <f t="shared" si="48"/>
        <v>0</v>
      </c>
      <c r="BM68">
        <v>3</v>
      </c>
      <c r="BN68">
        <f t="shared" si="49"/>
        <v>5</v>
      </c>
      <c r="BO68">
        <f t="shared" si="50"/>
        <v>0</v>
      </c>
      <c r="BQ68">
        <v>6</v>
      </c>
      <c r="BR68">
        <v>0</v>
      </c>
      <c r="BS68">
        <v>0</v>
      </c>
      <c r="BT68">
        <f t="shared" si="51"/>
        <v>6</v>
      </c>
      <c r="BU68">
        <v>0</v>
      </c>
      <c r="BV68">
        <f t="shared" si="52"/>
        <v>6</v>
      </c>
      <c r="BW68">
        <v>8</v>
      </c>
      <c r="BX68">
        <f t="shared" si="53"/>
        <v>5</v>
      </c>
      <c r="BY68">
        <f t="shared" si="54"/>
        <v>0.75</v>
      </c>
      <c r="CA68">
        <v>0</v>
      </c>
    </row>
    <row r="69" spans="1:79" ht="17.25" customHeight="1" x14ac:dyDescent="0.3">
      <c r="A69" s="2">
        <v>44574</v>
      </c>
      <c r="B69" t="s">
        <v>160</v>
      </c>
      <c r="C69" t="s">
        <v>161</v>
      </c>
      <c r="D69" t="s">
        <v>27</v>
      </c>
      <c r="F69">
        <v>179</v>
      </c>
      <c r="G69">
        <v>0</v>
      </c>
      <c r="I69">
        <v>0</v>
      </c>
      <c r="J69">
        <f t="shared" si="29"/>
        <v>179</v>
      </c>
      <c r="K69">
        <v>0</v>
      </c>
      <c r="L69">
        <f t="shared" si="30"/>
        <v>179</v>
      </c>
      <c r="M69">
        <v>4</v>
      </c>
      <c r="N69">
        <v>1</v>
      </c>
      <c r="O69">
        <f t="shared" si="31"/>
        <v>44.75</v>
      </c>
      <c r="Q69">
        <v>90</v>
      </c>
      <c r="R69">
        <v>0</v>
      </c>
      <c r="T69">
        <v>0</v>
      </c>
      <c r="U69">
        <f t="shared" si="32"/>
        <v>90</v>
      </c>
      <c r="V69">
        <v>0</v>
      </c>
      <c r="W69">
        <f t="shared" si="33"/>
        <v>90</v>
      </c>
      <c r="X69">
        <v>1</v>
      </c>
      <c r="Y69">
        <v>2</v>
      </c>
      <c r="Z69">
        <f t="shared" si="34"/>
        <v>90</v>
      </c>
      <c r="AB69">
        <v>2965</v>
      </c>
      <c r="AC69">
        <v>0</v>
      </c>
      <c r="AE69">
        <v>0</v>
      </c>
      <c r="AF69">
        <f t="shared" si="35"/>
        <v>2965</v>
      </c>
      <c r="AG69">
        <v>0</v>
      </c>
      <c r="AH69">
        <f t="shared" si="36"/>
        <v>2965</v>
      </c>
      <c r="AI69">
        <v>24</v>
      </c>
      <c r="AJ69">
        <f t="shared" si="37"/>
        <v>6</v>
      </c>
      <c r="AK69">
        <f t="shared" si="38"/>
        <v>123.54166666666667</v>
      </c>
      <c r="AM69">
        <v>211</v>
      </c>
      <c r="AN69">
        <v>0</v>
      </c>
      <c r="AO69">
        <v>0</v>
      </c>
      <c r="AP69">
        <f t="shared" si="39"/>
        <v>211</v>
      </c>
      <c r="AQ69">
        <v>0</v>
      </c>
      <c r="AR69">
        <f t="shared" si="40"/>
        <v>211</v>
      </c>
      <c r="AS69">
        <v>4</v>
      </c>
      <c r="AT69">
        <f t="shared" si="41"/>
        <v>6</v>
      </c>
      <c r="AU69">
        <f t="shared" si="42"/>
        <v>52.75</v>
      </c>
      <c r="AW69">
        <v>720</v>
      </c>
      <c r="AX69">
        <v>0</v>
      </c>
      <c r="AY69">
        <v>0</v>
      </c>
      <c r="AZ69">
        <f t="shared" si="43"/>
        <v>720</v>
      </c>
      <c r="BA69">
        <v>900</v>
      </c>
      <c r="BB69">
        <f t="shared" si="44"/>
        <v>1620</v>
      </c>
      <c r="BC69">
        <v>6</v>
      </c>
      <c r="BD69">
        <f t="shared" si="45"/>
        <v>7</v>
      </c>
      <c r="BE69">
        <f t="shared" si="46"/>
        <v>270</v>
      </c>
      <c r="BG69">
        <v>200</v>
      </c>
      <c r="BH69">
        <v>0</v>
      </c>
      <c r="BI69">
        <v>-1</v>
      </c>
      <c r="BJ69">
        <f t="shared" si="47"/>
        <v>199</v>
      </c>
      <c r="BK69">
        <v>120</v>
      </c>
      <c r="BL69">
        <f t="shared" si="48"/>
        <v>319</v>
      </c>
      <c r="BM69">
        <v>0</v>
      </c>
      <c r="BN69">
        <f t="shared" si="49"/>
        <v>5</v>
      </c>
      <c r="BO69">
        <f t="shared" si="50"/>
        <v>0</v>
      </c>
      <c r="BQ69">
        <v>973</v>
      </c>
      <c r="BR69">
        <v>0</v>
      </c>
      <c r="BS69">
        <v>0</v>
      </c>
      <c r="BT69">
        <f t="shared" si="51"/>
        <v>973</v>
      </c>
      <c r="BU69">
        <v>0</v>
      </c>
      <c r="BV69">
        <f t="shared" si="52"/>
        <v>973</v>
      </c>
      <c r="BW69">
        <v>3</v>
      </c>
      <c r="BX69">
        <f t="shared" si="53"/>
        <v>5</v>
      </c>
      <c r="BY69">
        <f t="shared" si="54"/>
        <v>324.33333333333331</v>
      </c>
      <c r="CA69">
        <v>-5334</v>
      </c>
    </row>
    <row r="70" spans="1:79" ht="17.25" customHeight="1" x14ac:dyDescent="0.3">
      <c r="A70" s="2">
        <v>44574</v>
      </c>
      <c r="B70" t="s">
        <v>162</v>
      </c>
      <c r="C70" t="s">
        <v>163</v>
      </c>
      <c r="D70" t="s">
        <v>27</v>
      </c>
      <c r="F70">
        <v>201</v>
      </c>
      <c r="G70">
        <v>0</v>
      </c>
      <c r="I70">
        <v>-12</v>
      </c>
      <c r="J70">
        <f t="shared" si="29"/>
        <v>189</v>
      </c>
      <c r="K70">
        <v>0</v>
      </c>
      <c r="L70">
        <f t="shared" si="30"/>
        <v>189</v>
      </c>
      <c r="M70">
        <v>6</v>
      </c>
      <c r="N70">
        <v>1</v>
      </c>
      <c r="O70">
        <f t="shared" si="31"/>
        <v>31.5</v>
      </c>
      <c r="Q70">
        <v>108</v>
      </c>
      <c r="R70">
        <v>0</v>
      </c>
      <c r="T70">
        <v>0</v>
      </c>
      <c r="U70">
        <f t="shared" si="32"/>
        <v>108</v>
      </c>
      <c r="V70">
        <v>0</v>
      </c>
      <c r="W70">
        <f t="shared" si="33"/>
        <v>108</v>
      </c>
      <c r="X70">
        <v>3</v>
      </c>
      <c r="Y70">
        <v>2</v>
      </c>
      <c r="Z70">
        <f t="shared" si="34"/>
        <v>36</v>
      </c>
      <c r="AB70">
        <v>364</v>
      </c>
      <c r="AC70">
        <v>0</v>
      </c>
      <c r="AE70">
        <v>0</v>
      </c>
      <c r="AF70">
        <f t="shared" si="35"/>
        <v>364</v>
      </c>
      <c r="AG70">
        <v>0</v>
      </c>
      <c r="AH70">
        <f t="shared" si="36"/>
        <v>364</v>
      </c>
      <c r="AI70">
        <v>2</v>
      </c>
      <c r="AJ70">
        <f t="shared" si="37"/>
        <v>6</v>
      </c>
      <c r="AK70">
        <f t="shared" si="38"/>
        <v>182</v>
      </c>
      <c r="AM70">
        <v>106</v>
      </c>
      <c r="AN70">
        <v>0</v>
      </c>
      <c r="AO70">
        <v>0</v>
      </c>
      <c r="AP70">
        <f t="shared" si="39"/>
        <v>106</v>
      </c>
      <c r="AQ70">
        <v>0</v>
      </c>
      <c r="AR70">
        <f t="shared" si="40"/>
        <v>106</v>
      </c>
      <c r="AS70">
        <v>3</v>
      </c>
      <c r="AT70">
        <f t="shared" si="41"/>
        <v>6</v>
      </c>
      <c r="AU70">
        <f t="shared" si="42"/>
        <v>35.333333333333336</v>
      </c>
      <c r="AW70">
        <v>1644</v>
      </c>
      <c r="AX70">
        <v>0</v>
      </c>
      <c r="AY70">
        <v>0</v>
      </c>
      <c r="AZ70">
        <f t="shared" si="43"/>
        <v>1644</v>
      </c>
      <c r="BA70">
        <v>0</v>
      </c>
      <c r="BB70">
        <f t="shared" si="44"/>
        <v>1644</v>
      </c>
      <c r="BC70">
        <v>2</v>
      </c>
      <c r="BD70">
        <f t="shared" si="45"/>
        <v>7</v>
      </c>
      <c r="BE70">
        <f t="shared" si="46"/>
        <v>822</v>
      </c>
      <c r="BG70">
        <v>223</v>
      </c>
      <c r="BH70">
        <v>0</v>
      </c>
      <c r="BI70">
        <v>0</v>
      </c>
      <c r="BJ70">
        <f t="shared" si="47"/>
        <v>223</v>
      </c>
      <c r="BK70">
        <v>0</v>
      </c>
      <c r="BL70">
        <f t="shared" si="48"/>
        <v>223</v>
      </c>
      <c r="BM70">
        <v>1</v>
      </c>
      <c r="BN70">
        <f t="shared" si="49"/>
        <v>5</v>
      </c>
      <c r="BO70">
        <f t="shared" si="50"/>
        <v>223</v>
      </c>
      <c r="BQ70">
        <v>312</v>
      </c>
      <c r="BR70">
        <v>0</v>
      </c>
      <c r="BS70">
        <v>0</v>
      </c>
      <c r="BT70">
        <f t="shared" si="51"/>
        <v>312</v>
      </c>
      <c r="BU70">
        <v>0</v>
      </c>
      <c r="BV70">
        <f t="shared" si="52"/>
        <v>312</v>
      </c>
      <c r="BW70">
        <v>6</v>
      </c>
      <c r="BX70">
        <f t="shared" si="53"/>
        <v>5</v>
      </c>
      <c r="BY70">
        <f t="shared" si="54"/>
        <v>52</v>
      </c>
      <c r="CA70">
        <v>-2384</v>
      </c>
    </row>
    <row r="71" spans="1:79" ht="17.25" customHeight="1" x14ac:dyDescent="0.3">
      <c r="A71" s="2">
        <v>44574</v>
      </c>
      <c r="B71" t="s">
        <v>164</v>
      </c>
      <c r="C71" t="s">
        <v>165</v>
      </c>
      <c r="D71" t="s">
        <v>27</v>
      </c>
      <c r="F71">
        <v>471</v>
      </c>
      <c r="G71">
        <v>120</v>
      </c>
      <c r="I71">
        <v>0</v>
      </c>
      <c r="J71">
        <f t="shared" si="29"/>
        <v>591</v>
      </c>
      <c r="K71">
        <v>0</v>
      </c>
      <c r="L71">
        <f t="shared" si="30"/>
        <v>591</v>
      </c>
      <c r="M71">
        <v>46</v>
      </c>
      <c r="N71">
        <v>1</v>
      </c>
      <c r="O71">
        <f t="shared" si="31"/>
        <v>12.847826086956522</v>
      </c>
      <c r="Q71">
        <v>30</v>
      </c>
      <c r="R71">
        <v>0</v>
      </c>
      <c r="T71">
        <v>0</v>
      </c>
      <c r="U71">
        <f t="shared" si="32"/>
        <v>30</v>
      </c>
      <c r="V71">
        <v>0</v>
      </c>
      <c r="W71">
        <f t="shared" si="33"/>
        <v>30</v>
      </c>
      <c r="X71">
        <v>1</v>
      </c>
      <c r="Y71">
        <v>2</v>
      </c>
      <c r="Z71">
        <f t="shared" si="34"/>
        <v>30</v>
      </c>
      <c r="AB71">
        <v>5143</v>
      </c>
      <c r="AC71">
        <v>0</v>
      </c>
      <c r="AE71">
        <v>0</v>
      </c>
      <c r="AF71">
        <f t="shared" si="35"/>
        <v>5143</v>
      </c>
      <c r="AG71">
        <v>0</v>
      </c>
      <c r="AH71">
        <f t="shared" si="36"/>
        <v>5143</v>
      </c>
      <c r="AI71">
        <v>48</v>
      </c>
      <c r="AJ71">
        <f t="shared" si="37"/>
        <v>6</v>
      </c>
      <c r="AK71">
        <f t="shared" si="38"/>
        <v>107.14583333333333</v>
      </c>
      <c r="AM71">
        <v>396</v>
      </c>
      <c r="AN71">
        <v>10</v>
      </c>
      <c r="AO71">
        <v>0</v>
      </c>
      <c r="AP71">
        <f t="shared" si="39"/>
        <v>406</v>
      </c>
      <c r="AQ71">
        <v>0</v>
      </c>
      <c r="AR71">
        <f t="shared" si="40"/>
        <v>406</v>
      </c>
      <c r="AS71">
        <v>43</v>
      </c>
      <c r="AT71">
        <f t="shared" si="41"/>
        <v>6</v>
      </c>
      <c r="AU71">
        <f t="shared" si="42"/>
        <v>9.4418604651162799</v>
      </c>
      <c r="AW71">
        <v>0</v>
      </c>
      <c r="AX71">
        <v>20</v>
      </c>
      <c r="AY71">
        <v>0</v>
      </c>
      <c r="AZ71">
        <f t="shared" si="43"/>
        <v>20</v>
      </c>
      <c r="BA71">
        <v>0</v>
      </c>
      <c r="BB71">
        <f t="shared" si="44"/>
        <v>20</v>
      </c>
      <c r="BC71">
        <v>2</v>
      </c>
      <c r="BD71">
        <f t="shared" si="45"/>
        <v>7</v>
      </c>
      <c r="BE71">
        <f t="shared" si="46"/>
        <v>10</v>
      </c>
      <c r="BG71">
        <v>315</v>
      </c>
      <c r="BH71">
        <v>700</v>
      </c>
      <c r="BI71">
        <v>0</v>
      </c>
      <c r="BJ71">
        <f t="shared" si="47"/>
        <v>1015</v>
      </c>
      <c r="BK71">
        <v>0</v>
      </c>
      <c r="BL71">
        <f t="shared" si="48"/>
        <v>1015</v>
      </c>
      <c r="BM71">
        <v>22</v>
      </c>
      <c r="BN71">
        <f t="shared" si="49"/>
        <v>5</v>
      </c>
      <c r="BO71">
        <f t="shared" si="50"/>
        <v>46.136363636363633</v>
      </c>
      <c r="BQ71">
        <v>188</v>
      </c>
      <c r="BR71">
        <v>515</v>
      </c>
      <c r="BS71">
        <v>0</v>
      </c>
      <c r="BT71">
        <f t="shared" si="51"/>
        <v>703</v>
      </c>
      <c r="BU71">
        <v>0</v>
      </c>
      <c r="BV71">
        <f t="shared" si="52"/>
        <v>703</v>
      </c>
      <c r="BW71">
        <v>31</v>
      </c>
      <c r="BX71">
        <f t="shared" si="53"/>
        <v>5</v>
      </c>
      <c r="BY71">
        <f t="shared" si="54"/>
        <v>22.677419354838708</v>
      </c>
      <c r="CA71">
        <v>451</v>
      </c>
    </row>
    <row r="72" spans="1:79" ht="17.25" customHeight="1" x14ac:dyDescent="0.3">
      <c r="A72" s="2">
        <v>44574</v>
      </c>
      <c r="B72" t="s">
        <v>166</v>
      </c>
      <c r="C72" t="s">
        <v>167</v>
      </c>
      <c r="D72" t="s">
        <v>27</v>
      </c>
      <c r="F72">
        <v>384</v>
      </c>
      <c r="G72">
        <v>0</v>
      </c>
      <c r="I72">
        <v>0</v>
      </c>
      <c r="J72">
        <f t="shared" si="29"/>
        <v>384</v>
      </c>
      <c r="K72">
        <v>0</v>
      </c>
      <c r="L72">
        <f t="shared" si="30"/>
        <v>384</v>
      </c>
      <c r="M72">
        <v>3</v>
      </c>
      <c r="N72">
        <v>1</v>
      </c>
      <c r="O72">
        <f t="shared" si="31"/>
        <v>128</v>
      </c>
      <c r="Q72">
        <v>237</v>
      </c>
      <c r="R72">
        <v>0</v>
      </c>
      <c r="T72">
        <v>0</v>
      </c>
      <c r="U72">
        <f t="shared" si="32"/>
        <v>237</v>
      </c>
      <c r="V72">
        <v>0</v>
      </c>
      <c r="W72">
        <f t="shared" si="33"/>
        <v>237</v>
      </c>
      <c r="X72">
        <v>1</v>
      </c>
      <c r="Y72">
        <v>2</v>
      </c>
      <c r="Z72">
        <f t="shared" si="34"/>
        <v>237</v>
      </c>
      <c r="AB72">
        <v>498</v>
      </c>
      <c r="AC72">
        <v>0</v>
      </c>
      <c r="AE72">
        <v>0</v>
      </c>
      <c r="AF72">
        <f t="shared" si="35"/>
        <v>498</v>
      </c>
      <c r="AG72">
        <v>0</v>
      </c>
      <c r="AH72">
        <f t="shared" si="36"/>
        <v>498</v>
      </c>
      <c r="AI72">
        <v>4</v>
      </c>
      <c r="AJ72">
        <f t="shared" si="37"/>
        <v>6</v>
      </c>
      <c r="AK72">
        <f t="shared" si="38"/>
        <v>124.5</v>
      </c>
      <c r="AM72">
        <v>114</v>
      </c>
      <c r="AN72">
        <v>170</v>
      </c>
      <c r="AO72">
        <v>0</v>
      </c>
      <c r="AP72">
        <f t="shared" si="39"/>
        <v>284</v>
      </c>
      <c r="AQ72">
        <v>0</v>
      </c>
      <c r="AR72">
        <f t="shared" si="40"/>
        <v>284</v>
      </c>
      <c r="AS72">
        <v>5</v>
      </c>
      <c r="AT72">
        <f t="shared" si="41"/>
        <v>6</v>
      </c>
      <c r="AU72">
        <f t="shared" si="42"/>
        <v>56.8</v>
      </c>
      <c r="AW72">
        <v>94</v>
      </c>
      <c r="AX72">
        <v>30</v>
      </c>
      <c r="AY72">
        <v>0</v>
      </c>
      <c r="AZ72">
        <f t="shared" si="43"/>
        <v>124</v>
      </c>
      <c r="BA72">
        <v>0</v>
      </c>
      <c r="BB72">
        <f t="shared" si="44"/>
        <v>124</v>
      </c>
      <c r="BC72">
        <v>2</v>
      </c>
      <c r="BD72">
        <f t="shared" si="45"/>
        <v>7</v>
      </c>
      <c r="BE72">
        <f t="shared" si="46"/>
        <v>62</v>
      </c>
      <c r="BG72">
        <v>565</v>
      </c>
      <c r="BH72">
        <v>380</v>
      </c>
      <c r="BI72">
        <v>0</v>
      </c>
      <c r="BJ72">
        <f t="shared" si="47"/>
        <v>945</v>
      </c>
      <c r="BK72">
        <v>0</v>
      </c>
      <c r="BL72">
        <f t="shared" si="48"/>
        <v>945</v>
      </c>
      <c r="BM72">
        <v>0</v>
      </c>
      <c r="BN72">
        <f t="shared" si="49"/>
        <v>5</v>
      </c>
      <c r="BO72">
        <f t="shared" si="50"/>
        <v>0</v>
      </c>
      <c r="BQ72">
        <v>118</v>
      </c>
      <c r="BR72">
        <v>250</v>
      </c>
      <c r="BS72">
        <v>0</v>
      </c>
      <c r="BT72">
        <f t="shared" si="51"/>
        <v>368</v>
      </c>
      <c r="BU72">
        <v>0</v>
      </c>
      <c r="BV72">
        <f t="shared" si="52"/>
        <v>368</v>
      </c>
      <c r="BW72">
        <v>2</v>
      </c>
      <c r="BX72">
        <f t="shared" si="53"/>
        <v>5</v>
      </c>
      <c r="BY72">
        <f t="shared" si="54"/>
        <v>184</v>
      </c>
      <c r="CA72">
        <v>1500</v>
      </c>
    </row>
    <row r="73" spans="1:79" ht="17.25" customHeight="1" x14ac:dyDescent="0.3">
      <c r="A73" s="2">
        <v>44574</v>
      </c>
      <c r="B73" t="s">
        <v>168</v>
      </c>
      <c r="C73" t="s">
        <v>169</v>
      </c>
      <c r="D73" t="s">
        <v>27</v>
      </c>
      <c r="F73">
        <v>75</v>
      </c>
      <c r="G73">
        <v>0</v>
      </c>
      <c r="I73">
        <v>0</v>
      </c>
      <c r="J73">
        <f t="shared" si="29"/>
        <v>75</v>
      </c>
      <c r="K73">
        <v>0</v>
      </c>
      <c r="L73">
        <f t="shared" si="30"/>
        <v>75</v>
      </c>
      <c r="M73">
        <v>3</v>
      </c>
      <c r="N73">
        <v>1</v>
      </c>
      <c r="O73">
        <f t="shared" si="31"/>
        <v>25</v>
      </c>
      <c r="Q73">
        <v>111</v>
      </c>
      <c r="R73">
        <v>0</v>
      </c>
      <c r="T73">
        <v>0</v>
      </c>
      <c r="U73">
        <f t="shared" si="32"/>
        <v>111</v>
      </c>
      <c r="V73">
        <v>0</v>
      </c>
      <c r="W73">
        <f t="shared" si="33"/>
        <v>111</v>
      </c>
      <c r="X73">
        <v>1</v>
      </c>
      <c r="Y73">
        <v>2</v>
      </c>
      <c r="Z73">
        <f t="shared" si="34"/>
        <v>111</v>
      </c>
      <c r="AB73">
        <v>432</v>
      </c>
      <c r="AC73">
        <v>0</v>
      </c>
      <c r="AE73">
        <v>0</v>
      </c>
      <c r="AF73">
        <f t="shared" si="35"/>
        <v>432</v>
      </c>
      <c r="AG73">
        <v>0</v>
      </c>
      <c r="AH73">
        <f t="shared" si="36"/>
        <v>432</v>
      </c>
      <c r="AI73">
        <v>5</v>
      </c>
      <c r="AJ73">
        <f t="shared" si="37"/>
        <v>6</v>
      </c>
      <c r="AK73">
        <f t="shared" si="38"/>
        <v>86.4</v>
      </c>
      <c r="AM73">
        <v>909</v>
      </c>
      <c r="AN73">
        <v>0</v>
      </c>
      <c r="AO73">
        <v>0</v>
      </c>
      <c r="AP73">
        <f t="shared" si="39"/>
        <v>909</v>
      </c>
      <c r="AQ73">
        <v>0</v>
      </c>
      <c r="AR73">
        <f t="shared" si="40"/>
        <v>909</v>
      </c>
      <c r="AS73">
        <v>2</v>
      </c>
      <c r="AT73">
        <f t="shared" si="41"/>
        <v>6</v>
      </c>
      <c r="AU73">
        <f t="shared" si="42"/>
        <v>454.5</v>
      </c>
      <c r="AW73">
        <v>191</v>
      </c>
      <c r="AX73">
        <v>0</v>
      </c>
      <c r="AY73">
        <v>0</v>
      </c>
      <c r="AZ73">
        <f t="shared" si="43"/>
        <v>191</v>
      </c>
      <c r="BA73">
        <v>0</v>
      </c>
      <c r="BB73">
        <f t="shared" si="44"/>
        <v>191</v>
      </c>
      <c r="BC73">
        <v>4</v>
      </c>
      <c r="BD73">
        <f t="shared" si="45"/>
        <v>7</v>
      </c>
      <c r="BE73">
        <f t="shared" si="46"/>
        <v>47.75</v>
      </c>
      <c r="BG73">
        <v>380</v>
      </c>
      <c r="BH73">
        <v>0</v>
      </c>
      <c r="BI73">
        <v>0</v>
      </c>
      <c r="BJ73">
        <f t="shared" si="47"/>
        <v>380</v>
      </c>
      <c r="BK73">
        <v>0</v>
      </c>
      <c r="BL73">
        <f t="shared" si="48"/>
        <v>380</v>
      </c>
      <c r="BM73">
        <v>1</v>
      </c>
      <c r="BN73">
        <f t="shared" si="49"/>
        <v>5</v>
      </c>
      <c r="BO73">
        <f t="shared" si="50"/>
        <v>380</v>
      </c>
      <c r="BQ73">
        <v>767</v>
      </c>
      <c r="BR73">
        <v>0</v>
      </c>
      <c r="BS73">
        <v>0</v>
      </c>
      <c r="BT73">
        <f t="shared" si="51"/>
        <v>767</v>
      </c>
      <c r="BU73">
        <v>0</v>
      </c>
      <c r="BV73">
        <f t="shared" si="52"/>
        <v>767</v>
      </c>
      <c r="BW73">
        <v>2</v>
      </c>
      <c r="BX73">
        <f t="shared" si="53"/>
        <v>5</v>
      </c>
      <c r="BY73">
        <f t="shared" si="54"/>
        <v>383.5</v>
      </c>
      <c r="CA73">
        <v>3800</v>
      </c>
    </row>
    <row r="74" spans="1:79" ht="17.25" customHeight="1" x14ac:dyDescent="0.3">
      <c r="A74" s="2">
        <v>44574</v>
      </c>
      <c r="B74" t="s">
        <v>170</v>
      </c>
      <c r="C74" t="s">
        <v>171</v>
      </c>
      <c r="D74" t="s">
        <v>27</v>
      </c>
      <c r="F74">
        <v>322</v>
      </c>
      <c r="G74">
        <v>0</v>
      </c>
      <c r="I74">
        <v>0</v>
      </c>
      <c r="J74">
        <f t="shared" si="29"/>
        <v>322</v>
      </c>
      <c r="K74">
        <v>0</v>
      </c>
      <c r="L74">
        <f t="shared" si="30"/>
        <v>322</v>
      </c>
      <c r="M74">
        <v>5</v>
      </c>
      <c r="N74">
        <v>1</v>
      </c>
      <c r="O74">
        <f t="shared" si="31"/>
        <v>64.400000000000006</v>
      </c>
      <c r="Q74">
        <v>196</v>
      </c>
      <c r="R74">
        <v>0</v>
      </c>
      <c r="T74">
        <v>0</v>
      </c>
      <c r="U74">
        <f t="shared" si="32"/>
        <v>196</v>
      </c>
      <c r="V74">
        <v>0</v>
      </c>
      <c r="W74">
        <f t="shared" si="33"/>
        <v>196</v>
      </c>
      <c r="X74">
        <v>1</v>
      </c>
      <c r="Y74">
        <v>2</v>
      </c>
      <c r="Z74">
        <f t="shared" si="34"/>
        <v>196</v>
      </c>
      <c r="AB74">
        <v>1418</v>
      </c>
      <c r="AC74">
        <v>0</v>
      </c>
      <c r="AE74">
        <v>0</v>
      </c>
      <c r="AF74">
        <f t="shared" si="35"/>
        <v>1418</v>
      </c>
      <c r="AG74">
        <v>0</v>
      </c>
      <c r="AH74">
        <f t="shared" si="36"/>
        <v>1418</v>
      </c>
      <c r="AI74">
        <v>2</v>
      </c>
      <c r="AJ74">
        <f t="shared" si="37"/>
        <v>6</v>
      </c>
      <c r="AK74">
        <f t="shared" si="38"/>
        <v>709</v>
      </c>
      <c r="AM74">
        <v>811</v>
      </c>
      <c r="AN74">
        <v>0</v>
      </c>
      <c r="AO74">
        <v>0</v>
      </c>
      <c r="AP74">
        <f t="shared" si="39"/>
        <v>811</v>
      </c>
      <c r="AQ74">
        <v>0</v>
      </c>
      <c r="AR74">
        <f t="shared" si="40"/>
        <v>811</v>
      </c>
      <c r="AS74">
        <v>7</v>
      </c>
      <c r="AT74">
        <f t="shared" si="41"/>
        <v>6</v>
      </c>
      <c r="AU74">
        <f t="shared" si="42"/>
        <v>115.85714285714286</v>
      </c>
      <c r="AW74">
        <v>113</v>
      </c>
      <c r="AX74">
        <v>15</v>
      </c>
      <c r="AY74">
        <v>0</v>
      </c>
      <c r="AZ74">
        <f t="shared" si="43"/>
        <v>128</v>
      </c>
      <c r="BA74">
        <v>0</v>
      </c>
      <c r="BB74">
        <f t="shared" si="44"/>
        <v>128</v>
      </c>
      <c r="BC74">
        <v>1</v>
      </c>
      <c r="BD74">
        <f t="shared" si="45"/>
        <v>7</v>
      </c>
      <c r="BE74">
        <f t="shared" si="46"/>
        <v>128</v>
      </c>
      <c r="BG74">
        <v>481</v>
      </c>
      <c r="BH74">
        <v>0</v>
      </c>
      <c r="BI74">
        <v>0</v>
      </c>
      <c r="BJ74">
        <f t="shared" si="47"/>
        <v>481</v>
      </c>
      <c r="BK74">
        <v>0</v>
      </c>
      <c r="BL74">
        <f t="shared" si="48"/>
        <v>481</v>
      </c>
      <c r="BM74">
        <v>3</v>
      </c>
      <c r="BN74">
        <f t="shared" si="49"/>
        <v>5</v>
      </c>
      <c r="BO74">
        <f t="shared" si="50"/>
        <v>160.33333333333334</v>
      </c>
      <c r="BQ74">
        <v>1606</v>
      </c>
      <c r="BR74">
        <v>0</v>
      </c>
      <c r="BS74">
        <v>-5</v>
      </c>
      <c r="BT74">
        <f t="shared" si="51"/>
        <v>1601</v>
      </c>
      <c r="BU74">
        <v>0</v>
      </c>
      <c r="BV74">
        <f t="shared" si="52"/>
        <v>1601</v>
      </c>
      <c r="BW74">
        <v>12</v>
      </c>
      <c r="BX74">
        <f t="shared" si="53"/>
        <v>5</v>
      </c>
      <c r="BY74">
        <f t="shared" si="54"/>
        <v>133.41666666666666</v>
      </c>
      <c r="CA74">
        <v>570</v>
      </c>
    </row>
    <row r="75" spans="1:79" ht="17.25" customHeight="1" x14ac:dyDescent="0.3">
      <c r="A75" s="2">
        <v>44574</v>
      </c>
      <c r="B75" t="s">
        <v>172</v>
      </c>
      <c r="C75" t="s">
        <v>173</v>
      </c>
      <c r="D75" t="s">
        <v>27</v>
      </c>
      <c r="F75">
        <v>224</v>
      </c>
      <c r="G75">
        <v>0</v>
      </c>
      <c r="I75">
        <v>0</v>
      </c>
      <c r="J75">
        <f t="shared" si="29"/>
        <v>224</v>
      </c>
      <c r="K75">
        <v>0</v>
      </c>
      <c r="L75">
        <f t="shared" si="30"/>
        <v>224</v>
      </c>
      <c r="M75">
        <v>1</v>
      </c>
      <c r="N75">
        <v>1</v>
      </c>
      <c r="O75">
        <f t="shared" si="31"/>
        <v>224</v>
      </c>
      <c r="Q75">
        <v>63</v>
      </c>
      <c r="R75">
        <v>0</v>
      </c>
      <c r="T75">
        <v>0</v>
      </c>
      <c r="U75">
        <f t="shared" si="32"/>
        <v>63</v>
      </c>
      <c r="V75">
        <v>0</v>
      </c>
      <c r="W75">
        <f t="shared" si="33"/>
        <v>63</v>
      </c>
      <c r="X75">
        <v>1</v>
      </c>
      <c r="Y75">
        <v>2</v>
      </c>
      <c r="Z75">
        <f t="shared" si="34"/>
        <v>63</v>
      </c>
      <c r="AB75">
        <v>1522</v>
      </c>
      <c r="AC75">
        <v>0</v>
      </c>
      <c r="AE75">
        <v>0</v>
      </c>
      <c r="AF75">
        <f t="shared" si="35"/>
        <v>1522</v>
      </c>
      <c r="AG75">
        <v>0</v>
      </c>
      <c r="AH75">
        <f t="shared" si="36"/>
        <v>1522</v>
      </c>
      <c r="AI75">
        <v>4</v>
      </c>
      <c r="AJ75">
        <f t="shared" si="37"/>
        <v>6</v>
      </c>
      <c r="AK75">
        <f t="shared" si="38"/>
        <v>380.5</v>
      </c>
      <c r="AM75">
        <v>746</v>
      </c>
      <c r="AN75">
        <v>710</v>
      </c>
      <c r="AO75">
        <v>0</v>
      </c>
      <c r="AP75">
        <f t="shared" si="39"/>
        <v>1456</v>
      </c>
      <c r="AQ75">
        <v>0</v>
      </c>
      <c r="AR75">
        <f t="shared" si="40"/>
        <v>1456</v>
      </c>
      <c r="AS75">
        <v>8</v>
      </c>
      <c r="AT75">
        <f t="shared" si="41"/>
        <v>6</v>
      </c>
      <c r="AU75">
        <f t="shared" si="42"/>
        <v>182</v>
      </c>
      <c r="AW75">
        <v>114</v>
      </c>
      <c r="AX75">
        <v>235</v>
      </c>
      <c r="AY75">
        <v>0</v>
      </c>
      <c r="AZ75">
        <f t="shared" si="43"/>
        <v>349</v>
      </c>
      <c r="BA75">
        <v>0</v>
      </c>
      <c r="BB75">
        <f t="shared" si="44"/>
        <v>349</v>
      </c>
      <c r="BC75">
        <v>2</v>
      </c>
      <c r="BD75">
        <f t="shared" si="45"/>
        <v>7</v>
      </c>
      <c r="BE75">
        <f t="shared" si="46"/>
        <v>174.5</v>
      </c>
      <c r="BG75">
        <v>216</v>
      </c>
      <c r="BH75">
        <v>240</v>
      </c>
      <c r="BI75">
        <v>0</v>
      </c>
      <c r="BJ75">
        <f t="shared" si="47"/>
        <v>456</v>
      </c>
      <c r="BK75">
        <v>0</v>
      </c>
      <c r="BL75">
        <f t="shared" si="48"/>
        <v>456</v>
      </c>
      <c r="BM75">
        <v>0</v>
      </c>
      <c r="BN75">
        <f t="shared" si="49"/>
        <v>5</v>
      </c>
      <c r="BO75">
        <f t="shared" si="50"/>
        <v>0</v>
      </c>
      <c r="BQ75">
        <v>50</v>
      </c>
      <c r="BR75">
        <v>240</v>
      </c>
      <c r="BS75">
        <v>0</v>
      </c>
      <c r="BT75">
        <f t="shared" si="51"/>
        <v>290</v>
      </c>
      <c r="BU75">
        <v>0</v>
      </c>
      <c r="BV75">
        <f t="shared" si="52"/>
        <v>290</v>
      </c>
      <c r="BW75">
        <v>2</v>
      </c>
      <c r="BX75">
        <f t="shared" si="53"/>
        <v>5</v>
      </c>
      <c r="BY75">
        <f t="shared" si="54"/>
        <v>145</v>
      </c>
      <c r="CA75">
        <v>367</v>
      </c>
    </row>
    <row r="76" spans="1:79" ht="17.25" customHeight="1" x14ac:dyDescent="0.3">
      <c r="A76" s="2">
        <v>44574</v>
      </c>
      <c r="B76" t="s">
        <v>174</v>
      </c>
      <c r="C76" t="s">
        <v>175</v>
      </c>
      <c r="D76" t="s">
        <v>27</v>
      </c>
      <c r="F76">
        <v>903</v>
      </c>
      <c r="G76">
        <v>0</v>
      </c>
      <c r="I76">
        <v>-77</v>
      </c>
      <c r="J76">
        <f t="shared" si="29"/>
        <v>826</v>
      </c>
      <c r="K76">
        <v>0</v>
      </c>
      <c r="L76">
        <f t="shared" si="30"/>
        <v>826</v>
      </c>
      <c r="M76">
        <v>53</v>
      </c>
      <c r="N76">
        <v>1</v>
      </c>
      <c r="O76">
        <f t="shared" si="31"/>
        <v>15.584905660377359</v>
      </c>
      <c r="Q76">
        <v>803</v>
      </c>
      <c r="R76">
        <v>0</v>
      </c>
      <c r="T76">
        <v>-16</v>
      </c>
      <c r="U76">
        <f t="shared" si="32"/>
        <v>787</v>
      </c>
      <c r="V76">
        <v>0</v>
      </c>
      <c r="W76">
        <f t="shared" si="33"/>
        <v>787</v>
      </c>
      <c r="X76">
        <v>22</v>
      </c>
      <c r="Y76">
        <v>2</v>
      </c>
      <c r="Z76">
        <f t="shared" si="34"/>
        <v>35.772727272727273</v>
      </c>
      <c r="AB76">
        <v>2227</v>
      </c>
      <c r="AC76">
        <v>0</v>
      </c>
      <c r="AE76">
        <v>-88</v>
      </c>
      <c r="AF76">
        <f t="shared" si="35"/>
        <v>2139</v>
      </c>
      <c r="AG76">
        <v>0</v>
      </c>
      <c r="AH76">
        <f t="shared" si="36"/>
        <v>2139</v>
      </c>
      <c r="AI76">
        <v>128</v>
      </c>
      <c r="AJ76">
        <f t="shared" si="37"/>
        <v>6</v>
      </c>
      <c r="AK76">
        <f t="shared" si="38"/>
        <v>16.7109375</v>
      </c>
      <c r="AM76">
        <v>3551</v>
      </c>
      <c r="AN76">
        <v>0</v>
      </c>
      <c r="AO76">
        <v>-26</v>
      </c>
      <c r="AP76">
        <f t="shared" si="39"/>
        <v>3525</v>
      </c>
      <c r="AQ76">
        <v>0</v>
      </c>
      <c r="AR76">
        <f t="shared" si="40"/>
        <v>3525</v>
      </c>
      <c r="AS76">
        <v>86</v>
      </c>
      <c r="AT76">
        <f t="shared" si="41"/>
        <v>6</v>
      </c>
      <c r="AU76">
        <f t="shared" si="42"/>
        <v>40.988372093023258</v>
      </c>
      <c r="AW76">
        <v>734</v>
      </c>
      <c r="AX76">
        <v>0</v>
      </c>
      <c r="AY76">
        <v>-56</v>
      </c>
      <c r="AZ76">
        <f t="shared" si="43"/>
        <v>678</v>
      </c>
      <c r="BA76">
        <v>4000</v>
      </c>
      <c r="BB76">
        <f t="shared" si="44"/>
        <v>4678</v>
      </c>
      <c r="BC76">
        <v>105</v>
      </c>
      <c r="BD76">
        <f t="shared" si="45"/>
        <v>7</v>
      </c>
      <c r="BE76">
        <f t="shared" si="46"/>
        <v>44.55238095238095</v>
      </c>
      <c r="BG76">
        <v>1375</v>
      </c>
      <c r="BH76">
        <v>0</v>
      </c>
      <c r="BI76">
        <v>-165</v>
      </c>
      <c r="BJ76">
        <f t="shared" si="47"/>
        <v>1210</v>
      </c>
      <c r="BK76">
        <v>0</v>
      </c>
      <c r="BL76">
        <f t="shared" si="48"/>
        <v>1210</v>
      </c>
      <c r="BM76">
        <v>38</v>
      </c>
      <c r="BN76">
        <f t="shared" si="49"/>
        <v>5</v>
      </c>
      <c r="BO76">
        <f t="shared" si="50"/>
        <v>31.842105263157894</v>
      </c>
      <c r="BQ76">
        <v>896</v>
      </c>
      <c r="BR76">
        <v>0</v>
      </c>
      <c r="BS76">
        <v>-26</v>
      </c>
      <c r="BT76">
        <f t="shared" si="51"/>
        <v>870</v>
      </c>
      <c r="BU76">
        <v>0</v>
      </c>
      <c r="BV76">
        <f t="shared" si="52"/>
        <v>870</v>
      </c>
      <c r="BW76">
        <v>33</v>
      </c>
      <c r="BX76">
        <f t="shared" si="53"/>
        <v>5</v>
      </c>
      <c r="BY76">
        <f t="shared" si="54"/>
        <v>26.363636363636363</v>
      </c>
      <c r="CA76">
        <v>2320</v>
      </c>
    </row>
    <row r="77" spans="1:79" ht="17.25" customHeight="1" x14ac:dyDescent="0.3">
      <c r="A77" s="2">
        <v>44574</v>
      </c>
      <c r="B77" t="s">
        <v>176</v>
      </c>
      <c r="C77" t="s">
        <v>177</v>
      </c>
      <c r="D77" t="s">
        <v>27</v>
      </c>
      <c r="F77">
        <v>0</v>
      </c>
      <c r="G77">
        <v>0</v>
      </c>
      <c r="I77">
        <v>0</v>
      </c>
      <c r="J77">
        <f t="shared" si="29"/>
        <v>0</v>
      </c>
      <c r="K77">
        <v>0</v>
      </c>
      <c r="L77">
        <f t="shared" si="30"/>
        <v>0</v>
      </c>
      <c r="M77">
        <v>0</v>
      </c>
      <c r="N77">
        <v>1</v>
      </c>
      <c r="O77">
        <f t="shared" si="31"/>
        <v>0</v>
      </c>
      <c r="Q77">
        <v>0</v>
      </c>
      <c r="R77">
        <v>0</v>
      </c>
      <c r="T77">
        <v>0</v>
      </c>
      <c r="U77">
        <f t="shared" si="32"/>
        <v>0</v>
      </c>
      <c r="V77">
        <v>0</v>
      </c>
      <c r="W77">
        <f t="shared" si="33"/>
        <v>0</v>
      </c>
      <c r="X77">
        <v>0</v>
      </c>
      <c r="Y77">
        <v>2</v>
      </c>
      <c r="Z77">
        <f t="shared" si="34"/>
        <v>0</v>
      </c>
      <c r="AB77">
        <v>0</v>
      </c>
      <c r="AC77">
        <v>0</v>
      </c>
      <c r="AE77">
        <v>0</v>
      </c>
      <c r="AF77">
        <f t="shared" si="35"/>
        <v>0</v>
      </c>
      <c r="AG77">
        <v>0</v>
      </c>
      <c r="AH77">
        <f t="shared" si="36"/>
        <v>0</v>
      </c>
      <c r="AI77">
        <v>0</v>
      </c>
      <c r="AJ77">
        <f t="shared" si="37"/>
        <v>6</v>
      </c>
      <c r="AK77">
        <f t="shared" si="38"/>
        <v>0</v>
      </c>
      <c r="AM77">
        <v>0</v>
      </c>
      <c r="AN77">
        <v>0</v>
      </c>
      <c r="AO77">
        <v>0</v>
      </c>
      <c r="AP77">
        <f t="shared" si="39"/>
        <v>0</v>
      </c>
      <c r="AQ77">
        <v>0</v>
      </c>
      <c r="AR77">
        <f t="shared" si="40"/>
        <v>0</v>
      </c>
      <c r="AS77">
        <v>0</v>
      </c>
      <c r="AT77">
        <f t="shared" si="41"/>
        <v>6</v>
      </c>
      <c r="AU77">
        <f t="shared" si="42"/>
        <v>0</v>
      </c>
      <c r="AW77">
        <v>0</v>
      </c>
      <c r="AX77">
        <v>0</v>
      </c>
      <c r="AY77">
        <v>0</v>
      </c>
      <c r="AZ77">
        <f t="shared" si="43"/>
        <v>0</v>
      </c>
      <c r="BA77">
        <v>0</v>
      </c>
      <c r="BB77">
        <f t="shared" si="44"/>
        <v>0</v>
      </c>
      <c r="BC77">
        <v>0</v>
      </c>
      <c r="BD77">
        <f t="shared" si="45"/>
        <v>7</v>
      </c>
      <c r="BE77">
        <f t="shared" si="46"/>
        <v>0</v>
      </c>
      <c r="BG77">
        <v>0</v>
      </c>
      <c r="BH77">
        <v>0</v>
      </c>
      <c r="BI77">
        <v>0</v>
      </c>
      <c r="BJ77">
        <f t="shared" si="47"/>
        <v>0</v>
      </c>
      <c r="BK77">
        <v>0</v>
      </c>
      <c r="BL77">
        <f t="shared" si="48"/>
        <v>0</v>
      </c>
      <c r="BM77">
        <v>0</v>
      </c>
      <c r="BN77">
        <f t="shared" si="49"/>
        <v>5</v>
      </c>
      <c r="BO77">
        <f t="shared" si="50"/>
        <v>0</v>
      </c>
      <c r="BQ77">
        <v>0</v>
      </c>
      <c r="BR77">
        <v>0</v>
      </c>
      <c r="BS77">
        <v>0</v>
      </c>
      <c r="BT77">
        <f t="shared" si="51"/>
        <v>0</v>
      </c>
      <c r="BU77">
        <v>0</v>
      </c>
      <c r="BV77">
        <f t="shared" si="52"/>
        <v>0</v>
      </c>
      <c r="BW77">
        <v>0</v>
      </c>
      <c r="BX77">
        <f t="shared" si="53"/>
        <v>5</v>
      </c>
      <c r="BY77">
        <f t="shared" si="54"/>
        <v>0</v>
      </c>
      <c r="CA77">
        <v>0</v>
      </c>
    </row>
    <row r="78" spans="1:79" ht="17.25" customHeight="1" x14ac:dyDescent="0.3">
      <c r="A78" s="2">
        <v>44574</v>
      </c>
      <c r="B78" t="s">
        <v>178</v>
      </c>
      <c r="C78" t="s">
        <v>179</v>
      </c>
      <c r="D78" t="s">
        <v>27</v>
      </c>
      <c r="F78">
        <v>0</v>
      </c>
      <c r="G78">
        <v>0</v>
      </c>
      <c r="I78">
        <v>0</v>
      </c>
      <c r="J78">
        <f t="shared" si="29"/>
        <v>0</v>
      </c>
      <c r="K78">
        <v>0</v>
      </c>
      <c r="L78">
        <f t="shared" si="30"/>
        <v>0</v>
      </c>
      <c r="M78">
        <v>0</v>
      </c>
      <c r="N78">
        <v>1</v>
      </c>
      <c r="O78">
        <f t="shared" si="31"/>
        <v>0</v>
      </c>
      <c r="Q78">
        <v>0</v>
      </c>
      <c r="R78">
        <v>0</v>
      </c>
      <c r="T78">
        <v>0</v>
      </c>
      <c r="U78">
        <f t="shared" si="32"/>
        <v>0</v>
      </c>
      <c r="V78">
        <v>0</v>
      </c>
      <c r="W78">
        <f t="shared" si="33"/>
        <v>0</v>
      </c>
      <c r="X78">
        <v>0</v>
      </c>
      <c r="Y78">
        <v>2</v>
      </c>
      <c r="Z78">
        <f t="shared" si="34"/>
        <v>0</v>
      </c>
      <c r="AB78">
        <v>0</v>
      </c>
      <c r="AC78">
        <v>0</v>
      </c>
      <c r="AE78">
        <v>0</v>
      </c>
      <c r="AF78">
        <f t="shared" si="35"/>
        <v>0</v>
      </c>
      <c r="AG78">
        <v>0</v>
      </c>
      <c r="AH78">
        <f t="shared" si="36"/>
        <v>0</v>
      </c>
      <c r="AI78">
        <v>0</v>
      </c>
      <c r="AJ78">
        <f t="shared" si="37"/>
        <v>6</v>
      </c>
      <c r="AK78">
        <f t="shared" si="38"/>
        <v>0</v>
      </c>
      <c r="AM78">
        <v>0</v>
      </c>
      <c r="AN78">
        <v>0</v>
      </c>
      <c r="AO78">
        <v>0</v>
      </c>
      <c r="AP78">
        <f t="shared" si="39"/>
        <v>0</v>
      </c>
      <c r="AQ78">
        <v>0</v>
      </c>
      <c r="AR78">
        <f t="shared" si="40"/>
        <v>0</v>
      </c>
      <c r="AS78">
        <v>0</v>
      </c>
      <c r="AT78">
        <f t="shared" si="41"/>
        <v>6</v>
      </c>
      <c r="AU78">
        <f t="shared" si="42"/>
        <v>0</v>
      </c>
      <c r="AW78">
        <v>0</v>
      </c>
      <c r="AX78">
        <v>0</v>
      </c>
      <c r="AY78">
        <v>0</v>
      </c>
      <c r="AZ78">
        <f t="shared" si="43"/>
        <v>0</v>
      </c>
      <c r="BA78">
        <v>0</v>
      </c>
      <c r="BB78">
        <f t="shared" si="44"/>
        <v>0</v>
      </c>
      <c r="BC78">
        <v>0</v>
      </c>
      <c r="BD78">
        <f t="shared" si="45"/>
        <v>7</v>
      </c>
      <c r="BE78">
        <f t="shared" si="46"/>
        <v>0</v>
      </c>
      <c r="BG78">
        <v>0</v>
      </c>
      <c r="BH78">
        <v>0</v>
      </c>
      <c r="BI78">
        <v>0</v>
      </c>
      <c r="BJ78">
        <f t="shared" si="47"/>
        <v>0</v>
      </c>
      <c r="BK78">
        <v>0</v>
      </c>
      <c r="BL78">
        <f t="shared" si="48"/>
        <v>0</v>
      </c>
      <c r="BM78">
        <v>0</v>
      </c>
      <c r="BN78">
        <f t="shared" si="49"/>
        <v>5</v>
      </c>
      <c r="BO78">
        <f t="shared" si="50"/>
        <v>0</v>
      </c>
      <c r="BQ78">
        <v>0</v>
      </c>
      <c r="BR78">
        <v>0</v>
      </c>
      <c r="BS78">
        <v>0</v>
      </c>
      <c r="BT78">
        <f t="shared" si="51"/>
        <v>0</v>
      </c>
      <c r="BU78">
        <v>0</v>
      </c>
      <c r="BV78">
        <f t="shared" si="52"/>
        <v>0</v>
      </c>
      <c r="BW78">
        <v>0</v>
      </c>
      <c r="BX78">
        <f t="shared" si="53"/>
        <v>5</v>
      </c>
      <c r="BY78">
        <f t="shared" si="54"/>
        <v>0</v>
      </c>
      <c r="CA78">
        <v>0</v>
      </c>
    </row>
    <row r="79" spans="1:79" ht="17.25" customHeight="1" x14ac:dyDescent="0.3">
      <c r="A79" s="2">
        <v>44574</v>
      </c>
      <c r="B79" t="s">
        <v>180</v>
      </c>
      <c r="C79" t="s">
        <v>181</v>
      </c>
      <c r="D79" t="s">
        <v>27</v>
      </c>
      <c r="F79">
        <v>643</v>
      </c>
      <c r="G79">
        <v>0</v>
      </c>
      <c r="I79">
        <v>0</v>
      </c>
      <c r="J79">
        <f t="shared" si="29"/>
        <v>643</v>
      </c>
      <c r="K79">
        <v>0</v>
      </c>
      <c r="L79">
        <f t="shared" si="30"/>
        <v>643</v>
      </c>
      <c r="M79">
        <v>9</v>
      </c>
      <c r="N79">
        <v>1</v>
      </c>
      <c r="O79">
        <f t="shared" si="31"/>
        <v>71.444444444444443</v>
      </c>
      <c r="Q79">
        <v>178</v>
      </c>
      <c r="R79">
        <v>0</v>
      </c>
      <c r="T79">
        <v>-51</v>
      </c>
      <c r="U79">
        <f t="shared" si="32"/>
        <v>127</v>
      </c>
      <c r="V79">
        <v>0</v>
      </c>
      <c r="W79">
        <f t="shared" si="33"/>
        <v>127</v>
      </c>
      <c r="X79">
        <v>5</v>
      </c>
      <c r="Y79">
        <v>2</v>
      </c>
      <c r="Z79">
        <f t="shared" si="34"/>
        <v>25.4</v>
      </c>
      <c r="AB79">
        <v>5539</v>
      </c>
      <c r="AC79">
        <v>0</v>
      </c>
      <c r="AE79">
        <v>0</v>
      </c>
      <c r="AF79">
        <f t="shared" si="35"/>
        <v>5539</v>
      </c>
      <c r="AG79">
        <v>0</v>
      </c>
      <c r="AH79">
        <f t="shared" si="36"/>
        <v>5539</v>
      </c>
      <c r="AI79">
        <v>73</v>
      </c>
      <c r="AJ79">
        <f t="shared" si="37"/>
        <v>6</v>
      </c>
      <c r="AK79">
        <f t="shared" si="38"/>
        <v>75.876712328767127</v>
      </c>
      <c r="AM79">
        <v>1366</v>
      </c>
      <c r="AN79">
        <v>0</v>
      </c>
      <c r="AO79">
        <v>-68</v>
      </c>
      <c r="AP79">
        <f t="shared" si="39"/>
        <v>1298</v>
      </c>
      <c r="AQ79">
        <v>0</v>
      </c>
      <c r="AR79">
        <f t="shared" si="40"/>
        <v>1298</v>
      </c>
      <c r="AS79">
        <v>20</v>
      </c>
      <c r="AT79">
        <f t="shared" si="41"/>
        <v>6</v>
      </c>
      <c r="AU79">
        <f t="shared" si="42"/>
        <v>64.900000000000006</v>
      </c>
      <c r="AW79">
        <v>651</v>
      </c>
      <c r="AX79">
        <v>0</v>
      </c>
      <c r="AY79">
        <v>0</v>
      </c>
      <c r="AZ79">
        <f t="shared" si="43"/>
        <v>651</v>
      </c>
      <c r="BA79">
        <v>0</v>
      </c>
      <c r="BB79">
        <f t="shared" si="44"/>
        <v>651</v>
      </c>
      <c r="BC79">
        <v>8</v>
      </c>
      <c r="BD79">
        <f t="shared" si="45"/>
        <v>7</v>
      </c>
      <c r="BE79">
        <f t="shared" si="46"/>
        <v>81.375</v>
      </c>
      <c r="BG79">
        <v>763</v>
      </c>
      <c r="BH79">
        <v>0</v>
      </c>
      <c r="BI79">
        <v>0</v>
      </c>
      <c r="BJ79">
        <f t="shared" si="47"/>
        <v>763</v>
      </c>
      <c r="BK79">
        <v>0</v>
      </c>
      <c r="BL79">
        <f t="shared" si="48"/>
        <v>763</v>
      </c>
      <c r="BM79">
        <v>16</v>
      </c>
      <c r="BN79">
        <v>71</v>
      </c>
      <c r="BO79">
        <f t="shared" si="50"/>
        <v>47.6875</v>
      </c>
      <c r="BQ79">
        <v>330</v>
      </c>
      <c r="BR79">
        <v>0</v>
      </c>
      <c r="BS79">
        <v>0</v>
      </c>
      <c r="BT79">
        <f t="shared" si="51"/>
        <v>330</v>
      </c>
      <c r="BU79">
        <v>0</v>
      </c>
      <c r="BV79">
        <f t="shared" si="52"/>
        <v>330</v>
      </c>
      <c r="BW79">
        <v>4</v>
      </c>
      <c r="BX79">
        <f t="shared" si="53"/>
        <v>5</v>
      </c>
      <c r="BY79">
        <f t="shared" si="54"/>
        <v>82.5</v>
      </c>
      <c r="CA79">
        <v>0</v>
      </c>
    </row>
    <row r="80" spans="1:79" ht="17.25" customHeight="1" x14ac:dyDescent="0.3">
      <c r="A80" s="2">
        <v>44574</v>
      </c>
      <c r="B80" t="s">
        <v>182</v>
      </c>
      <c r="C80" t="s">
        <v>183</v>
      </c>
      <c r="D80" t="s">
        <v>27</v>
      </c>
      <c r="F80">
        <v>373</v>
      </c>
      <c r="G80">
        <v>0</v>
      </c>
      <c r="I80">
        <v>0</v>
      </c>
      <c r="J80">
        <f t="shared" si="29"/>
        <v>373</v>
      </c>
      <c r="K80">
        <v>0</v>
      </c>
      <c r="L80">
        <f t="shared" si="30"/>
        <v>373</v>
      </c>
      <c r="M80">
        <v>35</v>
      </c>
      <c r="N80">
        <v>1</v>
      </c>
      <c r="O80">
        <f t="shared" si="31"/>
        <v>10.657142857142857</v>
      </c>
      <c r="Q80">
        <v>244</v>
      </c>
      <c r="R80">
        <v>0</v>
      </c>
      <c r="T80">
        <v>0</v>
      </c>
      <c r="U80">
        <f t="shared" si="32"/>
        <v>244</v>
      </c>
      <c r="V80">
        <v>0</v>
      </c>
      <c r="W80">
        <f t="shared" si="33"/>
        <v>244</v>
      </c>
      <c r="X80">
        <v>10</v>
      </c>
      <c r="Y80">
        <v>2</v>
      </c>
      <c r="Z80">
        <f t="shared" si="34"/>
        <v>24.4</v>
      </c>
      <c r="AB80">
        <v>415</v>
      </c>
      <c r="AC80">
        <v>0</v>
      </c>
      <c r="AE80">
        <v>0</v>
      </c>
      <c r="AF80">
        <f t="shared" si="35"/>
        <v>415</v>
      </c>
      <c r="AG80">
        <v>0</v>
      </c>
      <c r="AH80">
        <f t="shared" si="36"/>
        <v>415</v>
      </c>
      <c r="AI80">
        <v>22</v>
      </c>
      <c r="AJ80">
        <f t="shared" si="37"/>
        <v>6</v>
      </c>
      <c r="AK80">
        <f t="shared" si="38"/>
        <v>18.863636363636363</v>
      </c>
      <c r="AM80">
        <v>123</v>
      </c>
      <c r="AN80">
        <v>0</v>
      </c>
      <c r="AO80">
        <v>-12</v>
      </c>
      <c r="AP80">
        <f t="shared" si="39"/>
        <v>111</v>
      </c>
      <c r="AQ80">
        <v>0</v>
      </c>
      <c r="AR80">
        <f t="shared" si="40"/>
        <v>111</v>
      </c>
      <c r="AS80">
        <v>6</v>
      </c>
      <c r="AT80">
        <f t="shared" si="41"/>
        <v>6</v>
      </c>
      <c r="AU80">
        <f>IFERROR(AR80/AS80,0)</f>
        <v>18.5</v>
      </c>
      <c r="AW80">
        <v>152</v>
      </c>
      <c r="AX80">
        <v>0</v>
      </c>
      <c r="AY80">
        <v>0</v>
      </c>
      <c r="AZ80">
        <f t="shared" si="43"/>
        <v>152</v>
      </c>
      <c r="BA80">
        <v>0</v>
      </c>
      <c r="BB80">
        <f t="shared" si="44"/>
        <v>152</v>
      </c>
      <c r="BC80">
        <v>5</v>
      </c>
      <c r="BD80">
        <f t="shared" si="45"/>
        <v>7</v>
      </c>
      <c r="BE80">
        <f t="shared" si="46"/>
        <v>30.4</v>
      </c>
      <c r="BG80">
        <v>1001</v>
      </c>
      <c r="BH80">
        <v>0</v>
      </c>
      <c r="BI80">
        <v>0</v>
      </c>
      <c r="BJ80">
        <f t="shared" si="47"/>
        <v>1001</v>
      </c>
      <c r="BK80">
        <v>0</v>
      </c>
      <c r="BL80">
        <f t="shared" si="48"/>
        <v>1001</v>
      </c>
      <c r="BM80">
        <v>7</v>
      </c>
      <c r="BN80">
        <f t="shared" si="49"/>
        <v>5</v>
      </c>
      <c r="BO80">
        <f t="shared" si="50"/>
        <v>143</v>
      </c>
      <c r="BQ80">
        <v>252</v>
      </c>
      <c r="BR80">
        <v>0</v>
      </c>
      <c r="BS80">
        <v>0</v>
      </c>
      <c r="BT80">
        <f t="shared" si="51"/>
        <v>252</v>
      </c>
      <c r="BU80">
        <v>0</v>
      </c>
      <c r="BV80">
        <f t="shared" si="52"/>
        <v>252</v>
      </c>
      <c r="BW80">
        <v>3</v>
      </c>
      <c r="BX80">
        <f t="shared" si="53"/>
        <v>5</v>
      </c>
      <c r="BY80">
        <f t="shared" si="54"/>
        <v>84</v>
      </c>
      <c r="CA80">
        <v>0</v>
      </c>
    </row>
    <row r="81" spans="1:79" ht="18.600000000000001" customHeight="1" x14ac:dyDescent="0.3">
      <c r="A81" s="2">
        <v>44574</v>
      </c>
      <c r="B81" t="s">
        <v>184</v>
      </c>
      <c r="C81" t="s">
        <v>185</v>
      </c>
      <c r="D81" t="s">
        <v>27</v>
      </c>
      <c r="F81">
        <v>1363</v>
      </c>
      <c r="G81">
        <v>0</v>
      </c>
      <c r="I81">
        <v>0</v>
      </c>
      <c r="J81">
        <f t="shared" si="29"/>
        <v>1363</v>
      </c>
      <c r="K81">
        <v>0</v>
      </c>
      <c r="L81">
        <f t="shared" si="30"/>
        <v>1363</v>
      </c>
      <c r="M81">
        <v>11</v>
      </c>
      <c r="N81">
        <v>1</v>
      </c>
      <c r="O81">
        <f t="shared" si="31"/>
        <v>123.90909090909091</v>
      </c>
      <c r="Q81">
        <v>297</v>
      </c>
      <c r="R81">
        <v>0</v>
      </c>
      <c r="T81">
        <v>0</v>
      </c>
      <c r="U81">
        <f t="shared" si="32"/>
        <v>297</v>
      </c>
      <c r="V81">
        <v>0</v>
      </c>
      <c r="W81">
        <f t="shared" si="33"/>
        <v>297</v>
      </c>
      <c r="X81">
        <v>0</v>
      </c>
      <c r="Y81">
        <v>2</v>
      </c>
      <c r="Z81">
        <f t="shared" si="34"/>
        <v>0</v>
      </c>
      <c r="AB81">
        <v>44</v>
      </c>
      <c r="AC81">
        <v>0</v>
      </c>
      <c r="AE81">
        <v>0</v>
      </c>
      <c r="AF81">
        <f t="shared" si="35"/>
        <v>44</v>
      </c>
      <c r="AG81">
        <v>2166</v>
      </c>
      <c r="AH81">
        <f t="shared" si="36"/>
        <v>2210</v>
      </c>
      <c r="AI81">
        <v>13</v>
      </c>
      <c r="AJ81">
        <f t="shared" si="37"/>
        <v>6</v>
      </c>
      <c r="AK81">
        <f t="shared" si="38"/>
        <v>170</v>
      </c>
      <c r="AM81">
        <v>3</v>
      </c>
      <c r="AN81">
        <v>0</v>
      </c>
      <c r="AO81">
        <v>0</v>
      </c>
      <c r="AP81">
        <f t="shared" si="39"/>
        <v>3</v>
      </c>
      <c r="AQ81">
        <v>540</v>
      </c>
      <c r="AR81">
        <f t="shared" si="40"/>
        <v>543</v>
      </c>
      <c r="AS81">
        <v>9</v>
      </c>
      <c r="AT81">
        <f t="shared" si="41"/>
        <v>6</v>
      </c>
      <c r="AU81">
        <f>IFERROR(AR81/AS81,0)</f>
        <v>60.333333333333336</v>
      </c>
      <c r="AW81">
        <v>99</v>
      </c>
      <c r="AX81">
        <v>0</v>
      </c>
      <c r="AY81">
        <v>0</v>
      </c>
      <c r="AZ81">
        <f t="shared" si="43"/>
        <v>99</v>
      </c>
      <c r="BA81">
        <v>1080</v>
      </c>
      <c r="BB81">
        <f t="shared" si="44"/>
        <v>1179</v>
      </c>
      <c r="BC81">
        <v>12</v>
      </c>
      <c r="BD81">
        <f t="shared" si="45"/>
        <v>7</v>
      </c>
      <c r="BE81">
        <f t="shared" si="46"/>
        <v>98.25</v>
      </c>
      <c r="BG81">
        <v>168</v>
      </c>
      <c r="BH81">
        <v>0</v>
      </c>
      <c r="BI81">
        <v>0</v>
      </c>
      <c r="BJ81">
        <f t="shared" si="47"/>
        <v>168</v>
      </c>
      <c r="BK81">
        <v>0</v>
      </c>
      <c r="BL81">
        <f t="shared" si="48"/>
        <v>168</v>
      </c>
      <c r="BM81">
        <v>1</v>
      </c>
      <c r="BN81">
        <f t="shared" si="49"/>
        <v>5</v>
      </c>
      <c r="BO81">
        <f t="shared" si="50"/>
        <v>168</v>
      </c>
      <c r="BQ81">
        <v>776</v>
      </c>
      <c r="BR81">
        <v>0</v>
      </c>
      <c r="BS81">
        <v>0</v>
      </c>
      <c r="BT81">
        <f t="shared" si="51"/>
        <v>776</v>
      </c>
      <c r="BU81">
        <v>0</v>
      </c>
      <c r="BV81">
        <f t="shared" si="52"/>
        <v>776</v>
      </c>
      <c r="BW81">
        <v>7</v>
      </c>
      <c r="BX81">
        <f t="shared" si="53"/>
        <v>5</v>
      </c>
      <c r="BY81">
        <f t="shared" si="54"/>
        <v>110.85714285714286</v>
      </c>
      <c r="CA81">
        <v>0</v>
      </c>
    </row>
    <row r="90" spans="1:79" ht="17.25" customHeight="1" x14ac:dyDescent="0.3">
      <c r="BQ90" t="s">
        <v>186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04.01</vt:lpstr>
      <vt:lpstr>05.01</vt:lpstr>
      <vt:lpstr>06.01</vt:lpstr>
      <vt:lpstr>07.01</vt:lpstr>
      <vt:lpstr>08.01</vt:lpstr>
      <vt:lpstr>10.01</vt:lpstr>
      <vt:lpstr>11.01</vt:lpstr>
      <vt:lpstr>12.01</vt:lpstr>
      <vt:lpstr>13.01</vt:lpstr>
      <vt:lpstr>14.01</vt:lpstr>
      <vt:lpstr>15.01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2022-01-18T05:00:42Z</dcterms:created>
  <dcterms:modified xsi:type="dcterms:W3CDTF">2022-01-18T05:51:52Z</dcterms:modified>
</cp:coreProperties>
</file>