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DB3CDB56-3EA9-44C5-A533-2DBA36CFD5B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 2205" sheetId="14" r:id="rId1"/>
    <sheet name="Thông tin sản phẩm" sheetId="13" r:id="rId2"/>
  </sheets>
  <definedNames>
    <definedName name="_xlnm._FilterDatabase" localSheetId="0" hidden="1">'PO 2205'!$A$1:$K$87</definedName>
    <definedName name="_xlnm.Print_Titles" localSheetId="0">'PO 2205'!$1:$1</definedName>
    <definedName name="_xlnm.Print_Titles" localSheetId="1">'Thông tin sản phẩm'!$3:$3</definedName>
  </definedNames>
  <calcPr calcId="191029" iterateCount="0" iterateDelta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4" l="1"/>
  <c r="I38" i="14"/>
  <c r="D38" i="14"/>
  <c r="C38" i="14"/>
  <c r="B38" i="14"/>
  <c r="I37" i="14"/>
  <c r="D37" i="14"/>
  <c r="C37" i="14"/>
  <c r="B37" i="14"/>
  <c r="K36" i="14"/>
  <c r="I36" i="14"/>
  <c r="D36" i="14"/>
  <c r="C36" i="14"/>
  <c r="B36" i="14"/>
  <c r="K35" i="14"/>
  <c r="K34" i="14"/>
  <c r="K31" i="14"/>
  <c r="I31" i="14"/>
  <c r="D31" i="14"/>
  <c r="C31" i="14"/>
  <c r="B31" i="14"/>
  <c r="I33" i="14"/>
  <c r="D33" i="14"/>
  <c r="C33" i="14"/>
  <c r="B33" i="14"/>
  <c r="K26" i="14"/>
  <c r="K20" i="14"/>
  <c r="K19" i="14"/>
  <c r="K18" i="14"/>
  <c r="I18" i="14"/>
  <c r="D18" i="14"/>
  <c r="C18" i="14"/>
  <c r="B18" i="14"/>
  <c r="K17" i="14"/>
  <c r="I17" i="14"/>
  <c r="D17" i="14"/>
  <c r="C17" i="14"/>
  <c r="B17" i="14"/>
  <c r="K16" i="14"/>
  <c r="I16" i="14"/>
  <c r="D16" i="14"/>
  <c r="C16" i="14"/>
  <c r="B16" i="14"/>
  <c r="K5" i="14"/>
  <c r="B5" i="14"/>
  <c r="C5" i="14"/>
  <c r="D5" i="14"/>
  <c r="I5" i="14"/>
  <c r="K4" i="14"/>
  <c r="K3" i="14"/>
  <c r="B4" i="14"/>
  <c r="C4" i="14"/>
  <c r="D4" i="14"/>
  <c r="I4" i="14"/>
  <c r="B3" i="14"/>
  <c r="C3" i="14"/>
  <c r="D3" i="14"/>
  <c r="I3" i="14"/>
  <c r="B43" i="14"/>
  <c r="C43" i="14"/>
  <c r="D43" i="14"/>
  <c r="I43" i="14"/>
  <c r="B42" i="14"/>
  <c r="C42" i="14"/>
  <c r="D42" i="14"/>
  <c r="I42" i="14"/>
  <c r="I74" i="14"/>
  <c r="I73" i="14"/>
  <c r="I72" i="14"/>
  <c r="I71" i="14"/>
  <c r="D74" i="14"/>
  <c r="C74" i="14"/>
  <c r="B74" i="14"/>
  <c r="D73" i="14"/>
  <c r="C73" i="14"/>
  <c r="B73" i="14"/>
  <c r="D72" i="14"/>
  <c r="C72" i="14"/>
  <c r="B72" i="14"/>
  <c r="D71" i="14"/>
  <c r="C71" i="14"/>
  <c r="B71" i="14"/>
  <c r="I70" i="14"/>
  <c r="I69" i="14"/>
  <c r="I68" i="14"/>
  <c r="I67" i="14"/>
  <c r="I66" i="14"/>
  <c r="I65" i="14"/>
  <c r="I64" i="14"/>
  <c r="I63" i="14"/>
  <c r="I62" i="14"/>
  <c r="I61" i="14"/>
  <c r="B69" i="14"/>
  <c r="C69" i="14"/>
  <c r="D69" i="14"/>
  <c r="D70" i="14"/>
  <c r="C70" i="14"/>
  <c r="D68" i="14"/>
  <c r="C68" i="14"/>
  <c r="D67" i="14"/>
  <c r="C67" i="14"/>
  <c r="D66" i="14"/>
  <c r="C66" i="14"/>
  <c r="D65" i="14"/>
  <c r="C65" i="14"/>
  <c r="D64" i="14"/>
  <c r="C64" i="14"/>
  <c r="D63" i="14"/>
  <c r="C63" i="14"/>
  <c r="D62" i="14"/>
  <c r="C62" i="14"/>
  <c r="D61" i="14"/>
  <c r="C61" i="14"/>
  <c r="B70" i="14"/>
  <c r="B68" i="14"/>
  <c r="B67" i="14"/>
  <c r="B66" i="14"/>
  <c r="B65" i="14"/>
  <c r="B64" i="14"/>
  <c r="B63" i="14"/>
  <c r="B62" i="14"/>
  <c r="B61" i="14"/>
  <c r="I60" i="14"/>
  <c r="D60" i="14"/>
  <c r="C60" i="14"/>
  <c r="B60" i="14"/>
  <c r="I59" i="14"/>
  <c r="D59" i="14"/>
  <c r="C59" i="14"/>
  <c r="B59" i="14"/>
  <c r="I58" i="14"/>
  <c r="D58" i="14"/>
  <c r="C58" i="14"/>
  <c r="B58" i="14"/>
  <c r="I57" i="14"/>
  <c r="D57" i="14"/>
  <c r="C57" i="14"/>
  <c r="B57" i="14"/>
  <c r="I56" i="14"/>
  <c r="D56" i="14"/>
  <c r="C56" i="14"/>
  <c r="B56" i="14"/>
  <c r="I55" i="14"/>
  <c r="D55" i="14"/>
  <c r="C55" i="14"/>
  <c r="B55" i="14"/>
  <c r="I54" i="14"/>
  <c r="D54" i="14"/>
  <c r="C54" i="14"/>
  <c r="B54" i="14"/>
  <c r="I53" i="14"/>
  <c r="D53" i="14"/>
  <c r="C53" i="14"/>
  <c r="B53" i="14"/>
  <c r="B26" i="14"/>
  <c r="C26" i="14"/>
  <c r="D26" i="14"/>
  <c r="I52" i="14"/>
  <c r="I51" i="14"/>
  <c r="I50" i="14"/>
  <c r="B52" i="14"/>
  <c r="C52" i="14"/>
  <c r="D52" i="14"/>
  <c r="B51" i="14"/>
  <c r="C51" i="14"/>
  <c r="D51" i="14"/>
  <c r="B50" i="14"/>
  <c r="C50" i="14"/>
  <c r="D50" i="14"/>
  <c r="B41" i="14"/>
  <c r="C41" i="14"/>
  <c r="D41" i="14"/>
  <c r="I41" i="14"/>
  <c r="K87" i="14"/>
  <c r="I87" i="14"/>
  <c r="B87" i="14"/>
  <c r="C87" i="14"/>
  <c r="D87" i="14"/>
  <c r="K84" i="14"/>
  <c r="I84" i="14"/>
  <c r="D84" i="14"/>
  <c r="C84" i="14"/>
  <c r="B84" i="14"/>
  <c r="K83" i="14"/>
  <c r="I83" i="14"/>
  <c r="D83" i="14"/>
  <c r="C83" i="14"/>
  <c r="B83" i="14"/>
  <c r="I86" i="14"/>
  <c r="D86" i="14"/>
  <c r="C86" i="14"/>
  <c r="B86" i="14"/>
  <c r="I85" i="14"/>
  <c r="D85" i="14"/>
  <c r="C85" i="14"/>
  <c r="B85" i="14"/>
  <c r="I82" i="14"/>
  <c r="D82" i="14"/>
  <c r="C82" i="14"/>
  <c r="B82" i="14"/>
  <c r="I81" i="14"/>
  <c r="D81" i="14"/>
  <c r="C81" i="14"/>
  <c r="B81" i="14"/>
  <c r="I80" i="14"/>
  <c r="D80" i="14"/>
  <c r="C80" i="14"/>
  <c r="B80" i="14"/>
  <c r="I79" i="14"/>
  <c r="D79" i="14"/>
  <c r="C79" i="14"/>
  <c r="B79" i="14"/>
  <c r="I78" i="14"/>
  <c r="D78" i="14"/>
  <c r="C78" i="14"/>
  <c r="B78" i="14"/>
  <c r="I77" i="14"/>
  <c r="D77" i="14"/>
  <c r="C77" i="14"/>
  <c r="B77" i="14"/>
  <c r="I76" i="14"/>
  <c r="D76" i="14"/>
  <c r="C76" i="14"/>
  <c r="B76" i="14"/>
  <c r="I75" i="14"/>
  <c r="D75" i="14"/>
  <c r="C75" i="14"/>
  <c r="B75" i="14"/>
  <c r="K39" i="14"/>
  <c r="I39" i="14"/>
  <c r="D39" i="14"/>
  <c r="C39" i="14"/>
  <c r="B39" i="14"/>
  <c r="I49" i="14"/>
  <c r="D49" i="14"/>
  <c r="C49" i="14"/>
  <c r="B49" i="14"/>
  <c r="I48" i="14"/>
  <c r="D48" i="14"/>
  <c r="C48" i="14"/>
  <c r="B48" i="14"/>
  <c r="I47" i="14"/>
  <c r="D47" i="14"/>
  <c r="C47" i="14"/>
  <c r="B47" i="14"/>
  <c r="I46" i="14"/>
  <c r="D46" i="14"/>
  <c r="C46" i="14"/>
  <c r="B46" i="14"/>
  <c r="I45" i="14"/>
  <c r="D45" i="14"/>
  <c r="C45" i="14"/>
  <c r="B45" i="14"/>
  <c r="I44" i="14"/>
  <c r="D44" i="14"/>
  <c r="C44" i="14"/>
  <c r="B44" i="14"/>
  <c r="I40" i="14"/>
  <c r="D40" i="14"/>
  <c r="C40" i="14"/>
  <c r="B40" i="14"/>
  <c r="I32" i="14"/>
  <c r="D32" i="14"/>
  <c r="C32" i="14"/>
  <c r="B32" i="14"/>
  <c r="K27" i="14"/>
  <c r="I25" i="14"/>
  <c r="D25" i="14"/>
  <c r="C25" i="14"/>
  <c r="B25" i="14"/>
  <c r="I24" i="14"/>
  <c r="D24" i="14"/>
  <c r="C24" i="14"/>
  <c r="B24" i="14"/>
  <c r="I23" i="14"/>
  <c r="D23" i="14"/>
  <c r="C23" i="14"/>
  <c r="B23" i="14"/>
  <c r="I22" i="14"/>
  <c r="D22" i="14"/>
  <c r="C22" i="14"/>
  <c r="B22" i="14"/>
  <c r="I21" i="14"/>
  <c r="D21" i="14"/>
  <c r="C21" i="14"/>
  <c r="B21" i="14"/>
  <c r="K15" i="14"/>
  <c r="K14" i="14"/>
  <c r="K13" i="14"/>
  <c r="I15" i="14"/>
  <c r="D15" i="14"/>
  <c r="C15" i="14"/>
  <c r="B15" i="14"/>
  <c r="I14" i="14"/>
  <c r="D14" i="14"/>
  <c r="C14" i="14"/>
  <c r="B14" i="14"/>
  <c r="I13" i="14"/>
  <c r="I12" i="14"/>
  <c r="I11" i="14"/>
  <c r="I10" i="14"/>
  <c r="I9" i="14"/>
  <c r="I8" i="14"/>
  <c r="I7" i="14"/>
  <c r="I6" i="14"/>
  <c r="D13" i="14"/>
  <c r="C13" i="14"/>
  <c r="B13" i="14"/>
  <c r="D12" i="14"/>
  <c r="C12" i="14"/>
  <c r="B12" i="14"/>
  <c r="D11" i="14"/>
  <c r="C11" i="14"/>
  <c r="B11" i="14"/>
  <c r="D10" i="14"/>
  <c r="C10" i="14"/>
  <c r="B10" i="14"/>
  <c r="D9" i="14"/>
  <c r="C9" i="14"/>
  <c r="B9" i="14"/>
  <c r="D8" i="14"/>
  <c r="C8" i="14"/>
  <c r="B8" i="14"/>
  <c r="D7" i="14"/>
  <c r="C7" i="14"/>
  <c r="B7" i="14"/>
  <c r="D6" i="14"/>
  <c r="C6" i="14"/>
  <c r="B6" i="14"/>
  <c r="I2" i="14"/>
  <c r="D2" i="14"/>
  <c r="C2" i="14"/>
  <c r="B2" i="14"/>
  <c r="K86" i="14"/>
  <c r="K85" i="14"/>
  <c r="K82" i="14"/>
  <c r="K81" i="14"/>
  <c r="K80" i="14"/>
  <c r="K79" i="14"/>
  <c r="K78" i="14"/>
  <c r="K77" i="14"/>
  <c r="K76" i="14"/>
  <c r="K75" i="14"/>
  <c r="K33" i="14"/>
  <c r="K32" i="14"/>
  <c r="K25" i="14"/>
  <c r="K24" i="14"/>
  <c r="K23" i="14"/>
  <c r="K22" i="14"/>
  <c r="K21" i="14"/>
  <c r="K12" i="14"/>
  <c r="K11" i="14"/>
  <c r="K10" i="14"/>
  <c r="K9" i="14"/>
  <c r="K8" i="14"/>
  <c r="K7" i="14"/>
  <c r="K6" i="14"/>
  <c r="K2" i="14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H60" authorId="0" shapeId="0" xr:uid="{00000000-0006-0000-0100-000001000000}">
      <text>
        <r>
          <rPr>
            <b/>
            <sz val="8"/>
            <color indexed="81"/>
            <rFont val="Tahoma"/>
            <family val="2"/>
            <charset val="163"/>
          </rPr>
          <t xml:space="preserve">Administrator:
</t>
        </r>
        <r>
          <rPr>
            <sz val="8"/>
            <color indexed="81"/>
            <rFont val="Tahoma"/>
            <family val="2"/>
            <charset val="163"/>
          </rPr>
          <t>ghép pha chế cung Sathom 10g</t>
        </r>
      </text>
    </comment>
  </commentList>
</comments>
</file>

<file path=xl/sharedStrings.xml><?xml version="1.0" encoding="utf-8"?>
<sst xmlns="http://schemas.openxmlformats.org/spreadsheetml/2006/main" count="654" uniqueCount="257">
  <si>
    <t>THÔNG TIN SẢN PHẨM</t>
  </si>
  <si>
    <t>Ngày cập nhật:18/02/2019</t>
  </si>
  <si>
    <t>STT</t>
  </si>
  <si>
    <t>Mã SP KD</t>
  </si>
  <si>
    <t>Tên sản phẩm</t>
  </si>
  <si>
    <t>Xưởng</t>
  </si>
  <si>
    <t>Nhóm</t>
  </si>
  <si>
    <t>ĐVT</t>
  </si>
  <si>
    <t>Viên, gói, lọ/hộp</t>
  </si>
  <si>
    <t>Cỡ lô áp dụng</t>
  </si>
  <si>
    <t>EH070</t>
  </si>
  <si>
    <t>Efodyl 500mg</t>
  </si>
  <si>
    <t>Thuốc Viên</t>
  </si>
  <si>
    <t>Viên nén</t>
  </si>
  <si>
    <t>hộp</t>
  </si>
  <si>
    <t>EH093</t>
  </si>
  <si>
    <t>Efodyl 250mg</t>
  </si>
  <si>
    <t>EH095</t>
  </si>
  <si>
    <t>Metiny 375mg</t>
  </si>
  <si>
    <t>EH103</t>
  </si>
  <si>
    <t>Cebest 100 mg</t>
  </si>
  <si>
    <t>EH104</t>
  </si>
  <si>
    <t>Cebest 200 mg</t>
  </si>
  <si>
    <t>EH107</t>
  </si>
  <si>
    <t>Stomex 20 mg</t>
  </si>
  <si>
    <t>Viên nang</t>
  </si>
  <si>
    <t>EH068</t>
  </si>
  <si>
    <t>Mecefix-BE 150</t>
  </si>
  <si>
    <t>EH069</t>
  </si>
  <si>
    <t>Mecefix-BE 200</t>
  </si>
  <si>
    <t>EH065</t>
  </si>
  <si>
    <t>Mecefix-BE 250</t>
  </si>
  <si>
    <t>EH083</t>
  </si>
  <si>
    <t>Mecefix-BE 400mg</t>
  </si>
  <si>
    <t>EH072</t>
  </si>
  <si>
    <t>Meceta 500</t>
  </si>
  <si>
    <t>EH066</t>
  </si>
  <si>
    <t>Mecefix-BE 50</t>
  </si>
  <si>
    <t>Gói cốm</t>
  </si>
  <si>
    <t>EH067</t>
  </si>
  <si>
    <t>Mecefix-BE 75</t>
  </si>
  <si>
    <t>EH096</t>
  </si>
  <si>
    <t>Efodyl 125C</t>
  </si>
  <si>
    <t>EH100</t>
  </si>
  <si>
    <t>Efodyl 250C</t>
  </si>
  <si>
    <t>EH109</t>
  </si>
  <si>
    <t>Cebest 50 mg Cốm</t>
  </si>
  <si>
    <t>EH106</t>
  </si>
  <si>
    <t>Cebest 100 mg Cốm</t>
  </si>
  <si>
    <t>Pemolip 30mg</t>
  </si>
  <si>
    <t>Pemolip 50mg</t>
  </si>
  <si>
    <t>OH031</t>
  </si>
  <si>
    <t>Osla 15ml</t>
  </si>
  <si>
    <t>Nhỏ mắt</t>
  </si>
  <si>
    <t>Chai dẹt</t>
  </si>
  <si>
    <t>lọ</t>
  </si>
  <si>
    <t>OH059</t>
  </si>
  <si>
    <t>Osla Redi</t>
  </si>
  <si>
    <t>OH023</t>
  </si>
  <si>
    <t>Metobra 5ml</t>
  </si>
  <si>
    <t>Chai tròn</t>
  </si>
  <si>
    <t>EH074</t>
  </si>
  <si>
    <t>Metodex 5ml</t>
  </si>
  <si>
    <t>EH088</t>
  </si>
  <si>
    <t>Metodex SPS 5ml</t>
  </si>
  <si>
    <t>OH045</t>
  </si>
  <si>
    <t>Melevo 5ml</t>
  </si>
  <si>
    <t>EH097</t>
  </si>
  <si>
    <t>Olevid 5ml</t>
  </si>
  <si>
    <t>OH043</t>
  </si>
  <si>
    <t>Osla baby 10ml</t>
  </si>
  <si>
    <t>EH073</t>
  </si>
  <si>
    <t>Poema 10ml</t>
  </si>
  <si>
    <t>OH044</t>
  </si>
  <si>
    <t>Mepoly 10ml</t>
  </si>
  <si>
    <t>EH091</t>
  </si>
  <si>
    <t>Syseye 10ml</t>
  </si>
  <si>
    <t>EH101</t>
  </si>
  <si>
    <t>Vitol 0,18%</t>
  </si>
  <si>
    <t>EH117</t>
  </si>
  <si>
    <t>Vitol 12ml</t>
  </si>
  <si>
    <t>EH105</t>
  </si>
  <si>
    <t>Etobat</t>
  </si>
  <si>
    <t>EH113</t>
  </si>
  <si>
    <t>Scofi</t>
  </si>
  <si>
    <t>OH072</t>
  </si>
  <si>
    <t>Osla Online</t>
  </si>
  <si>
    <t>EH112</t>
  </si>
  <si>
    <t>Syseye 15 ml</t>
  </si>
  <si>
    <t>EH086</t>
  </si>
  <si>
    <t>Benita</t>
  </si>
  <si>
    <t>Xịt mũi</t>
  </si>
  <si>
    <t>EH087</t>
  </si>
  <si>
    <t>Meseca</t>
  </si>
  <si>
    <t>EH094</t>
  </si>
  <si>
    <t>EH108</t>
  </si>
  <si>
    <t>Mececa Fort 60 liều</t>
  </si>
  <si>
    <t>EH110</t>
  </si>
  <si>
    <t>Metoxa</t>
  </si>
  <si>
    <t>OH052</t>
  </si>
  <si>
    <t>Xisat 75ml - Hồng</t>
  </si>
  <si>
    <t xml:space="preserve">Mỹ Phẩm </t>
  </si>
  <si>
    <t>Xisat nhựa</t>
  </si>
  <si>
    <t>OH051</t>
  </si>
  <si>
    <t>Xisat 75ml - Xanh</t>
  </si>
  <si>
    <t>XK002</t>
  </si>
  <si>
    <t>Xisat 70NL XK</t>
  </si>
  <si>
    <t>OH050</t>
  </si>
  <si>
    <t>Xisat 75ml - VM</t>
  </si>
  <si>
    <t>OH053</t>
  </si>
  <si>
    <t>Xypenat 75 ml</t>
  </si>
  <si>
    <t>OH056</t>
  </si>
  <si>
    <t>Xypenat 30</t>
  </si>
  <si>
    <t>OH073</t>
  </si>
  <si>
    <t>Xypenat Hồng 30ml</t>
  </si>
  <si>
    <t>OH049</t>
  </si>
  <si>
    <t>Xisat 15ml</t>
  </si>
  <si>
    <t>EH084</t>
  </si>
  <si>
    <t>Xisat XP NL</t>
  </si>
  <si>
    <t>Xisat nhôm</t>
  </si>
  <si>
    <t>EH085</t>
  </si>
  <si>
    <t>Xisat XP TE</t>
  </si>
  <si>
    <t>OH029</t>
  </si>
  <si>
    <t>Shema 100H</t>
  </si>
  <si>
    <t>Mỹ phẩm</t>
  </si>
  <si>
    <t>OH030</t>
  </si>
  <si>
    <t>Shema 100X</t>
  </si>
  <si>
    <t>OH036</t>
  </si>
  <si>
    <t>Shema 250H</t>
  </si>
  <si>
    <t>OH037</t>
  </si>
  <si>
    <t>Shema 250X</t>
  </si>
  <si>
    <t>XK001</t>
  </si>
  <si>
    <t>Shema 100H XK CPC</t>
  </si>
  <si>
    <t>OH017</t>
  </si>
  <si>
    <t>Sathom 8g</t>
  </si>
  <si>
    <t xml:space="preserve">Dùng ngoài </t>
  </si>
  <si>
    <t xml:space="preserve">Tuýp nhựa </t>
  </si>
  <si>
    <t>OH016</t>
  </si>
  <si>
    <t>Sathom 10g</t>
  </si>
  <si>
    <t>EH089</t>
  </si>
  <si>
    <t>Benate Fort Oitment 10g</t>
  </si>
  <si>
    <t>Tuýp nhôm</t>
  </si>
  <si>
    <t>tuýp</t>
  </si>
  <si>
    <t>OH057</t>
  </si>
  <si>
    <t>Benate 5g</t>
  </si>
  <si>
    <t>EH098</t>
  </si>
  <si>
    <t>Trolimax 0.1% 10 g</t>
  </si>
  <si>
    <t>EH099</t>
  </si>
  <si>
    <t>Vedanal Fort 10 g</t>
  </si>
  <si>
    <t>EH092</t>
  </si>
  <si>
    <t>Medoral 250ml</t>
  </si>
  <si>
    <t>EH102</t>
  </si>
  <si>
    <t>Medoral 125 ml</t>
  </si>
  <si>
    <t>OH074</t>
  </si>
  <si>
    <t>Shema lá đôi hồng 100 ml</t>
  </si>
  <si>
    <t>OH075</t>
  </si>
  <si>
    <t>Shema lá đôi xanh 100 ml</t>
  </si>
  <si>
    <t xml:space="preserve">Shema Baby </t>
  </si>
  <si>
    <t>EH111</t>
  </si>
  <si>
    <t>Aquima</t>
  </si>
  <si>
    <t>Gói dịch</t>
  </si>
  <si>
    <t>gói</t>
  </si>
  <si>
    <t>EH115</t>
  </si>
  <si>
    <t>Ebysta</t>
  </si>
  <si>
    <t>OH077</t>
  </si>
  <si>
    <t>Shema lá đôi hồng 200 ml</t>
  </si>
  <si>
    <t>OH078</t>
  </si>
  <si>
    <t>Shema lá đôi xanh 200 ml</t>
  </si>
  <si>
    <t xml:space="preserve">Mã SP </t>
  </si>
  <si>
    <t>TÊN SẢN PHẨM</t>
  </si>
  <si>
    <t>XƯỞNG</t>
  </si>
  <si>
    <t>Ngày PO</t>
  </si>
  <si>
    <t>PO</t>
  </si>
  <si>
    <t>Số lô</t>
  </si>
  <si>
    <t>Đvt</t>
  </si>
  <si>
    <t xml:space="preserve">Cỡ lô </t>
  </si>
  <si>
    <t xml:space="preserve">Số ngày giao hàng </t>
  </si>
  <si>
    <t>Ghi chú</t>
  </si>
  <si>
    <t>Lô 03</t>
  </si>
  <si>
    <t>Lô 05</t>
  </si>
  <si>
    <t>Lô 07</t>
  </si>
  <si>
    <t>Lô 02</t>
  </si>
  <si>
    <t>Lô 01</t>
  </si>
  <si>
    <t>Lô 06</t>
  </si>
  <si>
    <t>Lô 18</t>
  </si>
  <si>
    <t>Lô 13</t>
  </si>
  <si>
    <t>Lô 14</t>
  </si>
  <si>
    <t>Lô 15</t>
  </si>
  <si>
    <t xml:space="preserve">Ngày giao hàng </t>
  </si>
  <si>
    <t>Lô 16</t>
  </si>
  <si>
    <t>Lô 17</t>
  </si>
  <si>
    <t>Lô 19</t>
  </si>
  <si>
    <t>Lô 20</t>
  </si>
  <si>
    <t>Lô 21</t>
  </si>
  <si>
    <t>Lô 22</t>
  </si>
  <si>
    <t>Lô 23</t>
  </si>
  <si>
    <t>Lô 24</t>
  </si>
  <si>
    <t>Lô 25</t>
  </si>
  <si>
    <t>Lô 26</t>
  </si>
  <si>
    <t>Meclonat</t>
  </si>
  <si>
    <t>Metodex SPS 7ml</t>
  </si>
  <si>
    <t>Lô 27</t>
  </si>
  <si>
    <t>Lô 28</t>
  </si>
  <si>
    <t>Lô 29</t>
  </si>
  <si>
    <t>Lô 30</t>
  </si>
  <si>
    <t>Lô 31</t>
  </si>
  <si>
    <t>Lô 32</t>
  </si>
  <si>
    <t>Lô 33</t>
  </si>
  <si>
    <t>Lô 34</t>
  </si>
  <si>
    <t>Lô 35</t>
  </si>
  <si>
    <t>PO bổ sung tháng 3</t>
  </si>
  <si>
    <t>Lô 36</t>
  </si>
  <si>
    <t>Lô 37</t>
  </si>
  <si>
    <t>Lô 38</t>
  </si>
  <si>
    <t>Lô 04</t>
  </si>
  <si>
    <t xml:space="preserve">PO bổ sung tháng 3 - Lô 01 sản xuất tháng 1/2022 </t>
  </si>
  <si>
    <t>Mepatyl</t>
  </si>
  <si>
    <t>Sẽ update khi có phân bổ số lượng sản xuất theo từng đợt đầu xịt về</t>
  </si>
  <si>
    <t>Sẽ sản xuất lô mới nếu lô đóng gói lại không được xuất</t>
  </si>
  <si>
    <t>2k chai của PO tháng 2</t>
  </si>
  <si>
    <t xml:space="preserve">Chênh lệch cỡ lô - PO : thừa so với PO 1k chai </t>
  </si>
  <si>
    <t>Đã sản xuất dư 20k tháng 1</t>
  </si>
  <si>
    <t>Tháng 1/2022</t>
  </si>
  <si>
    <t>Lô 08</t>
  </si>
  <si>
    <t>Chưa có PO ký xác nhận</t>
  </si>
  <si>
    <t>Cập nhật khi có lịch bao bì</t>
  </si>
  <si>
    <t>Lô 58</t>
  </si>
  <si>
    <t>Lô 59</t>
  </si>
  <si>
    <t>Lô 60</t>
  </si>
  <si>
    <t>Lô 61</t>
  </si>
  <si>
    <t>Lô 62</t>
  </si>
  <si>
    <t>Lô 63</t>
  </si>
  <si>
    <t>Lô 64</t>
  </si>
  <si>
    <t>Lô 65</t>
  </si>
  <si>
    <t>Lô 66</t>
  </si>
  <si>
    <t>Lô 67</t>
  </si>
  <si>
    <t>Lô 68</t>
  </si>
  <si>
    <t>Lô 69</t>
  </si>
  <si>
    <t>Lô 70</t>
  </si>
  <si>
    <t>Lô 71</t>
  </si>
  <si>
    <t>Lô 72</t>
  </si>
  <si>
    <t>Lô 73</t>
  </si>
  <si>
    <t>Lô 74</t>
  </si>
  <si>
    <t>Lô 75</t>
  </si>
  <si>
    <t>Lô 76</t>
  </si>
  <si>
    <t>Lô 77</t>
  </si>
  <si>
    <t>Lô 78</t>
  </si>
  <si>
    <t>Lô 79</t>
  </si>
  <si>
    <t>Lô 80</t>
  </si>
  <si>
    <t>Lô 81</t>
  </si>
  <si>
    <t>Lô 82</t>
  </si>
  <si>
    <t>Lô 83</t>
  </si>
  <si>
    <t>Lô 84</t>
  </si>
  <si>
    <t>Lô 85</t>
  </si>
  <si>
    <t>Lô 86</t>
  </si>
  <si>
    <t>Lô 87</t>
  </si>
  <si>
    <t>Lô 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</si>
</sst>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/mm"/>
    <numFmt numFmtId="165" formatCode="#,##0.0"/>
    <numFmt numFmtId="166" formatCode="_(* #,##0_);_(* \(#,##0\);_(* &quot;-&quot;??_);_(@_)"/>
  </numFmts>
  <fonts count="16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Arial"/>
      <family val="2"/>
      <charset val="163"/>
    </font>
    <font>
      <sz val="10"/>
      <color theme="1"/>
      <name val="Arial"/>
      <family val="2"/>
      <charset val="163"/>
    </font>
    <font>
      <sz val="10"/>
      <name val="Arial"/>
      <family val="2"/>
      <charset val="163"/>
    </font>
    <font>
      <sz val="10"/>
      <color theme="1"/>
      <name val="Arial"/>
      <family val="2"/>
    </font>
    <font>
      <sz val="9"/>
      <name val="Arial"/>
      <family val="2"/>
    </font>
    <font>
      <b/>
      <i/>
      <sz val="10"/>
      <color theme="1"/>
      <name val="Calibri"/>
      <family val="2"/>
      <scheme val="minor"/>
    </font>
    <font>
      <b/>
      <sz val="10"/>
      <name val="Arial"/>
      <family val="2"/>
      <charset val="163"/>
    </font>
    <font>
      <b/>
      <sz val="14"/>
      <color theme="1"/>
      <name val="Calibri"/>
      <family val="2"/>
      <scheme val="minor"/>
    </font>
    <font>
      <b/>
      <i/>
      <sz val="10"/>
      <color rgb="FF0070C0"/>
      <name val="Arial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  <charset val="163"/>
    </font>
    <font>
      <sz val="14"/>
      <color theme="1"/>
      <name val="Times New Roman"/>
      <family val="2"/>
    </font>
    <font>
      <i/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0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1" fillId="2" borderId="5" xfId="0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3" fillId="0" borderId="8" xfId="0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2" fontId="7" fillId="5" borderId="5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165" fontId="3" fillId="3" borderId="9" xfId="0" applyNumberFormat="1" applyFont="1" applyFill="1" applyBorder="1" applyAlignment="1">
      <alignment horizontal="center" vertical="center"/>
    </xf>
    <xf numFmtId="3" fontId="3" fillId="3" borderId="3" xfId="0" applyNumberFormat="1" applyFont="1" applyFill="1" applyBorder="1" applyAlignment="1">
      <alignment horizontal="center" vertical="center"/>
    </xf>
    <xf numFmtId="3" fontId="9" fillId="3" borderId="4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 wrapText="1"/>
    </xf>
    <xf numFmtId="3" fontId="9" fillId="3" borderId="1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Border="1" applyAlignment="1">
      <alignment horizontal="center" vertical="center"/>
    </xf>
    <xf numFmtId="3" fontId="9" fillId="3" borderId="3" xfId="0" applyNumberFormat="1" applyFont="1" applyFill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3" fontId="9" fillId="3" borderId="6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3" fontId="9" fillId="4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/>
    </xf>
    <xf numFmtId="3" fontId="9" fillId="3" borderId="2" xfId="0" applyNumberFormat="1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165" fontId="5" fillId="0" borderId="1" xfId="0" applyNumberFormat="1" applyFont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/>
    </xf>
    <xf numFmtId="165" fontId="3" fillId="0" borderId="1" xfId="0" applyNumberFormat="1" applyFont="1" applyBorder="1" applyAlignment="1">
      <alignment horizontal="left" vertical="center" wrapText="1"/>
    </xf>
    <xf numFmtId="165" fontId="3" fillId="0" borderId="3" xfId="0" applyNumberFormat="1" applyFont="1" applyBorder="1" applyAlignment="1">
      <alignment horizontal="left" vertical="center"/>
    </xf>
    <xf numFmtId="165" fontId="5" fillId="3" borderId="3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/>
    </xf>
    <xf numFmtId="166" fontId="3" fillId="0" borderId="3" xfId="0" applyNumberFormat="1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/>
    </xf>
    <xf numFmtId="0" fontId="0" fillId="0" borderId="0" xfId="0" applyAlignment="1">
      <alignment horizontal="left"/>
    </xf>
    <xf numFmtId="166" fontId="3" fillId="0" borderId="2" xfId="0" applyNumberFormat="1" applyFont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vertical="center" wrapText="1"/>
    </xf>
    <xf numFmtId="165" fontId="5" fillId="3" borderId="1" xfId="0" applyNumberFormat="1" applyFont="1" applyFill="1" applyBorder="1" applyAlignment="1">
      <alignment horizontal="left" vertical="center"/>
    </xf>
    <xf numFmtId="165" fontId="5" fillId="3" borderId="1" xfId="0" applyNumberFormat="1" applyFont="1" applyFill="1" applyBorder="1" applyAlignment="1">
      <alignment horizontal="center" vertical="center"/>
    </xf>
    <xf numFmtId="3" fontId="5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3" fontId="5" fillId="4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5" fontId="5" fillId="0" borderId="2" xfId="0" applyNumberFormat="1" applyFont="1" applyBorder="1" applyAlignment="1">
      <alignment horizontal="left" vertical="center"/>
    </xf>
    <xf numFmtId="165" fontId="5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3" fontId="5" fillId="3" borderId="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165" fontId="5" fillId="4" borderId="1" xfId="0" applyNumberFormat="1" applyFont="1" applyFill="1" applyBorder="1" applyAlignment="1">
      <alignment horizontal="left" vertical="center"/>
    </xf>
    <xf numFmtId="165" fontId="5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 wrapText="1"/>
    </xf>
    <xf numFmtId="164" fontId="2" fillId="3" borderId="4" xfId="0" applyNumberFormat="1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</cellXfs>
  <cellStyles count="2">
    <cellStyle name="Comma 4" xfId="1" xr:uid="{00000000-0005-0000-0000-000000000000}"/>
    <cellStyle name="Normal" xfId="0" builtinId="0"/>
  </cellStyles>
  <dxfs count="6">
    <dxf>
      <font>
        <b/>
        <i val="0"/>
        <color rgb="FFFF0000"/>
      </font>
      <fill>
        <patternFill>
          <bgColor rgb="FF66FFFF"/>
        </patternFill>
      </fill>
    </dxf>
    <dxf>
      <font>
        <b/>
        <i val="0"/>
        <color rgb="FFFF0000"/>
      </font>
      <fill>
        <patternFill>
          <bgColor rgb="FF66FFFF"/>
        </patternFill>
      </fill>
    </dxf>
    <dxf>
      <font>
        <b/>
        <i val="0"/>
        <color rgb="FFFF0000"/>
      </font>
      <fill>
        <patternFill>
          <bgColor rgb="FF66FFFF"/>
        </patternFill>
      </fill>
    </dxf>
    <dxf>
      <font>
        <b/>
        <i val="0"/>
        <color rgb="FFFF0000"/>
      </font>
      <fill>
        <patternFill>
          <bgColor rgb="FF66FFFF"/>
        </patternFill>
      </fill>
    </dxf>
    <dxf>
      <font>
        <b/>
        <i val="0"/>
        <color rgb="FFFF0000"/>
      </font>
      <fill>
        <patternFill>
          <bgColor rgb="FF66FFFF"/>
        </patternFill>
      </fill>
    </dxf>
    <dxf>
      <font>
        <b/>
        <i val="0"/>
        <color rgb="FFFF0000"/>
      </font>
      <fill>
        <patternFill>
          <bgColor rgb="FF66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"/>
  <sheetViews>
    <sheetView showGridLines="0" tabSelected="1" zoomScale="115" zoomScaleNormal="115" zoomScaleSheetLayoutView="100" workbookViewId="0">
      <pane xSplit="2" ySplit="1" topLeftCell="C2" activePane="bottomRight" state="frozen"/>
      <selection pane="topRight" activeCell="B67" sqref="B67:C67"/>
      <selection pane="bottomLeft" activeCell="B67" sqref="B67:C67"/>
      <selection pane="bottomRight"/>
    </sheetView>
  </sheetViews>
  <sheetFormatPr defaultRowHeight="14.4" x14ac:dyDescent="0.3"/>
  <cols>
    <col min="1" max="1" width="8.21875" customWidth="1"/>
    <col min="2" max="2" width="20.88671875" style="64" customWidth="1"/>
    <col min="3" max="4" width="12.109375" style="45" customWidth="1"/>
    <col min="5" max="5" width="8.5546875" customWidth="1"/>
    <col min="6" max="6" width="9.109375" customWidth="1"/>
    <col min="7" max="7" width="10.21875" style="12" customWidth="1"/>
    <col min="8" max="9" width="7.44140625" style="45" customWidth="1"/>
    <col min="10" max="10" width="11.77734375" customWidth="1"/>
    <col min="11" max="11" width="8" style="9" customWidth="1"/>
    <col min="12" max="12" width="22.44140625" style="64" customWidth="1"/>
  </cols>
  <sheetData>
    <row r="1" spans="1:12" ht="45.75" customHeight="1" x14ac:dyDescent="0.3">
      <c r="A1" s="13" t="s">
        <v>168</v>
      </c>
      <c r="B1" s="62" t="s">
        <v>169</v>
      </c>
      <c r="C1" s="13" t="s">
        <v>170</v>
      </c>
      <c r="D1" s="13" t="s">
        <v>6</v>
      </c>
      <c r="E1" s="13" t="s">
        <v>171</v>
      </c>
      <c r="F1" s="13" t="s">
        <v>172</v>
      </c>
      <c r="G1" s="14" t="s">
        <v>173</v>
      </c>
      <c r="H1" s="13" t="s">
        <v>174</v>
      </c>
      <c r="I1" s="13" t="s">
        <v>175</v>
      </c>
      <c r="J1" s="74" t="s">
        <v>188</v>
      </c>
      <c r="K1" s="74" t="s">
        <v>176</v>
      </c>
      <c r="L1" s="74" t="s">
        <v>177</v>
      </c>
    </row>
    <row r="2" spans="1:12" x14ac:dyDescent="0.3">
      <c r="A2" s="3" t="s">
        <v>10</v>
      </c>
      <c r="B2" s="63" t="str">
        <f>VLOOKUP($A2,'Thông tin sản phẩm'!$B$4:$H$74,2,0)</f>
        <v>Efodyl 500mg</v>
      </c>
      <c r="C2" s="49" t="str">
        <f>VLOOKUP($A2,'Thông tin sản phẩm'!$B$4:$H$74,3,0)</f>
        <v>Thuốc Viên</v>
      </c>
      <c r="D2" s="49" t="str">
        <f>VLOOKUP($A2,'Thông tin sản phẩm'!$B$4:$H$74,4,0)</f>
        <v>Viên nén</v>
      </c>
      <c r="E2" s="5">
        <v>44629</v>
      </c>
      <c r="F2" s="3">
        <v>2205</v>
      </c>
      <c r="G2" s="11" t="s">
        <v>182</v>
      </c>
      <c r="H2" s="47" t="s">
        <v>14</v>
      </c>
      <c r="I2" s="47">
        <f>VLOOKUP($A2,'Thông tin sản phẩm'!$B$4:$H$74,7,0)</f>
        <v>7500</v>
      </c>
      <c r="J2" s="7">
        <v>44671</v>
      </c>
      <c r="K2" s="10">
        <f>J2-E2</f>
        <v>42</v>
      </c>
      <c r="L2" s="86"/>
    </row>
    <row r="3" spans="1:12" x14ac:dyDescent="0.3">
      <c r="A3" s="3" t="s">
        <v>30</v>
      </c>
      <c r="B3" s="63" t="str">
        <f>VLOOKUP($A3,'Thông tin sản phẩm'!$B$4:$H$74,2,0)</f>
        <v>Mecefix-BE 250</v>
      </c>
      <c r="C3" s="49" t="str">
        <f>VLOOKUP($A3,'Thông tin sản phẩm'!$B$4:$H$74,3,0)</f>
        <v>Thuốc Viên</v>
      </c>
      <c r="D3" s="49" t="str">
        <f>VLOOKUP($A3,'Thông tin sản phẩm'!$B$4:$H$74,4,0)</f>
        <v>Viên nang</v>
      </c>
      <c r="E3" s="5">
        <v>44629</v>
      </c>
      <c r="F3" s="3">
        <v>2205</v>
      </c>
      <c r="G3" s="11" t="s">
        <v>182</v>
      </c>
      <c r="H3" s="47" t="s">
        <v>14</v>
      </c>
      <c r="I3" s="47">
        <f>VLOOKUP($A3,'Thông tin sản phẩm'!$B$4:$H$74,7,0)</f>
        <v>10000</v>
      </c>
      <c r="J3" s="7">
        <v>44667</v>
      </c>
      <c r="K3" s="10">
        <f>J3-E3</f>
        <v>38</v>
      </c>
      <c r="L3" s="86"/>
    </row>
    <row r="4" spans="1:12" x14ac:dyDescent="0.3">
      <c r="A4" s="3" t="s">
        <v>34</v>
      </c>
      <c r="B4" s="63" t="str">
        <f>VLOOKUP($A4,'Thông tin sản phẩm'!$B$4:$H$74,2,0)</f>
        <v>Meceta 500</v>
      </c>
      <c r="C4" s="49" t="str">
        <f>VLOOKUP($A4,'Thông tin sản phẩm'!$B$4:$H$74,3,0)</f>
        <v>Thuốc Viên</v>
      </c>
      <c r="D4" s="49" t="str">
        <f>VLOOKUP($A4,'Thông tin sản phẩm'!$B$4:$H$74,4,0)</f>
        <v>Viên nang</v>
      </c>
      <c r="E4" s="5">
        <v>44629</v>
      </c>
      <c r="F4" s="3">
        <v>2205</v>
      </c>
      <c r="G4" s="11" t="s">
        <v>181</v>
      </c>
      <c r="H4" s="47" t="s">
        <v>14</v>
      </c>
      <c r="I4" s="47">
        <f>VLOOKUP($A4,'Thông tin sản phẩm'!$B$4:$H$74,7,0)</f>
        <v>3000</v>
      </c>
      <c r="J4" s="7">
        <v>44686</v>
      </c>
      <c r="K4" s="10">
        <f>J4-E4</f>
        <v>57</v>
      </c>
      <c r="L4" s="86"/>
    </row>
    <row r="5" spans="1:12" x14ac:dyDescent="0.3">
      <c r="A5" s="3" t="s">
        <v>39</v>
      </c>
      <c r="B5" s="63" t="str">
        <f>VLOOKUP($A5,'Thông tin sản phẩm'!$B$4:$H$74,2,0)</f>
        <v>Mecefix-BE 75</v>
      </c>
      <c r="C5" s="49" t="str">
        <f>VLOOKUP($A5,'Thông tin sản phẩm'!$B$4:$H$74,3,0)</f>
        <v>Thuốc Viên</v>
      </c>
      <c r="D5" s="49" t="str">
        <f>VLOOKUP($A5,'Thông tin sản phẩm'!$B$4:$H$74,4,0)</f>
        <v>Gói cốm</v>
      </c>
      <c r="E5" s="5">
        <v>44629</v>
      </c>
      <c r="F5" s="3">
        <v>2205</v>
      </c>
      <c r="G5" s="11" t="s">
        <v>182</v>
      </c>
      <c r="H5" s="47" t="s">
        <v>14</v>
      </c>
      <c r="I5" s="47">
        <f>VLOOKUP($A5,'Thông tin sản phẩm'!$B$4:$H$74,7,0)</f>
        <v>10000</v>
      </c>
      <c r="J5" s="7">
        <v>44696</v>
      </c>
      <c r="K5" s="10">
        <f>J5-E5</f>
        <v>67</v>
      </c>
      <c r="L5" s="86"/>
    </row>
    <row r="6" spans="1:12" ht="15" customHeight="1" x14ac:dyDescent="0.3">
      <c r="A6" s="90" t="s">
        <v>51</v>
      </c>
      <c r="B6" s="91" t="str">
        <f>VLOOKUP($A6,'Thông tin sản phẩm'!$B$4:$H$74,2,0)</f>
        <v>Osla 15ml</v>
      </c>
      <c r="C6" s="92" t="str">
        <f>VLOOKUP($A6,'Thông tin sản phẩm'!$B$4:$H$74,3,0)</f>
        <v>Nhỏ mắt</v>
      </c>
      <c r="D6" s="92" t="str">
        <f>VLOOKUP($A6,'Thông tin sản phẩm'!$B$4:$H$74,4,0)</f>
        <v>Chai dẹt</v>
      </c>
      <c r="E6" s="93">
        <v>44629</v>
      </c>
      <c r="F6" s="90">
        <v>2205</v>
      </c>
      <c r="G6" s="88" t="s">
        <v>198</v>
      </c>
      <c r="H6" s="75" t="s">
        <v>14</v>
      </c>
      <c r="I6" s="75">
        <f>VLOOKUP($A6,'Thông tin sản phẩm'!$B$4:$H$74,7,0)</f>
        <v>35000</v>
      </c>
      <c r="J6" s="93">
        <v>44678</v>
      </c>
      <c r="K6" s="94">
        <f t="shared" ref="K6:K23" si="0">J6-E6</f>
        <v>49</v>
      </c>
      <c r="L6" s="86"/>
    </row>
    <row r="7" spans="1:12" ht="15" customHeight="1" x14ac:dyDescent="0.3">
      <c r="A7" s="90" t="s">
        <v>51</v>
      </c>
      <c r="B7" s="91" t="str">
        <f>VLOOKUP($A7,'Thông tin sản phẩm'!$B$4:$H$74,2,0)</f>
        <v>Osla 15ml</v>
      </c>
      <c r="C7" s="92" t="str">
        <f>VLOOKUP($A7,'Thông tin sản phẩm'!$B$4:$H$74,3,0)</f>
        <v>Nhỏ mắt</v>
      </c>
      <c r="D7" s="92" t="str">
        <f>VLOOKUP($A7,'Thông tin sản phẩm'!$B$4:$H$74,4,0)</f>
        <v>Chai dẹt</v>
      </c>
      <c r="E7" s="93">
        <v>44629</v>
      </c>
      <c r="F7" s="90">
        <v>2205</v>
      </c>
      <c r="G7" s="88" t="s">
        <v>201</v>
      </c>
      <c r="H7" s="75" t="s">
        <v>14</v>
      </c>
      <c r="I7" s="75">
        <f>VLOOKUP($A7,'Thông tin sản phẩm'!$B$4:$H$74,7,0)</f>
        <v>35000</v>
      </c>
      <c r="J7" s="93">
        <v>44679</v>
      </c>
      <c r="K7" s="94">
        <f t="shared" si="0"/>
        <v>50</v>
      </c>
      <c r="L7" s="86"/>
    </row>
    <row r="8" spans="1:12" ht="15" customHeight="1" x14ac:dyDescent="0.3">
      <c r="A8" s="90" t="s">
        <v>51</v>
      </c>
      <c r="B8" s="91" t="str">
        <f>VLOOKUP($A8,'Thông tin sản phẩm'!$B$4:$H$74,2,0)</f>
        <v>Osla 15ml</v>
      </c>
      <c r="C8" s="92" t="str">
        <f>VLOOKUP($A8,'Thông tin sản phẩm'!$B$4:$H$74,3,0)</f>
        <v>Nhỏ mắt</v>
      </c>
      <c r="D8" s="92" t="str">
        <f>VLOOKUP($A8,'Thông tin sản phẩm'!$B$4:$H$74,4,0)</f>
        <v>Chai dẹt</v>
      </c>
      <c r="E8" s="93">
        <v>44629</v>
      </c>
      <c r="F8" s="90">
        <v>2205</v>
      </c>
      <c r="G8" s="88" t="s">
        <v>202</v>
      </c>
      <c r="H8" s="75" t="s">
        <v>14</v>
      </c>
      <c r="I8" s="75">
        <f>VLOOKUP($A8,'Thông tin sản phẩm'!$B$4:$H$74,7,0)</f>
        <v>35000</v>
      </c>
      <c r="J8" s="93">
        <v>44685</v>
      </c>
      <c r="K8" s="94">
        <f t="shared" si="0"/>
        <v>56</v>
      </c>
      <c r="L8" s="86"/>
    </row>
    <row r="9" spans="1:12" ht="15" customHeight="1" x14ac:dyDescent="0.3">
      <c r="A9" s="90" t="s">
        <v>51</v>
      </c>
      <c r="B9" s="91" t="str">
        <f>VLOOKUP($A9,'Thông tin sản phẩm'!$B$4:$H$74,2,0)</f>
        <v>Osla 15ml</v>
      </c>
      <c r="C9" s="92" t="str">
        <f>VLOOKUP($A9,'Thông tin sản phẩm'!$B$4:$H$74,3,0)</f>
        <v>Nhỏ mắt</v>
      </c>
      <c r="D9" s="92" t="str">
        <f>VLOOKUP($A9,'Thông tin sản phẩm'!$B$4:$H$74,4,0)</f>
        <v>Chai dẹt</v>
      </c>
      <c r="E9" s="93">
        <v>44629</v>
      </c>
      <c r="F9" s="90">
        <v>2205</v>
      </c>
      <c r="G9" s="88" t="s">
        <v>203</v>
      </c>
      <c r="H9" s="75" t="s">
        <v>14</v>
      </c>
      <c r="I9" s="75">
        <f>VLOOKUP($A9,'Thông tin sản phẩm'!$B$4:$H$74,7,0)</f>
        <v>35000</v>
      </c>
      <c r="J9" s="93">
        <v>44686</v>
      </c>
      <c r="K9" s="94">
        <f t="shared" si="0"/>
        <v>57</v>
      </c>
      <c r="L9" s="86"/>
    </row>
    <row r="10" spans="1:12" ht="15" customHeight="1" x14ac:dyDescent="0.3">
      <c r="A10" s="90" t="s">
        <v>51</v>
      </c>
      <c r="B10" s="91" t="str">
        <f>VLOOKUP($A10,'Thông tin sản phẩm'!$B$4:$H$74,2,0)</f>
        <v>Osla 15ml</v>
      </c>
      <c r="C10" s="92" t="str">
        <f>VLOOKUP($A10,'Thông tin sản phẩm'!$B$4:$H$74,3,0)</f>
        <v>Nhỏ mắt</v>
      </c>
      <c r="D10" s="92" t="str">
        <f>VLOOKUP($A10,'Thông tin sản phẩm'!$B$4:$H$74,4,0)</f>
        <v>Chai dẹt</v>
      </c>
      <c r="E10" s="93">
        <v>44629</v>
      </c>
      <c r="F10" s="90">
        <v>2205</v>
      </c>
      <c r="G10" s="88" t="s">
        <v>204</v>
      </c>
      <c r="H10" s="75" t="s">
        <v>14</v>
      </c>
      <c r="I10" s="75">
        <f>VLOOKUP($A10,'Thông tin sản phẩm'!$B$4:$H$74,7,0)</f>
        <v>35000</v>
      </c>
      <c r="J10" s="93">
        <v>44687</v>
      </c>
      <c r="K10" s="94">
        <f t="shared" si="0"/>
        <v>58</v>
      </c>
      <c r="L10" s="86"/>
    </row>
    <row r="11" spans="1:12" ht="15" customHeight="1" x14ac:dyDescent="0.3">
      <c r="A11" s="90" t="s">
        <v>51</v>
      </c>
      <c r="B11" s="91" t="str">
        <f>VLOOKUP($A11,'Thông tin sản phẩm'!$B$4:$H$74,2,0)</f>
        <v>Osla 15ml</v>
      </c>
      <c r="C11" s="92" t="str">
        <f>VLOOKUP($A11,'Thông tin sản phẩm'!$B$4:$H$74,3,0)</f>
        <v>Nhỏ mắt</v>
      </c>
      <c r="D11" s="92" t="str">
        <f>VLOOKUP($A11,'Thông tin sản phẩm'!$B$4:$H$74,4,0)</f>
        <v>Chai dẹt</v>
      </c>
      <c r="E11" s="93">
        <v>44629</v>
      </c>
      <c r="F11" s="90">
        <v>2205</v>
      </c>
      <c r="G11" s="88" t="s">
        <v>205</v>
      </c>
      <c r="H11" s="75" t="s">
        <v>14</v>
      </c>
      <c r="I11" s="75">
        <f>VLOOKUP($A11,'Thông tin sản phẩm'!$B$4:$H$74,7,0)</f>
        <v>35000</v>
      </c>
      <c r="J11" s="93">
        <v>44688</v>
      </c>
      <c r="K11" s="94">
        <f t="shared" si="0"/>
        <v>59</v>
      </c>
      <c r="L11" s="86"/>
    </row>
    <row r="12" spans="1:12" ht="15" customHeight="1" x14ac:dyDescent="0.3">
      <c r="A12" s="90" t="s">
        <v>51</v>
      </c>
      <c r="B12" s="91" t="str">
        <f>VLOOKUP($A12,'Thông tin sản phẩm'!$B$4:$H$74,2,0)</f>
        <v>Osla 15ml</v>
      </c>
      <c r="C12" s="92" t="str">
        <f>VLOOKUP($A12,'Thông tin sản phẩm'!$B$4:$H$74,3,0)</f>
        <v>Nhỏ mắt</v>
      </c>
      <c r="D12" s="92" t="str">
        <f>VLOOKUP($A12,'Thông tin sản phẩm'!$B$4:$H$74,4,0)</f>
        <v>Chai dẹt</v>
      </c>
      <c r="E12" s="93">
        <v>44629</v>
      </c>
      <c r="F12" s="90">
        <v>2205</v>
      </c>
      <c r="G12" s="88" t="s">
        <v>206</v>
      </c>
      <c r="H12" s="75" t="s">
        <v>14</v>
      </c>
      <c r="I12" s="75">
        <f>VLOOKUP($A12,'Thông tin sản phẩm'!$B$4:$H$74,7,0)</f>
        <v>35000</v>
      </c>
      <c r="J12" s="93">
        <v>44692</v>
      </c>
      <c r="K12" s="94">
        <f t="shared" si="0"/>
        <v>63</v>
      </c>
      <c r="L12" s="86"/>
    </row>
    <row r="13" spans="1:12" ht="15" customHeight="1" x14ac:dyDescent="0.3">
      <c r="A13" s="90" t="s">
        <v>51</v>
      </c>
      <c r="B13" s="91" t="str">
        <f>VLOOKUP($A13,'Thông tin sản phẩm'!$B$4:$H$74,2,0)</f>
        <v>Osla 15ml</v>
      </c>
      <c r="C13" s="92" t="str">
        <f>VLOOKUP($A13,'Thông tin sản phẩm'!$B$4:$H$74,3,0)</f>
        <v>Nhỏ mắt</v>
      </c>
      <c r="D13" s="92" t="str">
        <f>VLOOKUP($A13,'Thông tin sản phẩm'!$B$4:$H$74,4,0)</f>
        <v>Chai dẹt</v>
      </c>
      <c r="E13" s="93">
        <v>44629</v>
      </c>
      <c r="F13" s="90">
        <v>2205</v>
      </c>
      <c r="G13" s="88" t="s">
        <v>207</v>
      </c>
      <c r="H13" s="75" t="s">
        <v>14</v>
      </c>
      <c r="I13" s="75">
        <f>VLOOKUP($A13,'Thông tin sản phẩm'!$B$4:$H$74,7,0)</f>
        <v>35000</v>
      </c>
      <c r="J13" s="93">
        <v>44693</v>
      </c>
      <c r="K13" s="94">
        <f t="shared" si="0"/>
        <v>64</v>
      </c>
      <c r="L13" s="86"/>
    </row>
    <row r="14" spans="1:12" ht="15" customHeight="1" x14ac:dyDescent="0.3">
      <c r="A14" s="90" t="s">
        <v>51</v>
      </c>
      <c r="B14" s="91" t="str">
        <f>VLOOKUP($A14,'Thông tin sản phẩm'!$B$4:$H$74,2,0)</f>
        <v>Osla 15ml</v>
      </c>
      <c r="C14" s="92" t="str">
        <f>VLOOKUP($A14,'Thông tin sản phẩm'!$B$4:$H$74,3,0)</f>
        <v>Nhỏ mắt</v>
      </c>
      <c r="D14" s="92" t="str">
        <f>VLOOKUP($A14,'Thông tin sản phẩm'!$B$4:$H$74,4,0)</f>
        <v>Chai dẹt</v>
      </c>
      <c r="E14" s="93">
        <v>44629</v>
      </c>
      <c r="F14" s="90">
        <v>2205</v>
      </c>
      <c r="G14" s="88" t="s">
        <v>208</v>
      </c>
      <c r="H14" s="75" t="s">
        <v>14</v>
      </c>
      <c r="I14" s="75">
        <f>VLOOKUP($A14,'Thông tin sản phẩm'!$B$4:$H$74,7,0)</f>
        <v>35000</v>
      </c>
      <c r="J14" s="93">
        <v>44693</v>
      </c>
      <c r="K14" s="94">
        <f t="shared" si="0"/>
        <v>64</v>
      </c>
      <c r="L14" s="86"/>
    </row>
    <row r="15" spans="1:12" ht="15" customHeight="1" x14ac:dyDescent="0.3">
      <c r="A15" s="90" t="s">
        <v>51</v>
      </c>
      <c r="B15" s="91" t="str">
        <f>VLOOKUP($A15,'Thông tin sản phẩm'!$B$4:$H$74,2,0)</f>
        <v>Osla 15ml</v>
      </c>
      <c r="C15" s="92" t="str">
        <f>VLOOKUP($A15,'Thông tin sản phẩm'!$B$4:$H$74,3,0)</f>
        <v>Nhỏ mắt</v>
      </c>
      <c r="D15" s="92" t="str">
        <f>VLOOKUP($A15,'Thông tin sản phẩm'!$B$4:$H$74,4,0)</f>
        <v>Chai dẹt</v>
      </c>
      <c r="E15" s="93">
        <v>44629</v>
      </c>
      <c r="F15" s="90">
        <v>2205</v>
      </c>
      <c r="G15" s="88" t="s">
        <v>209</v>
      </c>
      <c r="H15" s="75" t="s">
        <v>14</v>
      </c>
      <c r="I15" s="75">
        <f>VLOOKUP($A15,'Thông tin sản phẩm'!$B$4:$H$74,7,0)</f>
        <v>35000</v>
      </c>
      <c r="J15" s="93">
        <v>44694</v>
      </c>
      <c r="K15" s="94">
        <f t="shared" si="0"/>
        <v>65</v>
      </c>
      <c r="L15" s="86"/>
    </row>
    <row r="16" spans="1:12" ht="15" customHeight="1" x14ac:dyDescent="0.3">
      <c r="A16" s="90" t="s">
        <v>51</v>
      </c>
      <c r="B16" s="91" t="str">
        <f>VLOOKUP($A16,'Thông tin sản phẩm'!$B$4:$H$74,2,0)</f>
        <v>Osla 15ml</v>
      </c>
      <c r="C16" s="92" t="str">
        <f>VLOOKUP($A16,'Thông tin sản phẩm'!$B$4:$H$74,3,0)</f>
        <v>Nhỏ mắt</v>
      </c>
      <c r="D16" s="92" t="str">
        <f>VLOOKUP($A16,'Thông tin sản phẩm'!$B$4:$H$74,4,0)</f>
        <v>Chai dẹt</v>
      </c>
      <c r="E16" s="93">
        <v>44629</v>
      </c>
      <c r="F16" s="90">
        <v>2205</v>
      </c>
      <c r="G16" s="88" t="s">
        <v>211</v>
      </c>
      <c r="H16" s="75" t="s">
        <v>14</v>
      </c>
      <c r="I16" s="75">
        <f>VLOOKUP($A16,'Thông tin sản phẩm'!$B$4:$H$74,7,0)</f>
        <v>35000</v>
      </c>
      <c r="J16" s="93">
        <v>44696</v>
      </c>
      <c r="K16" s="94">
        <f t="shared" ref="K16:K19" si="1">J16-E16</f>
        <v>67</v>
      </c>
      <c r="L16" s="86"/>
    </row>
    <row r="17" spans="1:12" ht="15" customHeight="1" x14ac:dyDescent="0.3">
      <c r="A17" s="90" t="s">
        <v>51</v>
      </c>
      <c r="B17" s="91" t="str">
        <f>VLOOKUP($A17,'Thông tin sản phẩm'!$B$4:$H$74,2,0)</f>
        <v>Osla 15ml</v>
      </c>
      <c r="C17" s="92" t="str">
        <f>VLOOKUP($A17,'Thông tin sản phẩm'!$B$4:$H$74,3,0)</f>
        <v>Nhỏ mắt</v>
      </c>
      <c r="D17" s="92" t="str">
        <f>VLOOKUP($A17,'Thông tin sản phẩm'!$B$4:$H$74,4,0)</f>
        <v>Chai dẹt</v>
      </c>
      <c r="E17" s="93">
        <v>44629</v>
      </c>
      <c r="F17" s="90">
        <v>2205</v>
      </c>
      <c r="G17" s="88" t="s">
        <v>212</v>
      </c>
      <c r="H17" s="75" t="s">
        <v>14</v>
      </c>
      <c r="I17" s="75">
        <f>VLOOKUP($A17,'Thông tin sản phẩm'!$B$4:$H$74,7,0)</f>
        <v>35000</v>
      </c>
      <c r="J17" s="93">
        <v>44697</v>
      </c>
      <c r="K17" s="94">
        <f t="shared" si="1"/>
        <v>68</v>
      </c>
      <c r="L17" s="86"/>
    </row>
    <row r="18" spans="1:12" ht="15" customHeight="1" x14ac:dyDescent="0.3">
      <c r="A18" s="90" t="s">
        <v>51</v>
      </c>
      <c r="B18" s="91" t="str">
        <f>VLOOKUP($A18,'Thông tin sản phẩm'!$B$4:$H$74,2,0)</f>
        <v>Osla 15ml</v>
      </c>
      <c r="C18" s="92" t="str">
        <f>VLOOKUP($A18,'Thông tin sản phẩm'!$B$4:$H$74,3,0)</f>
        <v>Nhỏ mắt</v>
      </c>
      <c r="D18" s="92" t="str">
        <f>VLOOKUP($A18,'Thông tin sản phẩm'!$B$4:$H$74,4,0)</f>
        <v>Chai dẹt</v>
      </c>
      <c r="E18" s="93">
        <v>44629</v>
      </c>
      <c r="F18" s="90">
        <v>2205</v>
      </c>
      <c r="G18" s="88" t="s">
        <v>213</v>
      </c>
      <c r="H18" s="75" t="s">
        <v>14</v>
      </c>
      <c r="I18" s="75">
        <f>VLOOKUP($A18,'Thông tin sản phẩm'!$B$4:$H$74,7,0)</f>
        <v>35000</v>
      </c>
      <c r="J18" s="93">
        <v>44698</v>
      </c>
      <c r="K18" s="94">
        <f t="shared" si="1"/>
        <v>69</v>
      </c>
      <c r="L18" s="86"/>
    </row>
    <row r="19" spans="1:12" x14ac:dyDescent="0.3">
      <c r="A19" s="3"/>
      <c r="B19" s="63" t="s">
        <v>200</v>
      </c>
      <c r="C19" s="49" t="s">
        <v>53</v>
      </c>
      <c r="D19" s="49" t="s">
        <v>60</v>
      </c>
      <c r="E19" s="5">
        <v>44629</v>
      </c>
      <c r="F19" s="3">
        <v>2205</v>
      </c>
      <c r="G19" s="11" t="s">
        <v>178</v>
      </c>
      <c r="H19" s="47" t="s">
        <v>14</v>
      </c>
      <c r="I19" s="47">
        <v>10000</v>
      </c>
      <c r="J19" s="7">
        <v>44678</v>
      </c>
      <c r="K19" s="10">
        <f t="shared" si="1"/>
        <v>49</v>
      </c>
      <c r="L19" s="86"/>
    </row>
    <row r="20" spans="1:12" x14ac:dyDescent="0.3">
      <c r="A20" s="3"/>
      <c r="B20" s="63" t="s">
        <v>200</v>
      </c>
      <c r="C20" s="49" t="s">
        <v>53</v>
      </c>
      <c r="D20" s="49" t="s">
        <v>60</v>
      </c>
      <c r="E20" s="5">
        <v>44629</v>
      </c>
      <c r="F20" s="3">
        <v>2205</v>
      </c>
      <c r="G20" s="11" t="s">
        <v>214</v>
      </c>
      <c r="H20" s="47" t="s">
        <v>14</v>
      </c>
      <c r="I20" s="47">
        <v>10000</v>
      </c>
      <c r="J20" s="7">
        <v>44679</v>
      </c>
      <c r="K20" s="10">
        <f>J20-E20</f>
        <v>50</v>
      </c>
      <c r="L20" s="86"/>
    </row>
    <row r="21" spans="1:12" x14ac:dyDescent="0.3">
      <c r="A21" s="3" t="s">
        <v>73</v>
      </c>
      <c r="B21" s="63" t="str">
        <f>VLOOKUP($A21,'Thông tin sản phẩm'!$B$4:$H$74,2,0)</f>
        <v>Mepoly 10ml</v>
      </c>
      <c r="C21" s="49" t="str">
        <f>VLOOKUP($A21,'Thông tin sản phẩm'!$B$4:$H$74,3,0)</f>
        <v>Nhỏ mắt</v>
      </c>
      <c r="D21" s="49" t="str">
        <f>VLOOKUP($A21,'Thông tin sản phẩm'!$B$4:$H$74,4,0)</f>
        <v>Chai tròn</v>
      </c>
      <c r="E21" s="5">
        <v>44606</v>
      </c>
      <c r="F21" s="3">
        <v>2204</v>
      </c>
      <c r="G21" s="11" t="s">
        <v>179</v>
      </c>
      <c r="H21" s="47" t="s">
        <v>14</v>
      </c>
      <c r="I21" s="47">
        <f>VLOOKUP($A21,'Thông tin sản phẩm'!$B$4:$H$74,7,0)</f>
        <v>30000</v>
      </c>
      <c r="J21" s="7">
        <v>44676</v>
      </c>
      <c r="K21" s="10">
        <f t="shared" si="0"/>
        <v>70</v>
      </c>
      <c r="L21" s="86"/>
    </row>
    <row r="22" spans="1:12" x14ac:dyDescent="0.3">
      <c r="A22" s="67" t="s">
        <v>67</v>
      </c>
      <c r="B22" s="63" t="str">
        <f>VLOOKUP($A22,'Thông tin sản phẩm'!$B$4:$H$74,2,0)</f>
        <v>Olevid 5ml</v>
      </c>
      <c r="C22" s="49" t="str">
        <f>VLOOKUP($A22,'Thông tin sản phẩm'!$B$4:$H$74,3,0)</f>
        <v>Nhỏ mắt</v>
      </c>
      <c r="D22" s="49" t="str">
        <f>VLOOKUP($A22,'Thông tin sản phẩm'!$B$4:$H$74,4,0)</f>
        <v>Chai tròn</v>
      </c>
      <c r="E22" s="5">
        <v>44629</v>
      </c>
      <c r="F22" s="3">
        <v>2204</v>
      </c>
      <c r="G22" s="11" t="s">
        <v>182</v>
      </c>
      <c r="H22" s="47" t="s">
        <v>14</v>
      </c>
      <c r="I22" s="47">
        <f>VLOOKUP($A22,'Thông tin sản phẩm'!$B$4:$H$74,7,0)</f>
        <v>10000</v>
      </c>
      <c r="J22" s="7">
        <v>44678</v>
      </c>
      <c r="K22" s="10">
        <f t="shared" si="0"/>
        <v>49</v>
      </c>
      <c r="L22" s="86" t="s">
        <v>210</v>
      </c>
    </row>
    <row r="23" spans="1:12" x14ac:dyDescent="0.3">
      <c r="A23" s="6" t="s">
        <v>87</v>
      </c>
      <c r="B23" s="63" t="str">
        <f>VLOOKUP($A23,'Thông tin sản phẩm'!$B$4:$H$74,2,0)</f>
        <v>Syseye 15 ml</v>
      </c>
      <c r="C23" s="49" t="str">
        <f>VLOOKUP($A23,'Thông tin sản phẩm'!$B$4:$H$74,3,0)</f>
        <v>Nhỏ mắt</v>
      </c>
      <c r="D23" s="49" t="str">
        <f>VLOOKUP($A23,'Thông tin sản phẩm'!$B$4:$H$74,4,0)</f>
        <v>Chai tròn</v>
      </c>
      <c r="E23" s="5">
        <v>44629</v>
      </c>
      <c r="F23" s="3">
        <v>2205</v>
      </c>
      <c r="G23" s="11" t="s">
        <v>183</v>
      </c>
      <c r="H23" s="47" t="s">
        <v>14</v>
      </c>
      <c r="I23" s="47">
        <f>VLOOKUP($A23,'Thông tin sản phẩm'!$B$4:$H$74,7,0)</f>
        <v>30000</v>
      </c>
      <c r="J23" s="7">
        <v>44676</v>
      </c>
      <c r="K23" s="10">
        <f t="shared" si="0"/>
        <v>47</v>
      </c>
      <c r="L23" s="86"/>
    </row>
    <row r="24" spans="1:12" ht="15" customHeight="1" x14ac:dyDescent="0.3">
      <c r="A24" s="6" t="s">
        <v>87</v>
      </c>
      <c r="B24" s="63" t="str">
        <f>VLOOKUP($A24,'Thông tin sản phẩm'!$B$4:$H$74,2,0)</f>
        <v>Syseye 15 ml</v>
      </c>
      <c r="C24" s="49" t="str">
        <f>VLOOKUP($A24,'Thông tin sản phẩm'!$B$4:$H$74,3,0)</f>
        <v>Nhỏ mắt</v>
      </c>
      <c r="D24" s="49" t="str">
        <f>VLOOKUP($A24,'Thông tin sản phẩm'!$B$4:$H$74,4,0)</f>
        <v>Chai tròn</v>
      </c>
      <c r="E24" s="5">
        <v>44629</v>
      </c>
      <c r="F24" s="3">
        <v>2205</v>
      </c>
      <c r="G24" s="11" t="s">
        <v>180</v>
      </c>
      <c r="H24" s="47" t="s">
        <v>14</v>
      </c>
      <c r="I24" s="47">
        <f>VLOOKUP($A24,'Thông tin sản phẩm'!$B$4:$H$74,7,0)</f>
        <v>30000</v>
      </c>
      <c r="J24" s="7">
        <v>44677</v>
      </c>
      <c r="K24" s="10">
        <f>J24-E24</f>
        <v>48</v>
      </c>
      <c r="L24" s="86"/>
    </row>
    <row r="25" spans="1:12" x14ac:dyDescent="0.3">
      <c r="A25" s="3" t="s">
        <v>81</v>
      </c>
      <c r="B25" s="63" t="str">
        <f>VLOOKUP($A25,'Thông tin sản phẩm'!$B$4:$H$74,2,0)</f>
        <v>Etobat</v>
      </c>
      <c r="C25" s="49" t="str">
        <f>VLOOKUP($A25,'Thông tin sản phẩm'!$B$4:$H$74,3,0)</f>
        <v>Nhỏ mắt</v>
      </c>
      <c r="D25" s="49" t="str">
        <f>VLOOKUP($A25,'Thông tin sản phẩm'!$B$4:$H$74,4,0)</f>
        <v>Chai tròn</v>
      </c>
      <c r="E25" s="5">
        <v>44606</v>
      </c>
      <c r="F25" s="3">
        <v>2204</v>
      </c>
      <c r="G25" s="11" t="s">
        <v>182</v>
      </c>
      <c r="H25" s="47" t="s">
        <v>14</v>
      </c>
      <c r="I25" s="47">
        <f>VLOOKUP($A25,'Thông tin sản phẩm'!$B$4:$H$74,7,0)</f>
        <v>5000</v>
      </c>
      <c r="J25" s="7">
        <v>44669</v>
      </c>
      <c r="K25" s="10">
        <f t="shared" ref="K25:K27" si="2">J25-E25</f>
        <v>63</v>
      </c>
      <c r="L25" s="86"/>
    </row>
    <row r="26" spans="1:12" ht="27.6" x14ac:dyDescent="0.3">
      <c r="A26" s="3" t="s">
        <v>83</v>
      </c>
      <c r="B26" s="63" t="str">
        <f>VLOOKUP($A26,'Thông tin sản phẩm'!$B$4:$H$74,2,0)</f>
        <v>Scofi</v>
      </c>
      <c r="C26" s="49" t="str">
        <f>VLOOKUP($A26,'Thông tin sản phẩm'!$B$4:$H$74,3,0)</f>
        <v>Nhỏ mắt</v>
      </c>
      <c r="D26" s="49" t="str">
        <f>VLOOKUP($A26,'Thông tin sản phẩm'!$B$4:$H$74,4,0)</f>
        <v>Chai tròn</v>
      </c>
      <c r="E26" s="5">
        <v>44630</v>
      </c>
      <c r="F26" s="3">
        <v>2204</v>
      </c>
      <c r="G26" s="88" t="s">
        <v>182</v>
      </c>
      <c r="H26" s="47" t="s">
        <v>14</v>
      </c>
      <c r="I26" s="75">
        <v>15000</v>
      </c>
      <c r="J26" s="7">
        <v>44666</v>
      </c>
      <c r="K26" s="10">
        <f t="shared" si="2"/>
        <v>36</v>
      </c>
      <c r="L26" s="86" t="s">
        <v>215</v>
      </c>
    </row>
    <row r="27" spans="1:12" x14ac:dyDescent="0.3">
      <c r="A27" s="6"/>
      <c r="B27" s="63" t="s">
        <v>216</v>
      </c>
      <c r="C27" s="49" t="s">
        <v>53</v>
      </c>
      <c r="D27" s="49" t="s">
        <v>91</v>
      </c>
      <c r="E27" s="5">
        <v>44630</v>
      </c>
      <c r="F27" s="3">
        <v>2205</v>
      </c>
      <c r="G27" s="11" t="s">
        <v>181</v>
      </c>
      <c r="H27" s="47" t="s">
        <v>14</v>
      </c>
      <c r="I27" s="47">
        <v>5000</v>
      </c>
      <c r="J27" s="7">
        <v>44664</v>
      </c>
      <c r="K27" s="10">
        <f t="shared" si="2"/>
        <v>34</v>
      </c>
      <c r="L27" s="86"/>
    </row>
    <row r="28" spans="1:12" ht="21" customHeight="1" x14ac:dyDescent="0.3">
      <c r="A28" s="3" t="s">
        <v>99</v>
      </c>
      <c r="B28" s="70" t="s">
        <v>100</v>
      </c>
      <c r="C28" s="71" t="s">
        <v>101</v>
      </c>
      <c r="D28" s="71" t="s">
        <v>102</v>
      </c>
      <c r="E28" s="7"/>
      <c r="F28" s="3"/>
      <c r="G28" s="73"/>
      <c r="H28" s="72"/>
      <c r="I28" s="47"/>
      <c r="J28" s="95" t="s">
        <v>217</v>
      </c>
      <c r="K28" s="10"/>
      <c r="L28" s="86"/>
    </row>
    <row r="29" spans="1:12" ht="21" customHeight="1" x14ac:dyDescent="0.3">
      <c r="A29" s="3" t="s">
        <v>103</v>
      </c>
      <c r="B29" s="70" t="s">
        <v>104</v>
      </c>
      <c r="C29" s="71" t="s">
        <v>101</v>
      </c>
      <c r="D29" s="71" t="s">
        <v>102</v>
      </c>
      <c r="E29" s="7"/>
      <c r="F29" s="3"/>
      <c r="G29" s="73"/>
      <c r="H29" s="72"/>
      <c r="I29" s="47"/>
      <c r="J29" s="96"/>
      <c r="K29" s="10"/>
      <c r="L29" s="86"/>
    </row>
    <row r="30" spans="1:12" ht="21" customHeight="1" x14ac:dyDescent="0.3">
      <c r="A30" s="3" t="s">
        <v>107</v>
      </c>
      <c r="B30" s="70" t="s">
        <v>108</v>
      </c>
      <c r="C30" s="71" t="s">
        <v>101</v>
      </c>
      <c r="D30" s="71" t="s">
        <v>102</v>
      </c>
      <c r="E30" s="5"/>
      <c r="F30" s="3"/>
      <c r="G30" s="73"/>
      <c r="H30" s="72"/>
      <c r="I30" s="47"/>
      <c r="J30" s="97"/>
      <c r="K30" s="10"/>
      <c r="L30" s="86"/>
    </row>
    <row r="31" spans="1:12" ht="41.4" x14ac:dyDescent="0.3">
      <c r="A31" s="3" t="s">
        <v>120</v>
      </c>
      <c r="B31" s="63" t="str">
        <f>VLOOKUP($A31,'Thông tin sản phẩm'!$B$4:$H$74,2,0)</f>
        <v>Xisat XP TE</v>
      </c>
      <c r="C31" s="49" t="str">
        <f>VLOOKUP($A31,'Thông tin sản phẩm'!$B$4:$H$74,3,0)</f>
        <v xml:space="preserve">Mỹ Phẩm </v>
      </c>
      <c r="D31" s="49" t="str">
        <f>VLOOKUP($A31,'Thông tin sản phẩm'!$B$4:$H$74,4,0)</f>
        <v>Xisat nhôm</v>
      </c>
      <c r="E31" s="5">
        <v>44630</v>
      </c>
      <c r="F31" s="3">
        <v>2205</v>
      </c>
      <c r="G31" s="73" t="s">
        <v>182</v>
      </c>
      <c r="H31" s="47" t="s">
        <v>14</v>
      </c>
      <c r="I31" s="72">
        <f>VLOOKUP($A31,'Thông tin sản phẩm'!$B$4:$H$74,7,0)</f>
        <v>2500</v>
      </c>
      <c r="J31" s="87">
        <v>44672</v>
      </c>
      <c r="K31" s="10">
        <f t="shared" ref="K31" si="3">J31-E31</f>
        <v>42</v>
      </c>
      <c r="L31" s="89" t="s">
        <v>218</v>
      </c>
    </row>
    <row r="32" spans="1:12" x14ac:dyDescent="0.3">
      <c r="A32" s="3" t="s">
        <v>111</v>
      </c>
      <c r="B32" s="63" t="str">
        <f>VLOOKUP($A32,'Thông tin sản phẩm'!$B$4:$H$74,2,0)</f>
        <v>Xypenat 30</v>
      </c>
      <c r="C32" s="49" t="str">
        <f>VLOOKUP($A32,'Thông tin sản phẩm'!$B$4:$H$74,3,0)</f>
        <v xml:space="preserve">Mỹ Phẩm </v>
      </c>
      <c r="D32" s="49" t="str">
        <f>VLOOKUP($A32,'Thông tin sản phẩm'!$B$4:$H$74,4,0)</f>
        <v>Xisat nhựa</v>
      </c>
      <c r="E32" s="5">
        <v>44630</v>
      </c>
      <c r="F32" s="3">
        <v>2205</v>
      </c>
      <c r="G32" s="73" t="s">
        <v>178</v>
      </c>
      <c r="H32" s="47" t="s">
        <v>14</v>
      </c>
      <c r="I32" s="72">
        <f>VLOOKUP($A32,'Thông tin sản phẩm'!$B$4:$H$74,7,0)</f>
        <v>15000</v>
      </c>
      <c r="J32" s="7">
        <v>44660</v>
      </c>
      <c r="K32" s="10">
        <f t="shared" ref="K32:K87" si="4">J32-E32</f>
        <v>30</v>
      </c>
      <c r="L32" s="86"/>
    </row>
    <row r="33" spans="1:12" x14ac:dyDescent="0.3">
      <c r="A33" s="3" t="s">
        <v>153</v>
      </c>
      <c r="B33" s="63" t="str">
        <f>VLOOKUP($A33,'Thông tin sản phẩm'!$B$4:$H$74,2,0)</f>
        <v>Shema lá đôi hồng 100 ml</v>
      </c>
      <c r="C33" s="49" t="str">
        <f>VLOOKUP($A33,'Thông tin sản phẩm'!$B$4:$H$74,3,0)</f>
        <v xml:space="preserve">Mỹ Phẩm </v>
      </c>
      <c r="D33" s="49" t="str">
        <f>VLOOKUP($A33,'Thông tin sản phẩm'!$B$4:$H$74,4,0)</f>
        <v>Mỹ phẩm</v>
      </c>
      <c r="E33" s="5">
        <v>44630</v>
      </c>
      <c r="F33" s="3">
        <v>2205</v>
      </c>
      <c r="G33" s="73" t="s">
        <v>182</v>
      </c>
      <c r="H33" s="72" t="s">
        <v>14</v>
      </c>
      <c r="I33" s="72">
        <f>VLOOKUP($A33,'Thông tin sản phẩm'!$B$4:$H$74,7,0)</f>
        <v>40000</v>
      </c>
      <c r="J33" s="7">
        <v>44664</v>
      </c>
      <c r="K33" s="10">
        <f t="shared" si="4"/>
        <v>34</v>
      </c>
      <c r="L33" s="86"/>
    </row>
    <row r="34" spans="1:12" ht="21.75" customHeight="1" x14ac:dyDescent="0.3">
      <c r="A34" s="3"/>
      <c r="B34" s="63" t="s">
        <v>157</v>
      </c>
      <c r="C34" s="49" t="s">
        <v>101</v>
      </c>
      <c r="D34" s="49" t="s">
        <v>124</v>
      </c>
      <c r="E34" s="5">
        <v>44630</v>
      </c>
      <c r="F34" s="3">
        <v>2205</v>
      </c>
      <c r="G34" s="73" t="s">
        <v>181</v>
      </c>
      <c r="H34" s="72" t="s">
        <v>14</v>
      </c>
      <c r="I34" s="72">
        <v>5000</v>
      </c>
      <c r="J34" s="7">
        <v>44666</v>
      </c>
      <c r="K34" s="10">
        <f t="shared" si="4"/>
        <v>36</v>
      </c>
      <c r="L34" s="86" t="s">
        <v>219</v>
      </c>
    </row>
    <row r="35" spans="1:12" ht="27.6" x14ac:dyDescent="0.3">
      <c r="A35" s="3"/>
      <c r="B35" s="63" t="s">
        <v>157</v>
      </c>
      <c r="C35" s="49" t="s">
        <v>101</v>
      </c>
      <c r="D35" s="49" t="s">
        <v>124</v>
      </c>
      <c r="E35" s="5">
        <v>44630</v>
      </c>
      <c r="F35" s="3">
        <v>2205</v>
      </c>
      <c r="G35" s="73" t="s">
        <v>178</v>
      </c>
      <c r="H35" s="72" t="s">
        <v>14</v>
      </c>
      <c r="I35" s="72">
        <v>5000</v>
      </c>
      <c r="J35" s="7">
        <v>44667</v>
      </c>
      <c r="K35" s="10">
        <f t="shared" si="4"/>
        <v>37</v>
      </c>
      <c r="L35" s="86" t="s">
        <v>220</v>
      </c>
    </row>
    <row r="36" spans="1:12" x14ac:dyDescent="0.3">
      <c r="A36" s="3" t="s">
        <v>139</v>
      </c>
      <c r="B36" s="63" t="str">
        <f>VLOOKUP($A36,'Thông tin sản phẩm'!$B$4:$H$74,2,0)</f>
        <v>Benate Fort Oitment 10g</v>
      </c>
      <c r="C36" s="49" t="str">
        <f>VLOOKUP($A36,'Thông tin sản phẩm'!$B$4:$H$74,3,0)</f>
        <v xml:space="preserve">Dùng ngoài </v>
      </c>
      <c r="D36" s="49" t="str">
        <f>VLOOKUP($A36,'Thông tin sản phẩm'!$B$4:$H$74,4,0)</f>
        <v>Tuýp nhôm</v>
      </c>
      <c r="E36" s="5">
        <v>44630</v>
      </c>
      <c r="F36" s="3">
        <v>2205</v>
      </c>
      <c r="G36" s="73" t="s">
        <v>181</v>
      </c>
      <c r="H36" s="47" t="s">
        <v>14</v>
      </c>
      <c r="I36" s="72">
        <f>VLOOKUP($A36,'Thông tin sản phẩm'!$B$4:$H$74,7,0)</f>
        <v>20000</v>
      </c>
      <c r="J36" s="7">
        <v>44667</v>
      </c>
      <c r="K36" s="10">
        <f t="shared" si="4"/>
        <v>37</v>
      </c>
      <c r="L36" s="69"/>
    </row>
    <row r="37" spans="1:12" ht="27.6" x14ac:dyDescent="0.3">
      <c r="A37" s="3" t="s">
        <v>143</v>
      </c>
      <c r="B37" s="63" t="str">
        <f>VLOOKUP($A37,'Thông tin sản phẩm'!$B$4:$H$74,2,0)</f>
        <v>Benate 5g</v>
      </c>
      <c r="C37" s="49" t="str">
        <f>VLOOKUP($A37,'Thông tin sản phẩm'!$B$4:$H$74,3,0)</f>
        <v xml:space="preserve">Dùng ngoài </v>
      </c>
      <c r="D37" s="49" t="str">
        <f>VLOOKUP($A37,'Thông tin sản phẩm'!$B$4:$H$74,4,0)</f>
        <v>Tuýp nhôm</v>
      </c>
      <c r="E37" s="5">
        <v>44630</v>
      </c>
      <c r="F37" s="3">
        <v>2205</v>
      </c>
      <c r="G37" s="73" t="s">
        <v>182</v>
      </c>
      <c r="H37" s="47" t="s">
        <v>14</v>
      </c>
      <c r="I37" s="72">
        <f>VLOOKUP($A37,'Thông tin sản phẩm'!$B$4:$H$74,7,0)</f>
        <v>40000</v>
      </c>
      <c r="J37" s="7" t="s">
        <v>222</v>
      </c>
      <c r="K37" s="10"/>
      <c r="L37" s="69" t="s">
        <v>221</v>
      </c>
    </row>
    <row r="38" spans="1:12" x14ac:dyDescent="0.3">
      <c r="A38" s="3" t="s">
        <v>147</v>
      </c>
      <c r="B38" s="63" t="str">
        <f>VLOOKUP($A38,'Thông tin sản phẩm'!$B$4:$H$74,2,0)</f>
        <v>Vedanal Fort 10 g</v>
      </c>
      <c r="C38" s="49" t="str">
        <f>VLOOKUP($A38,'Thông tin sản phẩm'!$B$4:$H$74,3,0)</f>
        <v xml:space="preserve">Dùng ngoài </v>
      </c>
      <c r="D38" s="49" t="str">
        <f>VLOOKUP($A38,'Thông tin sản phẩm'!$B$4:$H$74,4,0)</f>
        <v>Tuýp nhôm</v>
      </c>
      <c r="E38" s="5">
        <v>44630</v>
      </c>
      <c r="F38" s="3">
        <v>2205</v>
      </c>
      <c r="G38" s="73"/>
      <c r="H38" s="47" t="s">
        <v>14</v>
      </c>
      <c r="I38" s="72">
        <f>VLOOKUP($A38,'Thông tin sản phẩm'!$B$4:$H$74,7,0)</f>
        <v>25000</v>
      </c>
      <c r="J38" s="7">
        <v>44670</v>
      </c>
      <c r="K38" s="10">
        <f t="shared" si="4"/>
        <v>40</v>
      </c>
      <c r="L38" s="69"/>
    </row>
    <row r="39" spans="1:12" x14ac:dyDescent="0.3">
      <c r="A39" s="3" t="s">
        <v>137</v>
      </c>
      <c r="B39" s="63" t="str">
        <f>VLOOKUP($A39,'Thông tin sản phẩm'!$B$4:$H$74,2,0)</f>
        <v>Sathom 10g</v>
      </c>
      <c r="C39" s="49" t="str">
        <f>VLOOKUP($A39,'Thông tin sản phẩm'!$B$4:$H$74,3,0)</f>
        <v xml:space="preserve">Dùng ngoài </v>
      </c>
      <c r="D39" s="49" t="str">
        <f>VLOOKUP($A39,'Thông tin sản phẩm'!$B$4:$H$74,4,0)</f>
        <v xml:space="preserve">Tuýp nhựa </v>
      </c>
      <c r="E39" s="5">
        <v>44630</v>
      </c>
      <c r="F39" s="3">
        <v>2205</v>
      </c>
      <c r="G39" s="73" t="s">
        <v>178</v>
      </c>
      <c r="H39" s="47" t="s">
        <v>14</v>
      </c>
      <c r="I39" s="72">
        <f>VLOOKUP($A39,'Thông tin sản phẩm'!$B$4:$H$74,7,0)</f>
        <v>2000</v>
      </c>
      <c r="J39" s="7">
        <v>44688</v>
      </c>
      <c r="K39" s="10">
        <f t="shared" ref="K39" si="5">J39-E39</f>
        <v>58</v>
      </c>
      <c r="L39" s="69"/>
    </row>
    <row r="40" spans="1:12" x14ac:dyDescent="0.3">
      <c r="A40" s="3" t="s">
        <v>151</v>
      </c>
      <c r="B40" s="63" t="str">
        <f>VLOOKUP($A40,'Thông tin sản phẩm'!$B$4:$H$74,2,0)</f>
        <v>Medoral 125 ml</v>
      </c>
      <c r="C40" s="49" t="str">
        <f>VLOOKUP($A40,'Thông tin sản phẩm'!$B$4:$H$74,3,0)</f>
        <v xml:space="preserve">Dùng ngoài </v>
      </c>
      <c r="D40" s="49" t="str">
        <f>VLOOKUP($A40,'Thông tin sản phẩm'!$B$4:$H$74,4,0)</f>
        <v>Chai tròn</v>
      </c>
      <c r="E40" s="5"/>
      <c r="F40" s="3"/>
      <c r="G40" s="73" t="s">
        <v>179</v>
      </c>
      <c r="H40" s="47" t="s">
        <v>14</v>
      </c>
      <c r="I40" s="72">
        <f>VLOOKUP($A40,'Thông tin sản phẩm'!$B$4:$H$74,7,0)</f>
        <v>12000</v>
      </c>
      <c r="J40" s="7">
        <v>44666</v>
      </c>
      <c r="K40" s="10"/>
      <c r="L40" s="98" t="s">
        <v>224</v>
      </c>
    </row>
    <row r="41" spans="1:12" x14ac:dyDescent="0.3">
      <c r="A41" s="3" t="s">
        <v>151</v>
      </c>
      <c r="B41" s="63" t="str">
        <f>VLOOKUP($A41,'Thông tin sản phẩm'!$B$4:$H$74,2,0)</f>
        <v>Medoral 125 ml</v>
      </c>
      <c r="C41" s="49" t="str">
        <f>VLOOKUP($A41,'Thông tin sản phẩm'!$B$4:$H$74,3,0)</f>
        <v xml:space="preserve">Dùng ngoài </v>
      </c>
      <c r="D41" s="49" t="str">
        <f>VLOOKUP($A41,'Thông tin sản phẩm'!$B$4:$H$74,4,0)</f>
        <v>Chai tròn</v>
      </c>
      <c r="E41" s="5"/>
      <c r="F41" s="3"/>
      <c r="G41" s="73" t="s">
        <v>183</v>
      </c>
      <c r="H41" s="47" t="s">
        <v>14</v>
      </c>
      <c r="I41" s="72">
        <f>VLOOKUP($A41,'Thông tin sản phẩm'!$B$4:$H$74,7,0)</f>
        <v>12000</v>
      </c>
      <c r="J41" s="7">
        <v>44667</v>
      </c>
      <c r="K41" s="10"/>
      <c r="L41" s="99"/>
    </row>
    <row r="42" spans="1:12" x14ac:dyDescent="0.3">
      <c r="A42" s="3" t="s">
        <v>151</v>
      </c>
      <c r="B42" s="63" t="str">
        <f>VLOOKUP($A42,'Thông tin sản phẩm'!$B$4:$H$74,2,0)</f>
        <v>Medoral 125 ml</v>
      </c>
      <c r="C42" s="49" t="str">
        <f>VLOOKUP($A42,'Thông tin sản phẩm'!$B$4:$H$74,3,0)</f>
        <v xml:space="preserve">Dùng ngoài </v>
      </c>
      <c r="D42" s="49" t="str">
        <f>VLOOKUP($A42,'Thông tin sản phẩm'!$B$4:$H$74,4,0)</f>
        <v>Chai tròn</v>
      </c>
      <c r="E42" s="5"/>
      <c r="F42" s="3"/>
      <c r="G42" s="73" t="s">
        <v>180</v>
      </c>
      <c r="H42" s="47" t="s">
        <v>14</v>
      </c>
      <c r="I42" s="72">
        <f>VLOOKUP($A42,'Thông tin sản phẩm'!$B$4:$H$74,7,0)</f>
        <v>12000</v>
      </c>
      <c r="J42" s="95" t="s">
        <v>225</v>
      </c>
      <c r="K42" s="10"/>
      <c r="L42" s="99"/>
    </row>
    <row r="43" spans="1:12" x14ac:dyDescent="0.3">
      <c r="A43" s="3" t="s">
        <v>151</v>
      </c>
      <c r="B43" s="63" t="str">
        <f>VLOOKUP($A43,'Thông tin sản phẩm'!$B$4:$H$74,2,0)</f>
        <v>Medoral 125 ml</v>
      </c>
      <c r="C43" s="49" t="str">
        <f>VLOOKUP($A43,'Thông tin sản phẩm'!$B$4:$H$74,3,0)</f>
        <v xml:space="preserve">Dùng ngoài </v>
      </c>
      <c r="D43" s="49" t="str">
        <f>VLOOKUP($A43,'Thông tin sản phẩm'!$B$4:$H$74,4,0)</f>
        <v>Chai tròn</v>
      </c>
      <c r="E43" s="5"/>
      <c r="F43" s="3"/>
      <c r="G43" s="73" t="s">
        <v>223</v>
      </c>
      <c r="H43" s="47" t="s">
        <v>14</v>
      </c>
      <c r="I43" s="72">
        <f>VLOOKUP($A43,'Thông tin sản phẩm'!$B$4:$H$74,7,0)</f>
        <v>12000</v>
      </c>
      <c r="J43" s="97"/>
      <c r="K43" s="10"/>
      <c r="L43" s="99"/>
    </row>
    <row r="44" spans="1:12" ht="15" customHeight="1" x14ac:dyDescent="0.3">
      <c r="A44" s="3" t="s">
        <v>149</v>
      </c>
      <c r="B44" s="63" t="str">
        <f>VLOOKUP($A44,'Thông tin sản phẩm'!$B$4:$H$74,2,0)</f>
        <v>Medoral 250ml</v>
      </c>
      <c r="C44" s="49" t="str">
        <f>VLOOKUP($A44,'Thông tin sản phẩm'!$B$4:$H$74,3,0)</f>
        <v xml:space="preserve">Dùng ngoài </v>
      </c>
      <c r="D44" s="49" t="str">
        <f>VLOOKUP($A44,'Thông tin sản phẩm'!$B$4:$H$74,4,0)</f>
        <v>Chai tròn</v>
      </c>
      <c r="E44" s="5"/>
      <c r="F44" s="3"/>
      <c r="G44" s="73" t="s">
        <v>226</v>
      </c>
      <c r="H44" s="47" t="s">
        <v>14</v>
      </c>
      <c r="I44" s="72">
        <f>VLOOKUP($A44,'Thông tin sản phẩm'!$B$4:$H$74,7,0)</f>
        <v>7000</v>
      </c>
      <c r="J44" s="7">
        <v>44656</v>
      </c>
      <c r="K44" s="10"/>
      <c r="L44" s="99"/>
    </row>
    <row r="45" spans="1:12" x14ac:dyDescent="0.3">
      <c r="A45" s="3" t="s">
        <v>149</v>
      </c>
      <c r="B45" s="63" t="str">
        <f>VLOOKUP($A45,'Thông tin sản phẩm'!$B$4:$H$74,2,0)</f>
        <v>Medoral 250ml</v>
      </c>
      <c r="C45" s="49" t="str">
        <f>VLOOKUP($A45,'Thông tin sản phẩm'!$B$4:$H$74,3,0)</f>
        <v xml:space="preserve">Dùng ngoài </v>
      </c>
      <c r="D45" s="49" t="str">
        <f>VLOOKUP($A45,'Thông tin sản phẩm'!$B$4:$H$74,4,0)</f>
        <v>Chai tròn</v>
      </c>
      <c r="E45" s="5"/>
      <c r="F45" s="3"/>
      <c r="G45" s="73" t="s">
        <v>227</v>
      </c>
      <c r="H45" s="47" t="s">
        <v>14</v>
      </c>
      <c r="I45" s="72">
        <f>VLOOKUP($A45,'Thông tin sản phẩm'!$B$4:$H$74,7,0)</f>
        <v>7000</v>
      </c>
      <c r="J45" s="7">
        <v>44656</v>
      </c>
      <c r="K45" s="10"/>
      <c r="L45" s="99"/>
    </row>
    <row r="46" spans="1:12" x14ac:dyDescent="0.3">
      <c r="A46" s="3" t="s">
        <v>149</v>
      </c>
      <c r="B46" s="63" t="str">
        <f>VLOOKUP($A46,'Thông tin sản phẩm'!$B$4:$H$74,2,0)</f>
        <v>Medoral 250ml</v>
      </c>
      <c r="C46" s="49" t="str">
        <f>VLOOKUP($A46,'Thông tin sản phẩm'!$B$4:$H$74,3,0)</f>
        <v xml:space="preserve">Dùng ngoài </v>
      </c>
      <c r="D46" s="49" t="str">
        <f>VLOOKUP($A46,'Thông tin sản phẩm'!$B$4:$H$74,4,0)</f>
        <v>Chai tròn</v>
      </c>
      <c r="E46" s="5"/>
      <c r="F46" s="3"/>
      <c r="G46" s="73" t="s">
        <v>228</v>
      </c>
      <c r="H46" s="47" t="s">
        <v>14</v>
      </c>
      <c r="I46" s="72">
        <f>VLOOKUP($A46,'Thông tin sản phẩm'!$B$4:$H$74,7,0)</f>
        <v>7000</v>
      </c>
      <c r="J46" s="7">
        <v>44656</v>
      </c>
      <c r="K46" s="10"/>
      <c r="L46" s="99"/>
    </row>
    <row r="47" spans="1:12" x14ac:dyDescent="0.3">
      <c r="A47" s="3" t="s">
        <v>149</v>
      </c>
      <c r="B47" s="63" t="str">
        <f>VLOOKUP($A47,'Thông tin sản phẩm'!$B$4:$H$74,2,0)</f>
        <v>Medoral 250ml</v>
      </c>
      <c r="C47" s="49" t="str">
        <f>VLOOKUP($A47,'Thông tin sản phẩm'!$B$4:$H$74,3,0)</f>
        <v xml:space="preserve">Dùng ngoài </v>
      </c>
      <c r="D47" s="49" t="str">
        <f>VLOOKUP($A47,'Thông tin sản phẩm'!$B$4:$H$74,4,0)</f>
        <v>Chai tròn</v>
      </c>
      <c r="E47" s="5"/>
      <c r="F47" s="3"/>
      <c r="G47" s="73" t="s">
        <v>229</v>
      </c>
      <c r="H47" s="47" t="s">
        <v>14</v>
      </c>
      <c r="I47" s="72">
        <f>VLOOKUP($A47,'Thông tin sản phẩm'!$B$4:$H$74,7,0)</f>
        <v>7000</v>
      </c>
      <c r="J47" s="7">
        <v>44657</v>
      </c>
      <c r="K47" s="10"/>
      <c r="L47" s="99"/>
    </row>
    <row r="48" spans="1:12" x14ac:dyDescent="0.3">
      <c r="A48" s="3" t="s">
        <v>149</v>
      </c>
      <c r="B48" s="63" t="str">
        <f>VLOOKUP($A48,'Thông tin sản phẩm'!$B$4:$H$74,2,0)</f>
        <v>Medoral 250ml</v>
      </c>
      <c r="C48" s="49" t="str">
        <f>VLOOKUP($A48,'Thông tin sản phẩm'!$B$4:$H$74,3,0)</f>
        <v xml:space="preserve">Dùng ngoài </v>
      </c>
      <c r="D48" s="49" t="str">
        <f>VLOOKUP($A48,'Thông tin sản phẩm'!$B$4:$H$74,4,0)</f>
        <v>Chai tròn</v>
      </c>
      <c r="E48" s="5"/>
      <c r="F48" s="3"/>
      <c r="G48" s="73" t="s">
        <v>230</v>
      </c>
      <c r="H48" s="47" t="s">
        <v>14</v>
      </c>
      <c r="I48" s="72">
        <f>VLOOKUP($A48,'Thông tin sản phẩm'!$B$4:$H$74,7,0)</f>
        <v>7000</v>
      </c>
      <c r="J48" s="7">
        <v>44666</v>
      </c>
      <c r="K48" s="10"/>
      <c r="L48" s="99"/>
    </row>
    <row r="49" spans="1:12" x14ac:dyDescent="0.3">
      <c r="A49" s="3" t="s">
        <v>149</v>
      </c>
      <c r="B49" s="63" t="str">
        <f>VLOOKUP($A49,'Thông tin sản phẩm'!$B$4:$H$74,2,0)</f>
        <v>Medoral 250ml</v>
      </c>
      <c r="C49" s="49" t="str">
        <f>VLOOKUP($A49,'Thông tin sản phẩm'!$B$4:$H$74,3,0)</f>
        <v xml:space="preserve">Dùng ngoài </v>
      </c>
      <c r="D49" s="49" t="str">
        <f>VLOOKUP($A49,'Thông tin sản phẩm'!$B$4:$H$74,4,0)</f>
        <v>Chai tròn</v>
      </c>
      <c r="E49" s="5"/>
      <c r="F49" s="3"/>
      <c r="G49" s="73" t="s">
        <v>231</v>
      </c>
      <c r="H49" s="47" t="s">
        <v>14</v>
      </c>
      <c r="I49" s="72">
        <f>VLOOKUP($A49,'Thông tin sản phẩm'!$B$4:$H$74,7,0)</f>
        <v>7000</v>
      </c>
      <c r="J49" s="7">
        <v>44666</v>
      </c>
      <c r="K49" s="10"/>
      <c r="L49" s="99"/>
    </row>
    <row r="50" spans="1:12" x14ac:dyDescent="0.3">
      <c r="A50" s="3" t="s">
        <v>149</v>
      </c>
      <c r="B50" s="63" t="str">
        <f>VLOOKUP($A50,'Thông tin sản phẩm'!$B$4:$H$74,2,0)</f>
        <v>Medoral 250ml</v>
      </c>
      <c r="C50" s="49" t="str">
        <f>VLOOKUP($A50,'Thông tin sản phẩm'!$B$4:$H$74,3,0)</f>
        <v xml:space="preserve">Dùng ngoài </v>
      </c>
      <c r="D50" s="49" t="str">
        <f>VLOOKUP($A50,'Thông tin sản phẩm'!$B$4:$H$74,4,0)</f>
        <v>Chai tròn</v>
      </c>
      <c r="E50" s="5"/>
      <c r="F50" s="3"/>
      <c r="G50" s="73" t="s">
        <v>232</v>
      </c>
      <c r="H50" s="47" t="s">
        <v>14</v>
      </c>
      <c r="I50" s="72">
        <f>VLOOKUP($A50,'Thông tin sản phẩm'!$B$4:$H$74,7,0)</f>
        <v>7000</v>
      </c>
      <c r="J50" s="7">
        <v>44666</v>
      </c>
      <c r="K50" s="10"/>
      <c r="L50" s="99"/>
    </row>
    <row r="51" spans="1:12" x14ac:dyDescent="0.3">
      <c r="A51" s="3" t="s">
        <v>149</v>
      </c>
      <c r="B51" s="63" t="str">
        <f>VLOOKUP($A51,'Thông tin sản phẩm'!$B$4:$H$74,2,0)</f>
        <v>Medoral 250ml</v>
      </c>
      <c r="C51" s="49" t="str">
        <f>VLOOKUP($A51,'Thông tin sản phẩm'!$B$4:$H$74,3,0)</f>
        <v xml:space="preserve">Dùng ngoài </v>
      </c>
      <c r="D51" s="49" t="str">
        <f>VLOOKUP($A51,'Thông tin sản phẩm'!$B$4:$H$74,4,0)</f>
        <v>Chai tròn</v>
      </c>
      <c r="E51" s="5"/>
      <c r="F51" s="3"/>
      <c r="G51" s="73" t="s">
        <v>233</v>
      </c>
      <c r="H51" s="47" t="s">
        <v>14</v>
      </c>
      <c r="I51" s="72">
        <f>VLOOKUP($A51,'Thông tin sản phẩm'!$B$4:$H$74,7,0)</f>
        <v>7000</v>
      </c>
      <c r="J51" s="7">
        <v>44667</v>
      </c>
      <c r="K51" s="10"/>
      <c r="L51" s="99"/>
    </row>
    <row r="52" spans="1:12" x14ac:dyDescent="0.3">
      <c r="A52" s="3" t="s">
        <v>149</v>
      </c>
      <c r="B52" s="63" t="str">
        <f>VLOOKUP($A52,'Thông tin sản phẩm'!$B$4:$H$74,2,0)</f>
        <v>Medoral 250ml</v>
      </c>
      <c r="C52" s="49" t="str">
        <f>VLOOKUP($A52,'Thông tin sản phẩm'!$B$4:$H$74,3,0)</f>
        <v xml:space="preserve">Dùng ngoài </v>
      </c>
      <c r="D52" s="49" t="str">
        <f>VLOOKUP($A52,'Thông tin sản phẩm'!$B$4:$H$74,4,0)</f>
        <v>Chai tròn</v>
      </c>
      <c r="E52" s="5"/>
      <c r="F52" s="3"/>
      <c r="G52" s="73" t="s">
        <v>234</v>
      </c>
      <c r="H52" s="47" t="s">
        <v>14</v>
      </c>
      <c r="I52" s="72">
        <f>VLOOKUP($A52,'Thông tin sản phẩm'!$B$4:$H$74,7,0)</f>
        <v>7000</v>
      </c>
      <c r="J52" s="7">
        <v>44667</v>
      </c>
      <c r="K52" s="10"/>
      <c r="L52" s="99"/>
    </row>
    <row r="53" spans="1:12" x14ac:dyDescent="0.3">
      <c r="A53" s="3" t="s">
        <v>149</v>
      </c>
      <c r="B53" s="63" t="str">
        <f>VLOOKUP($A53,'Thông tin sản phẩm'!$B$4:$H$74,2,0)</f>
        <v>Medoral 250ml</v>
      </c>
      <c r="C53" s="49" t="str">
        <f>VLOOKUP($A53,'Thông tin sản phẩm'!$B$4:$H$74,3,0)</f>
        <v xml:space="preserve">Dùng ngoài </v>
      </c>
      <c r="D53" s="49" t="str">
        <f>VLOOKUP($A53,'Thông tin sản phẩm'!$B$4:$H$74,4,0)</f>
        <v>Chai tròn</v>
      </c>
      <c r="E53" s="5"/>
      <c r="F53" s="3"/>
      <c r="G53" s="73" t="s">
        <v>235</v>
      </c>
      <c r="H53" s="47" t="s">
        <v>14</v>
      </c>
      <c r="I53" s="72">
        <f>VLOOKUP($A53,'Thông tin sản phẩm'!$B$4:$H$74,7,0)</f>
        <v>7000</v>
      </c>
      <c r="J53" s="7">
        <v>44667</v>
      </c>
      <c r="K53" s="10"/>
      <c r="L53" s="99"/>
    </row>
    <row r="54" spans="1:12" x14ac:dyDescent="0.3">
      <c r="A54" s="3" t="s">
        <v>149</v>
      </c>
      <c r="B54" s="63" t="str">
        <f>VLOOKUP($A54,'Thông tin sản phẩm'!$B$4:$H$74,2,0)</f>
        <v>Medoral 250ml</v>
      </c>
      <c r="C54" s="49" t="str">
        <f>VLOOKUP($A54,'Thông tin sản phẩm'!$B$4:$H$74,3,0)</f>
        <v xml:space="preserve">Dùng ngoài </v>
      </c>
      <c r="D54" s="49" t="str">
        <f>VLOOKUP($A54,'Thông tin sản phẩm'!$B$4:$H$74,4,0)</f>
        <v>Chai tròn</v>
      </c>
      <c r="E54" s="5"/>
      <c r="F54" s="3"/>
      <c r="G54" s="73" t="s">
        <v>236</v>
      </c>
      <c r="H54" s="47" t="s">
        <v>14</v>
      </c>
      <c r="I54" s="72">
        <f>VLOOKUP($A54,'Thông tin sản phẩm'!$B$4:$H$74,7,0)</f>
        <v>7000</v>
      </c>
      <c r="J54" s="7">
        <v>44669</v>
      </c>
      <c r="K54" s="10"/>
      <c r="L54" s="99"/>
    </row>
    <row r="55" spans="1:12" x14ac:dyDescent="0.3">
      <c r="A55" s="3" t="s">
        <v>149</v>
      </c>
      <c r="B55" s="63" t="str">
        <f>VLOOKUP($A55,'Thông tin sản phẩm'!$B$4:$H$74,2,0)</f>
        <v>Medoral 250ml</v>
      </c>
      <c r="C55" s="49" t="str">
        <f>VLOOKUP($A55,'Thông tin sản phẩm'!$B$4:$H$74,3,0)</f>
        <v xml:space="preserve">Dùng ngoài </v>
      </c>
      <c r="D55" s="49" t="str">
        <f>VLOOKUP($A55,'Thông tin sản phẩm'!$B$4:$H$74,4,0)</f>
        <v>Chai tròn</v>
      </c>
      <c r="E55" s="5"/>
      <c r="F55" s="3"/>
      <c r="G55" s="73" t="s">
        <v>237</v>
      </c>
      <c r="H55" s="47" t="s">
        <v>14</v>
      </c>
      <c r="I55" s="72">
        <f>VLOOKUP($A55,'Thông tin sản phẩm'!$B$4:$H$74,7,0)</f>
        <v>7000</v>
      </c>
      <c r="J55" s="7">
        <v>44669</v>
      </c>
      <c r="K55" s="10"/>
      <c r="L55" s="99"/>
    </row>
    <row r="56" spans="1:12" x14ac:dyDescent="0.3">
      <c r="A56" s="3" t="s">
        <v>149</v>
      </c>
      <c r="B56" s="63" t="str">
        <f>VLOOKUP($A56,'Thông tin sản phẩm'!$B$4:$H$74,2,0)</f>
        <v>Medoral 250ml</v>
      </c>
      <c r="C56" s="49" t="str">
        <f>VLOOKUP($A56,'Thông tin sản phẩm'!$B$4:$H$74,3,0)</f>
        <v xml:space="preserve">Dùng ngoài </v>
      </c>
      <c r="D56" s="49" t="str">
        <f>VLOOKUP($A56,'Thông tin sản phẩm'!$B$4:$H$74,4,0)</f>
        <v>Chai tròn</v>
      </c>
      <c r="E56" s="5"/>
      <c r="F56" s="3"/>
      <c r="G56" s="73" t="s">
        <v>238</v>
      </c>
      <c r="H56" s="47" t="s">
        <v>14</v>
      </c>
      <c r="I56" s="72">
        <f>VLOOKUP($A56,'Thông tin sản phẩm'!$B$4:$H$74,7,0)</f>
        <v>7000</v>
      </c>
      <c r="J56" s="7">
        <v>44669</v>
      </c>
      <c r="K56" s="10"/>
      <c r="L56" s="99"/>
    </row>
    <row r="57" spans="1:12" x14ac:dyDescent="0.3">
      <c r="A57" s="3" t="s">
        <v>149</v>
      </c>
      <c r="B57" s="63" t="str">
        <f>VLOOKUP($A57,'Thông tin sản phẩm'!$B$4:$H$74,2,0)</f>
        <v>Medoral 250ml</v>
      </c>
      <c r="C57" s="49" t="str">
        <f>VLOOKUP($A57,'Thông tin sản phẩm'!$B$4:$H$74,3,0)</f>
        <v xml:space="preserve">Dùng ngoài </v>
      </c>
      <c r="D57" s="49" t="str">
        <f>VLOOKUP($A57,'Thông tin sản phẩm'!$B$4:$H$74,4,0)</f>
        <v>Chai tròn</v>
      </c>
      <c r="E57" s="5"/>
      <c r="F57" s="3"/>
      <c r="G57" s="73" t="s">
        <v>239</v>
      </c>
      <c r="H57" s="47" t="s">
        <v>14</v>
      </c>
      <c r="I57" s="72">
        <f>VLOOKUP($A57,'Thông tin sản phẩm'!$B$4:$H$74,7,0)</f>
        <v>7000</v>
      </c>
      <c r="J57" s="7">
        <v>44670</v>
      </c>
      <c r="K57" s="10"/>
      <c r="L57" s="99"/>
    </row>
    <row r="58" spans="1:12" x14ac:dyDescent="0.3">
      <c r="A58" s="3" t="s">
        <v>149</v>
      </c>
      <c r="B58" s="63" t="str">
        <f>VLOOKUP($A58,'Thông tin sản phẩm'!$B$4:$H$74,2,0)</f>
        <v>Medoral 250ml</v>
      </c>
      <c r="C58" s="49" t="str">
        <f>VLOOKUP($A58,'Thông tin sản phẩm'!$B$4:$H$74,3,0)</f>
        <v xml:space="preserve">Dùng ngoài </v>
      </c>
      <c r="D58" s="49" t="str">
        <f>VLOOKUP($A58,'Thông tin sản phẩm'!$B$4:$H$74,4,0)</f>
        <v>Chai tròn</v>
      </c>
      <c r="E58" s="5"/>
      <c r="F58" s="3"/>
      <c r="G58" s="73" t="s">
        <v>240</v>
      </c>
      <c r="H58" s="47" t="s">
        <v>14</v>
      </c>
      <c r="I58" s="72">
        <f>VLOOKUP($A58,'Thông tin sản phẩm'!$B$4:$H$74,7,0)</f>
        <v>7000</v>
      </c>
      <c r="J58" s="7">
        <v>44670</v>
      </c>
      <c r="K58" s="10"/>
      <c r="L58" s="99"/>
    </row>
    <row r="59" spans="1:12" x14ac:dyDescent="0.3">
      <c r="A59" s="3" t="s">
        <v>149</v>
      </c>
      <c r="B59" s="63" t="str">
        <f>VLOOKUP($A59,'Thông tin sản phẩm'!$B$4:$H$74,2,0)</f>
        <v>Medoral 250ml</v>
      </c>
      <c r="C59" s="49" t="str">
        <f>VLOOKUP($A59,'Thông tin sản phẩm'!$B$4:$H$74,3,0)</f>
        <v xml:space="preserve">Dùng ngoài </v>
      </c>
      <c r="D59" s="49" t="str">
        <f>VLOOKUP($A59,'Thông tin sản phẩm'!$B$4:$H$74,4,0)</f>
        <v>Chai tròn</v>
      </c>
      <c r="E59" s="5"/>
      <c r="F59" s="3"/>
      <c r="G59" s="73" t="s">
        <v>241</v>
      </c>
      <c r="H59" s="47" t="s">
        <v>14</v>
      </c>
      <c r="I59" s="72">
        <f>VLOOKUP($A59,'Thông tin sản phẩm'!$B$4:$H$74,7,0)</f>
        <v>7000</v>
      </c>
      <c r="J59" s="7">
        <v>44670</v>
      </c>
      <c r="K59" s="10"/>
      <c r="L59" s="99"/>
    </row>
    <row r="60" spans="1:12" x14ac:dyDescent="0.3">
      <c r="A60" s="3" t="s">
        <v>149</v>
      </c>
      <c r="B60" s="63" t="str">
        <f>VLOOKUP($A60,'Thông tin sản phẩm'!$B$4:$H$74,2,0)</f>
        <v>Medoral 250ml</v>
      </c>
      <c r="C60" s="49" t="str">
        <f>VLOOKUP($A60,'Thông tin sản phẩm'!$B$4:$H$74,3,0)</f>
        <v xml:space="preserve">Dùng ngoài </v>
      </c>
      <c r="D60" s="49" t="str">
        <f>VLOOKUP($A60,'Thông tin sản phẩm'!$B$4:$H$74,4,0)</f>
        <v>Chai tròn</v>
      </c>
      <c r="E60" s="5"/>
      <c r="F60" s="3"/>
      <c r="G60" s="73" t="s">
        <v>242</v>
      </c>
      <c r="H60" s="47" t="s">
        <v>14</v>
      </c>
      <c r="I60" s="72">
        <f>VLOOKUP($A60,'Thông tin sản phẩm'!$B$4:$H$74,7,0)</f>
        <v>7000</v>
      </c>
      <c r="J60" s="7">
        <v>44671</v>
      </c>
      <c r="K60" s="10"/>
      <c r="L60" s="99"/>
    </row>
    <row r="61" spans="1:12" x14ac:dyDescent="0.3">
      <c r="A61" s="3" t="s">
        <v>149</v>
      </c>
      <c r="B61" s="63" t="str">
        <f>VLOOKUP($A61,'Thông tin sản phẩm'!$B$4:$H$74,2,0)</f>
        <v>Medoral 250ml</v>
      </c>
      <c r="C61" s="49" t="str">
        <f>VLOOKUP($A61,'Thông tin sản phẩm'!$B$4:$H$74,3,0)</f>
        <v xml:space="preserve">Dùng ngoài </v>
      </c>
      <c r="D61" s="49" t="str">
        <f>VLOOKUP($A61,'Thông tin sản phẩm'!$B$4:$H$74,4,0)</f>
        <v>Chai tròn</v>
      </c>
      <c r="E61" s="5"/>
      <c r="F61" s="3"/>
      <c r="G61" s="73" t="s">
        <v>243</v>
      </c>
      <c r="H61" s="47" t="s">
        <v>14</v>
      </c>
      <c r="I61" s="72">
        <f>VLOOKUP($A61,'Thông tin sản phẩm'!$B$4:$H$74,7,0)</f>
        <v>7000</v>
      </c>
      <c r="J61" s="7">
        <v>44671</v>
      </c>
      <c r="K61" s="10"/>
      <c r="L61" s="99"/>
    </row>
    <row r="62" spans="1:12" x14ac:dyDescent="0.3">
      <c r="A62" s="3" t="s">
        <v>149</v>
      </c>
      <c r="B62" s="63" t="str">
        <f>VLOOKUP($A62,'Thông tin sản phẩm'!$B$4:$H$74,2,0)</f>
        <v>Medoral 250ml</v>
      </c>
      <c r="C62" s="49" t="str">
        <f>VLOOKUP($A62,'Thông tin sản phẩm'!$B$4:$H$74,3,0)</f>
        <v xml:space="preserve">Dùng ngoài </v>
      </c>
      <c r="D62" s="49" t="str">
        <f>VLOOKUP($A62,'Thông tin sản phẩm'!$B$4:$H$74,4,0)</f>
        <v>Chai tròn</v>
      </c>
      <c r="E62" s="5"/>
      <c r="F62" s="3"/>
      <c r="G62" s="73" t="s">
        <v>244</v>
      </c>
      <c r="H62" s="47" t="s">
        <v>14</v>
      </c>
      <c r="I62" s="72">
        <f>VLOOKUP($A62,'Thông tin sản phẩm'!$B$4:$H$74,7,0)</f>
        <v>7000</v>
      </c>
      <c r="J62" s="7">
        <v>44671</v>
      </c>
      <c r="K62" s="10"/>
      <c r="L62" s="99"/>
    </row>
    <row r="63" spans="1:12" x14ac:dyDescent="0.3">
      <c r="A63" s="3" t="s">
        <v>149</v>
      </c>
      <c r="B63" s="63" t="str">
        <f>VLOOKUP($A63,'Thông tin sản phẩm'!$B$4:$H$74,2,0)</f>
        <v>Medoral 250ml</v>
      </c>
      <c r="C63" s="49" t="str">
        <f>VLOOKUP($A63,'Thông tin sản phẩm'!$B$4:$H$74,3,0)</f>
        <v xml:space="preserve">Dùng ngoài </v>
      </c>
      <c r="D63" s="49" t="str">
        <f>VLOOKUP($A63,'Thông tin sản phẩm'!$B$4:$H$74,4,0)</f>
        <v>Chai tròn</v>
      </c>
      <c r="E63" s="5"/>
      <c r="F63" s="3"/>
      <c r="G63" s="73" t="s">
        <v>245</v>
      </c>
      <c r="H63" s="47" t="s">
        <v>14</v>
      </c>
      <c r="I63" s="72">
        <f>VLOOKUP($A63,'Thông tin sản phẩm'!$B$4:$H$74,7,0)</f>
        <v>7000</v>
      </c>
      <c r="J63" s="7">
        <v>44679</v>
      </c>
      <c r="K63" s="10"/>
      <c r="L63" s="99"/>
    </row>
    <row r="64" spans="1:12" x14ac:dyDescent="0.3">
      <c r="A64" s="3" t="s">
        <v>149</v>
      </c>
      <c r="B64" s="63" t="str">
        <f>VLOOKUP($A64,'Thông tin sản phẩm'!$B$4:$H$74,2,0)</f>
        <v>Medoral 250ml</v>
      </c>
      <c r="C64" s="49" t="str">
        <f>VLOOKUP($A64,'Thông tin sản phẩm'!$B$4:$H$74,3,0)</f>
        <v xml:space="preserve">Dùng ngoài </v>
      </c>
      <c r="D64" s="49" t="str">
        <f>VLOOKUP($A64,'Thông tin sản phẩm'!$B$4:$H$74,4,0)</f>
        <v>Chai tròn</v>
      </c>
      <c r="E64" s="5"/>
      <c r="F64" s="3"/>
      <c r="G64" s="73" t="s">
        <v>246</v>
      </c>
      <c r="H64" s="47" t="s">
        <v>14</v>
      </c>
      <c r="I64" s="72">
        <f>VLOOKUP($A64,'Thông tin sản phẩm'!$B$4:$H$74,7,0)</f>
        <v>7000</v>
      </c>
      <c r="J64" s="7">
        <v>44679</v>
      </c>
      <c r="K64" s="10"/>
      <c r="L64" s="99"/>
    </row>
    <row r="65" spans="1:12" x14ac:dyDescent="0.3">
      <c r="A65" s="3" t="s">
        <v>149</v>
      </c>
      <c r="B65" s="63" t="str">
        <f>VLOOKUP($A65,'Thông tin sản phẩm'!$B$4:$H$74,2,0)</f>
        <v>Medoral 250ml</v>
      </c>
      <c r="C65" s="49" t="str">
        <f>VLOOKUP($A65,'Thông tin sản phẩm'!$B$4:$H$74,3,0)</f>
        <v xml:space="preserve">Dùng ngoài </v>
      </c>
      <c r="D65" s="49" t="str">
        <f>VLOOKUP($A65,'Thông tin sản phẩm'!$B$4:$H$74,4,0)</f>
        <v>Chai tròn</v>
      </c>
      <c r="E65" s="5"/>
      <c r="F65" s="3"/>
      <c r="G65" s="73" t="s">
        <v>247</v>
      </c>
      <c r="H65" s="47" t="s">
        <v>14</v>
      </c>
      <c r="I65" s="72">
        <f>VLOOKUP($A65,'Thông tin sản phẩm'!$B$4:$H$74,7,0)</f>
        <v>7000</v>
      </c>
      <c r="J65" s="7">
        <v>44679</v>
      </c>
      <c r="K65" s="10"/>
      <c r="L65" s="99"/>
    </row>
    <row r="66" spans="1:12" x14ac:dyDescent="0.3">
      <c r="A66" s="3" t="s">
        <v>149</v>
      </c>
      <c r="B66" s="63" t="str">
        <f>VLOOKUP($A66,'Thông tin sản phẩm'!$B$4:$H$74,2,0)</f>
        <v>Medoral 250ml</v>
      </c>
      <c r="C66" s="49" t="str">
        <f>VLOOKUP($A66,'Thông tin sản phẩm'!$B$4:$H$74,3,0)</f>
        <v xml:space="preserve">Dùng ngoài </v>
      </c>
      <c r="D66" s="49" t="str">
        <f>VLOOKUP($A66,'Thông tin sản phẩm'!$B$4:$H$74,4,0)</f>
        <v>Chai tròn</v>
      </c>
      <c r="E66" s="5"/>
      <c r="F66" s="3"/>
      <c r="G66" s="73" t="s">
        <v>248</v>
      </c>
      <c r="H66" s="47" t="s">
        <v>14</v>
      </c>
      <c r="I66" s="72">
        <f>VLOOKUP($A66,'Thông tin sản phẩm'!$B$4:$H$74,7,0)</f>
        <v>7000</v>
      </c>
      <c r="J66" s="7">
        <v>44684</v>
      </c>
      <c r="K66" s="10"/>
      <c r="L66" s="99"/>
    </row>
    <row r="67" spans="1:12" x14ac:dyDescent="0.3">
      <c r="A67" s="3" t="s">
        <v>149</v>
      </c>
      <c r="B67" s="63" t="str">
        <f>VLOOKUP($A67,'Thông tin sản phẩm'!$B$4:$H$74,2,0)</f>
        <v>Medoral 250ml</v>
      </c>
      <c r="C67" s="49" t="str">
        <f>VLOOKUP($A67,'Thông tin sản phẩm'!$B$4:$H$74,3,0)</f>
        <v xml:space="preserve">Dùng ngoài </v>
      </c>
      <c r="D67" s="49" t="str">
        <f>VLOOKUP($A67,'Thông tin sản phẩm'!$B$4:$H$74,4,0)</f>
        <v>Chai tròn</v>
      </c>
      <c r="E67" s="5"/>
      <c r="F67" s="3"/>
      <c r="G67" s="73" t="s">
        <v>249</v>
      </c>
      <c r="H67" s="47" t="s">
        <v>14</v>
      </c>
      <c r="I67" s="72">
        <f>VLOOKUP($A67,'Thông tin sản phẩm'!$B$4:$H$74,7,0)</f>
        <v>7000</v>
      </c>
      <c r="J67" s="7">
        <v>44684</v>
      </c>
      <c r="K67" s="10"/>
      <c r="L67" s="99"/>
    </row>
    <row r="68" spans="1:12" x14ac:dyDescent="0.3">
      <c r="A68" s="3" t="s">
        <v>149</v>
      </c>
      <c r="B68" s="63" t="str">
        <f>VLOOKUP($A68,'Thông tin sản phẩm'!$B$4:$H$74,2,0)</f>
        <v>Medoral 250ml</v>
      </c>
      <c r="C68" s="49" t="str">
        <f>VLOOKUP($A68,'Thông tin sản phẩm'!$B$4:$H$74,3,0)</f>
        <v xml:space="preserve">Dùng ngoài </v>
      </c>
      <c r="D68" s="49" t="str">
        <f>VLOOKUP($A68,'Thông tin sản phẩm'!$B$4:$H$74,4,0)</f>
        <v>Chai tròn</v>
      </c>
      <c r="E68" s="5"/>
      <c r="F68" s="3"/>
      <c r="G68" s="73" t="s">
        <v>250</v>
      </c>
      <c r="H68" s="47" t="s">
        <v>14</v>
      </c>
      <c r="I68" s="72">
        <f>VLOOKUP($A68,'Thông tin sản phẩm'!$B$4:$H$74,7,0)</f>
        <v>7000</v>
      </c>
      <c r="J68" s="7">
        <v>44684</v>
      </c>
      <c r="K68" s="10"/>
      <c r="L68" s="99"/>
    </row>
    <row r="69" spans="1:12" x14ac:dyDescent="0.3">
      <c r="A69" s="3" t="s">
        <v>149</v>
      </c>
      <c r="B69" s="63" t="str">
        <f>VLOOKUP($A69,'Thông tin sản phẩm'!$B$4:$H$74,2,0)</f>
        <v>Medoral 250ml</v>
      </c>
      <c r="C69" s="49" t="str">
        <f>VLOOKUP($A69,'Thông tin sản phẩm'!$B$4:$H$74,3,0)</f>
        <v xml:space="preserve">Dùng ngoài </v>
      </c>
      <c r="D69" s="49" t="str">
        <f>VLOOKUP($A69,'Thông tin sản phẩm'!$B$4:$H$74,4,0)</f>
        <v>Chai tròn</v>
      </c>
      <c r="E69" s="5"/>
      <c r="F69" s="3"/>
      <c r="G69" s="73" t="s">
        <v>251</v>
      </c>
      <c r="H69" s="47" t="s">
        <v>14</v>
      </c>
      <c r="I69" s="72">
        <f>VLOOKUP($A69,'Thông tin sản phẩm'!$B$4:$H$74,7,0)</f>
        <v>7000</v>
      </c>
      <c r="J69" s="7">
        <v>44685</v>
      </c>
      <c r="K69" s="10"/>
      <c r="L69" s="99"/>
    </row>
    <row r="70" spans="1:12" x14ac:dyDescent="0.3">
      <c r="A70" s="3" t="s">
        <v>149</v>
      </c>
      <c r="B70" s="63" t="str">
        <f>VLOOKUP($A70,'Thông tin sản phẩm'!$B$4:$H$74,2,0)</f>
        <v>Medoral 250ml</v>
      </c>
      <c r="C70" s="49" t="str">
        <f>VLOOKUP($A70,'Thông tin sản phẩm'!$B$4:$H$74,3,0)</f>
        <v xml:space="preserve">Dùng ngoài </v>
      </c>
      <c r="D70" s="49" t="str">
        <f>VLOOKUP($A70,'Thông tin sản phẩm'!$B$4:$H$74,4,0)</f>
        <v>Chai tròn</v>
      </c>
      <c r="E70" s="5"/>
      <c r="F70" s="3"/>
      <c r="G70" s="73" t="s">
        <v>252</v>
      </c>
      <c r="H70" s="47" t="s">
        <v>14</v>
      </c>
      <c r="I70" s="72">
        <f>VLOOKUP($A70,'Thông tin sản phẩm'!$B$4:$H$74,7,0)</f>
        <v>7000</v>
      </c>
      <c r="J70" s="7">
        <v>44685</v>
      </c>
      <c r="K70" s="10"/>
      <c r="L70" s="99"/>
    </row>
    <row r="71" spans="1:12" x14ac:dyDescent="0.3">
      <c r="A71" s="3" t="s">
        <v>149</v>
      </c>
      <c r="B71" s="63" t="str">
        <f>VLOOKUP($A71,'Thông tin sản phẩm'!$B$4:$H$74,2,0)</f>
        <v>Medoral 250ml</v>
      </c>
      <c r="C71" s="49" t="str">
        <f>VLOOKUP($A71,'Thông tin sản phẩm'!$B$4:$H$74,3,0)</f>
        <v xml:space="preserve">Dùng ngoài </v>
      </c>
      <c r="D71" s="49" t="str">
        <f>VLOOKUP($A71,'Thông tin sản phẩm'!$B$4:$H$74,4,0)</f>
        <v>Chai tròn</v>
      </c>
      <c r="E71" s="5"/>
      <c r="F71" s="3"/>
      <c r="G71" s="73" t="s">
        <v>253</v>
      </c>
      <c r="H71" s="47" t="s">
        <v>14</v>
      </c>
      <c r="I71" s="72">
        <f>VLOOKUP($A71,'Thông tin sản phẩm'!$B$4:$H$74,7,0)</f>
        <v>7000</v>
      </c>
      <c r="J71" s="7">
        <v>44685</v>
      </c>
      <c r="K71" s="10"/>
      <c r="L71" s="99"/>
    </row>
    <row r="72" spans="1:12" x14ac:dyDescent="0.3">
      <c r="A72" s="3" t="s">
        <v>149</v>
      </c>
      <c r="B72" s="63" t="str">
        <f>VLOOKUP($A72,'Thông tin sản phẩm'!$B$4:$H$74,2,0)</f>
        <v>Medoral 250ml</v>
      </c>
      <c r="C72" s="49" t="str">
        <f>VLOOKUP($A72,'Thông tin sản phẩm'!$B$4:$H$74,3,0)</f>
        <v xml:space="preserve">Dùng ngoài </v>
      </c>
      <c r="D72" s="49" t="str">
        <f>VLOOKUP($A72,'Thông tin sản phẩm'!$B$4:$H$74,4,0)</f>
        <v>Chai tròn</v>
      </c>
      <c r="E72" s="5"/>
      <c r="F72" s="3"/>
      <c r="G72" s="73" t="s">
        <v>254</v>
      </c>
      <c r="H72" s="47" t="s">
        <v>14</v>
      </c>
      <c r="I72" s="72">
        <f>VLOOKUP($A72,'Thông tin sản phẩm'!$B$4:$H$74,7,0)</f>
        <v>7000</v>
      </c>
      <c r="J72" s="7">
        <v>44686</v>
      </c>
      <c r="K72" s="10"/>
      <c r="L72" s="99"/>
    </row>
    <row r="73" spans="1:12" x14ac:dyDescent="0.3">
      <c r="A73" s="3" t="s">
        <v>149</v>
      </c>
      <c r="B73" s="63" t="str">
        <f>VLOOKUP($A73,'Thông tin sản phẩm'!$B$4:$H$74,2,0)</f>
        <v>Medoral 250ml</v>
      </c>
      <c r="C73" s="49" t="str">
        <f>VLOOKUP($A73,'Thông tin sản phẩm'!$B$4:$H$74,3,0)</f>
        <v xml:space="preserve">Dùng ngoài </v>
      </c>
      <c r="D73" s="49" t="str">
        <f>VLOOKUP($A73,'Thông tin sản phẩm'!$B$4:$H$74,4,0)</f>
        <v>Chai tròn</v>
      </c>
      <c r="E73" s="5"/>
      <c r="F73" s="3"/>
      <c r="G73" s="73" t="s">
        <v>255</v>
      </c>
      <c r="H73" s="47" t="s">
        <v>14</v>
      </c>
      <c r="I73" s="72">
        <f>VLOOKUP($A73,'Thông tin sản phẩm'!$B$4:$H$74,7,0)</f>
        <v>7000</v>
      </c>
      <c r="J73" s="7">
        <v>44686</v>
      </c>
      <c r="K73" s="10"/>
      <c r="L73" s="99"/>
    </row>
    <row r="74" spans="1:12" x14ac:dyDescent="0.3">
      <c r="A74" s="3" t="s">
        <v>149</v>
      </c>
      <c r="B74" s="63" t="str">
        <f>VLOOKUP($A74,'Thông tin sản phẩm'!$B$4:$H$74,2,0)</f>
        <v>Medoral 250ml</v>
      </c>
      <c r="C74" s="49" t="str">
        <f>VLOOKUP($A74,'Thông tin sản phẩm'!$B$4:$H$74,3,0)</f>
        <v xml:space="preserve">Dùng ngoài </v>
      </c>
      <c r="D74" s="49" t="str">
        <f>VLOOKUP($A74,'Thông tin sản phẩm'!$B$4:$H$74,4,0)</f>
        <v>Chai tròn</v>
      </c>
      <c r="E74" s="5"/>
      <c r="F74" s="3"/>
      <c r="G74" s="73" t="s">
        <v>256</v>
      </c>
      <c r="H74" s="47" t="s">
        <v>14</v>
      </c>
      <c r="I74" s="72">
        <f>VLOOKUP($A74,'Thông tin sản phẩm'!$B$4:$H$74,7,0)</f>
        <v>7000</v>
      </c>
      <c r="J74" s="7">
        <v>44686</v>
      </c>
      <c r="K74" s="10"/>
      <c r="L74" s="100"/>
    </row>
    <row r="75" spans="1:12" ht="15" customHeight="1" x14ac:dyDescent="0.3">
      <c r="A75" s="3" t="s">
        <v>158</v>
      </c>
      <c r="B75" s="63" t="str">
        <f>VLOOKUP($A75,'Thông tin sản phẩm'!$B$4:$H$74,2,0)</f>
        <v>Aquima</v>
      </c>
      <c r="C75" s="49" t="str">
        <f>VLOOKUP($A75,'Thông tin sản phẩm'!$B$4:$H$74,3,0)</f>
        <v xml:space="preserve">Dùng ngoài </v>
      </c>
      <c r="D75" s="49" t="str">
        <f>VLOOKUP($A75,'Thông tin sản phẩm'!$B$4:$H$74,4,0)</f>
        <v>Gói dịch</v>
      </c>
      <c r="E75" s="5">
        <v>44569</v>
      </c>
      <c r="F75" s="3">
        <v>2203</v>
      </c>
      <c r="G75" s="73" t="s">
        <v>185</v>
      </c>
      <c r="H75" s="47" t="s">
        <v>14</v>
      </c>
      <c r="I75" s="72">
        <f>VLOOKUP($A75,'Thông tin sản phẩm'!$B$4:$H$74,7,0)</f>
        <v>7500</v>
      </c>
      <c r="J75" s="7">
        <v>44663</v>
      </c>
      <c r="K75" s="10">
        <f t="shared" si="4"/>
        <v>94</v>
      </c>
      <c r="L75" s="86"/>
    </row>
    <row r="76" spans="1:12" x14ac:dyDescent="0.3">
      <c r="A76" s="3" t="s">
        <v>158</v>
      </c>
      <c r="B76" s="63" t="str">
        <f>VLOOKUP($A76,'Thông tin sản phẩm'!$B$4:$H$74,2,0)</f>
        <v>Aquima</v>
      </c>
      <c r="C76" s="49" t="str">
        <f>VLOOKUP($A76,'Thông tin sản phẩm'!$B$4:$H$74,3,0)</f>
        <v xml:space="preserve">Dùng ngoài </v>
      </c>
      <c r="D76" s="49" t="str">
        <f>VLOOKUP($A76,'Thông tin sản phẩm'!$B$4:$H$74,4,0)</f>
        <v>Gói dịch</v>
      </c>
      <c r="E76" s="5">
        <v>44569</v>
      </c>
      <c r="F76" s="3">
        <v>2203</v>
      </c>
      <c r="G76" s="73" t="s">
        <v>186</v>
      </c>
      <c r="H76" s="47" t="s">
        <v>14</v>
      </c>
      <c r="I76" s="72">
        <f>VLOOKUP($A76,'Thông tin sản phẩm'!$B$4:$H$74,7,0)</f>
        <v>7500</v>
      </c>
      <c r="J76" s="7">
        <v>44664</v>
      </c>
      <c r="K76" s="10">
        <f t="shared" si="4"/>
        <v>95</v>
      </c>
      <c r="L76" s="86"/>
    </row>
    <row r="77" spans="1:12" x14ac:dyDescent="0.3">
      <c r="A77" s="3" t="s">
        <v>158</v>
      </c>
      <c r="B77" s="63" t="str">
        <f>VLOOKUP($A77,'Thông tin sản phẩm'!$B$4:$H$74,2,0)</f>
        <v>Aquima</v>
      </c>
      <c r="C77" s="49" t="str">
        <f>VLOOKUP($A77,'Thông tin sản phẩm'!$B$4:$H$74,3,0)</f>
        <v xml:space="preserve">Dùng ngoài </v>
      </c>
      <c r="D77" s="49" t="str">
        <f>VLOOKUP($A77,'Thông tin sản phẩm'!$B$4:$H$74,4,0)</f>
        <v>Gói dịch</v>
      </c>
      <c r="E77" s="5">
        <v>44569</v>
      </c>
      <c r="F77" s="3">
        <v>2203</v>
      </c>
      <c r="G77" s="73" t="s">
        <v>187</v>
      </c>
      <c r="H77" s="47" t="s">
        <v>14</v>
      </c>
      <c r="I77" s="72">
        <f>VLOOKUP($A77,'Thông tin sản phẩm'!$B$4:$H$74,7,0)</f>
        <v>7500</v>
      </c>
      <c r="J77" s="7">
        <v>44665</v>
      </c>
      <c r="K77" s="10">
        <f t="shared" si="4"/>
        <v>96</v>
      </c>
      <c r="L77" s="86"/>
    </row>
    <row r="78" spans="1:12" x14ac:dyDescent="0.3">
      <c r="A78" s="3" t="s">
        <v>158</v>
      </c>
      <c r="B78" s="63" t="str">
        <f>VLOOKUP($A78,'Thông tin sản phẩm'!$B$4:$H$74,2,0)</f>
        <v>Aquima</v>
      </c>
      <c r="C78" s="49" t="str">
        <f>VLOOKUP($A78,'Thông tin sản phẩm'!$B$4:$H$74,3,0)</f>
        <v xml:space="preserve">Dùng ngoài </v>
      </c>
      <c r="D78" s="49" t="str">
        <f>VLOOKUP($A78,'Thông tin sản phẩm'!$B$4:$H$74,4,0)</f>
        <v>Gói dịch</v>
      </c>
      <c r="E78" s="5">
        <v>44569</v>
      </c>
      <c r="F78" s="3">
        <v>2203</v>
      </c>
      <c r="G78" s="73" t="s">
        <v>189</v>
      </c>
      <c r="H78" s="47" t="s">
        <v>14</v>
      </c>
      <c r="I78" s="72">
        <f>VLOOKUP($A78,'Thông tin sản phẩm'!$B$4:$H$74,7,0)</f>
        <v>7500</v>
      </c>
      <c r="J78" s="7">
        <v>44666</v>
      </c>
      <c r="K78" s="10">
        <f t="shared" si="4"/>
        <v>97</v>
      </c>
      <c r="L78" s="69"/>
    </row>
    <row r="79" spans="1:12" x14ac:dyDescent="0.3">
      <c r="A79" s="3" t="s">
        <v>158</v>
      </c>
      <c r="B79" s="63" t="str">
        <f>VLOOKUP($A79,'Thông tin sản phẩm'!$B$4:$H$74,2,0)</f>
        <v>Aquima</v>
      </c>
      <c r="C79" s="49" t="str">
        <f>VLOOKUP($A79,'Thông tin sản phẩm'!$B$4:$H$74,3,0)</f>
        <v xml:space="preserve">Dùng ngoài </v>
      </c>
      <c r="D79" s="49" t="str">
        <f>VLOOKUP($A79,'Thông tin sản phẩm'!$B$4:$H$74,4,0)</f>
        <v>Gói dịch</v>
      </c>
      <c r="E79" s="5">
        <v>44569</v>
      </c>
      <c r="F79" s="3">
        <v>2203</v>
      </c>
      <c r="G79" s="73" t="s">
        <v>190</v>
      </c>
      <c r="H79" s="47" t="s">
        <v>14</v>
      </c>
      <c r="I79" s="72">
        <f>VLOOKUP($A79,'Thông tin sản phẩm'!$B$4:$H$74,7,0)</f>
        <v>7500</v>
      </c>
      <c r="J79" s="7">
        <v>44667</v>
      </c>
      <c r="K79" s="10">
        <f t="shared" si="4"/>
        <v>98</v>
      </c>
      <c r="L79" s="69"/>
    </row>
    <row r="80" spans="1:12" x14ac:dyDescent="0.3">
      <c r="A80" s="3" t="s">
        <v>158</v>
      </c>
      <c r="B80" s="63" t="str">
        <f>VLOOKUP($A80,'Thông tin sản phẩm'!$B$4:$H$74,2,0)</f>
        <v>Aquima</v>
      </c>
      <c r="C80" s="49" t="str">
        <f>VLOOKUP($A80,'Thông tin sản phẩm'!$B$4:$H$74,3,0)</f>
        <v xml:space="preserve">Dùng ngoài </v>
      </c>
      <c r="D80" s="49" t="str">
        <f>VLOOKUP($A80,'Thông tin sản phẩm'!$B$4:$H$74,4,0)</f>
        <v>Gói dịch</v>
      </c>
      <c r="E80" s="5">
        <v>44569</v>
      </c>
      <c r="F80" s="3">
        <v>2203</v>
      </c>
      <c r="G80" s="73" t="s">
        <v>184</v>
      </c>
      <c r="H80" s="47" t="s">
        <v>14</v>
      </c>
      <c r="I80" s="72">
        <f>VLOOKUP($A80,'Thông tin sản phẩm'!$B$4:$H$74,7,0)</f>
        <v>7500</v>
      </c>
      <c r="J80" s="7">
        <v>44669</v>
      </c>
      <c r="K80" s="10">
        <f t="shared" si="4"/>
        <v>100</v>
      </c>
      <c r="L80" s="69"/>
    </row>
    <row r="81" spans="1:12" x14ac:dyDescent="0.3">
      <c r="A81" s="3" t="s">
        <v>158</v>
      </c>
      <c r="B81" s="63" t="str">
        <f>VLOOKUP($A81,'Thông tin sản phẩm'!$B$4:$H$74,2,0)</f>
        <v>Aquima</v>
      </c>
      <c r="C81" s="49" t="str">
        <f>VLOOKUP($A81,'Thông tin sản phẩm'!$B$4:$H$74,3,0)</f>
        <v xml:space="preserve">Dùng ngoài </v>
      </c>
      <c r="D81" s="49" t="str">
        <f>VLOOKUP($A81,'Thông tin sản phẩm'!$B$4:$H$74,4,0)</f>
        <v>Gói dịch</v>
      </c>
      <c r="E81" s="5">
        <v>44606</v>
      </c>
      <c r="F81" s="3">
        <v>2204</v>
      </c>
      <c r="G81" s="73" t="s">
        <v>191</v>
      </c>
      <c r="H81" s="47" t="s">
        <v>14</v>
      </c>
      <c r="I81" s="72">
        <f>VLOOKUP($A81,'Thông tin sản phẩm'!$B$4:$H$74,7,0)</f>
        <v>7500</v>
      </c>
      <c r="J81" s="7">
        <v>44678</v>
      </c>
      <c r="K81" s="10">
        <f t="shared" si="4"/>
        <v>72</v>
      </c>
      <c r="L81" s="69"/>
    </row>
    <row r="82" spans="1:12" x14ac:dyDescent="0.3">
      <c r="A82" s="3" t="s">
        <v>158</v>
      </c>
      <c r="B82" s="63" t="str">
        <f>VLOOKUP($A82,'Thông tin sản phẩm'!$B$4:$H$74,2,0)</f>
        <v>Aquima</v>
      </c>
      <c r="C82" s="49" t="str">
        <f>VLOOKUP($A82,'Thông tin sản phẩm'!$B$4:$H$74,3,0)</f>
        <v xml:space="preserve">Dùng ngoài </v>
      </c>
      <c r="D82" s="49" t="str">
        <f>VLOOKUP($A82,'Thông tin sản phẩm'!$B$4:$H$74,4,0)</f>
        <v>Gói dịch</v>
      </c>
      <c r="E82" s="5">
        <v>44606</v>
      </c>
      <c r="F82" s="3">
        <v>2204</v>
      </c>
      <c r="G82" s="73" t="s">
        <v>192</v>
      </c>
      <c r="H82" s="47" t="s">
        <v>14</v>
      </c>
      <c r="I82" s="72">
        <f>VLOOKUP($A82,'Thông tin sản phẩm'!$B$4:$H$74,7,0)</f>
        <v>7500</v>
      </c>
      <c r="J82" s="7">
        <v>44679</v>
      </c>
      <c r="K82" s="10">
        <f t="shared" si="4"/>
        <v>73</v>
      </c>
      <c r="L82" s="69"/>
    </row>
    <row r="83" spans="1:12" x14ac:dyDescent="0.3">
      <c r="A83" s="3" t="s">
        <v>158</v>
      </c>
      <c r="B83" s="63" t="str">
        <f>VLOOKUP($A83,'Thông tin sản phẩm'!$B$4:$H$74,2,0)</f>
        <v>Aquima</v>
      </c>
      <c r="C83" s="49" t="str">
        <f>VLOOKUP($A83,'Thông tin sản phẩm'!$B$4:$H$74,3,0)</f>
        <v xml:space="preserve">Dùng ngoài </v>
      </c>
      <c r="D83" s="49" t="str">
        <f>VLOOKUP($A83,'Thông tin sản phẩm'!$B$4:$H$74,4,0)</f>
        <v>Gói dịch</v>
      </c>
      <c r="E83" s="5">
        <v>44606</v>
      </c>
      <c r="F83" s="3">
        <v>2204</v>
      </c>
      <c r="G83" s="73" t="s">
        <v>193</v>
      </c>
      <c r="H83" s="47" t="s">
        <v>14</v>
      </c>
      <c r="I83" s="72">
        <f>VLOOKUP($A83,'Thông tin sản phẩm'!$B$4:$H$74,7,0)</f>
        <v>7500</v>
      </c>
      <c r="J83" s="7">
        <v>44684</v>
      </c>
      <c r="K83" s="10">
        <f t="shared" ref="K83:K84" si="6">J83-E83</f>
        <v>78</v>
      </c>
      <c r="L83" s="69"/>
    </row>
    <row r="84" spans="1:12" ht="16.5" customHeight="1" x14ac:dyDescent="0.3">
      <c r="A84" s="3" t="s">
        <v>158</v>
      </c>
      <c r="B84" s="63" t="str">
        <f>VLOOKUP($A84,'Thông tin sản phẩm'!$B$4:$H$74,2,0)</f>
        <v>Aquima</v>
      </c>
      <c r="C84" s="49" t="str">
        <f>VLOOKUP($A84,'Thông tin sản phẩm'!$B$4:$H$74,3,0)</f>
        <v xml:space="preserve">Dùng ngoài </v>
      </c>
      <c r="D84" s="49" t="str">
        <f>VLOOKUP($A84,'Thông tin sản phẩm'!$B$4:$H$74,4,0)</f>
        <v>Gói dịch</v>
      </c>
      <c r="E84" s="5">
        <v>44606</v>
      </c>
      <c r="F84" s="3">
        <v>2204</v>
      </c>
      <c r="G84" s="73" t="s">
        <v>194</v>
      </c>
      <c r="H84" s="47" t="s">
        <v>14</v>
      </c>
      <c r="I84" s="72">
        <f>VLOOKUP($A84,'Thông tin sản phẩm'!$B$4:$H$74,7,0)</f>
        <v>7500</v>
      </c>
      <c r="J84" s="7">
        <v>44685</v>
      </c>
      <c r="K84" s="10">
        <f t="shared" si="6"/>
        <v>79</v>
      </c>
      <c r="L84" s="68"/>
    </row>
    <row r="85" spans="1:12" x14ac:dyDescent="0.3">
      <c r="A85" s="3" t="s">
        <v>158</v>
      </c>
      <c r="B85" s="63" t="str">
        <f>VLOOKUP($A85,'Thông tin sản phẩm'!$B$4:$H$74,2,0)</f>
        <v>Aquima</v>
      </c>
      <c r="C85" s="49" t="str">
        <f>VLOOKUP($A85,'Thông tin sản phẩm'!$B$4:$H$74,3,0)</f>
        <v xml:space="preserve">Dùng ngoài </v>
      </c>
      <c r="D85" s="49" t="str">
        <f>VLOOKUP($A85,'Thông tin sản phẩm'!$B$4:$H$74,4,0)</f>
        <v>Gói dịch</v>
      </c>
      <c r="E85" s="5">
        <v>44606</v>
      </c>
      <c r="F85" s="3">
        <v>2204</v>
      </c>
      <c r="G85" s="73" t="s">
        <v>195</v>
      </c>
      <c r="H85" s="47" t="s">
        <v>14</v>
      </c>
      <c r="I85" s="72">
        <f>VLOOKUP($A85,'Thông tin sản phẩm'!$B$4:$H$74,7,0)</f>
        <v>7500</v>
      </c>
      <c r="J85" s="7">
        <v>44686</v>
      </c>
      <c r="K85" s="10">
        <f t="shared" si="4"/>
        <v>80</v>
      </c>
      <c r="L85" s="69"/>
    </row>
    <row r="86" spans="1:12" ht="16.5" customHeight="1" x14ac:dyDescent="0.3">
      <c r="A86" s="3" t="s">
        <v>158</v>
      </c>
      <c r="B86" s="63" t="str">
        <f>VLOOKUP($A86,'Thông tin sản phẩm'!$B$4:$H$74,2,0)</f>
        <v>Aquima</v>
      </c>
      <c r="C86" s="49" t="str">
        <f>VLOOKUP($A86,'Thông tin sản phẩm'!$B$4:$H$74,3,0)</f>
        <v xml:space="preserve">Dùng ngoài </v>
      </c>
      <c r="D86" s="49" t="str">
        <f>VLOOKUP($A86,'Thông tin sản phẩm'!$B$4:$H$74,4,0)</f>
        <v>Gói dịch</v>
      </c>
      <c r="E86" s="5">
        <v>44606</v>
      </c>
      <c r="F86" s="3">
        <v>2204</v>
      </c>
      <c r="G86" s="73" t="s">
        <v>196</v>
      </c>
      <c r="H86" s="47" t="s">
        <v>14</v>
      </c>
      <c r="I86" s="72">
        <f>VLOOKUP($A86,'Thông tin sản phẩm'!$B$4:$H$74,7,0)</f>
        <v>7500</v>
      </c>
      <c r="J86" s="7">
        <v>44687</v>
      </c>
      <c r="K86" s="10">
        <f t="shared" si="4"/>
        <v>81</v>
      </c>
      <c r="L86" s="68"/>
    </row>
    <row r="87" spans="1:12" ht="16.5" customHeight="1" x14ac:dyDescent="0.3">
      <c r="A87" s="76" t="s">
        <v>158</v>
      </c>
      <c r="B87" s="77" t="str">
        <f>VLOOKUP($A87,'Thông tin sản phẩm'!$B$4:$H$74,2,0)</f>
        <v>Aquima</v>
      </c>
      <c r="C87" s="78" t="str">
        <f>VLOOKUP($A87,'Thông tin sản phẩm'!$B$4:$H$74,3,0)</f>
        <v xml:space="preserve">Dùng ngoài </v>
      </c>
      <c r="D87" s="78" t="str">
        <f>VLOOKUP($A87,'Thông tin sản phẩm'!$B$4:$H$74,4,0)</f>
        <v>Gói dịch</v>
      </c>
      <c r="E87" s="79">
        <v>44606</v>
      </c>
      <c r="F87" s="76">
        <v>2204</v>
      </c>
      <c r="G87" s="83" t="s">
        <v>197</v>
      </c>
      <c r="H87" s="80" t="s">
        <v>14</v>
      </c>
      <c r="I87" s="84">
        <f>VLOOKUP($A87,'Thông tin sản phẩm'!$B$4:$H$74,7,0)</f>
        <v>7500</v>
      </c>
      <c r="J87" s="81">
        <v>44688</v>
      </c>
      <c r="K87" s="82">
        <f t="shared" si="4"/>
        <v>82</v>
      </c>
      <c r="L87" s="85"/>
    </row>
  </sheetData>
  <protectedRanges>
    <protectedRange password="CA50" sqref="H8:H10 H2:I5 I6:I18 H12:H18 H19:I87 B2:F87" name="Ms Huong KH_14_5"/>
    <protectedRange password="CA50" sqref="G28:G29" name="Ms Huong KH_14_6_1_3_2_1_2_1"/>
    <protectedRange password="CA50" sqref="H11 H6:H7" name="Ms Huong KH_14_2_1"/>
    <protectedRange password="CA50" sqref="G2:G27" name="Ms Huong KH_14_6_1_3_2_1_1_1_1"/>
    <protectedRange password="CA50" sqref="G30:G87" name="Ms Huong KH_14_6_1_3_2_1_2_2_1"/>
    <protectedRange password="CA50" sqref="A19:A20" name="Ms Huong KH_14_9"/>
  </protectedRanges>
  <autoFilter ref="A1:K87" xr:uid="{00000000-0009-0000-0000-000000000000}"/>
  <mergeCells count="3">
    <mergeCell ref="J28:J30"/>
    <mergeCell ref="J42:J43"/>
    <mergeCell ref="L40:L74"/>
  </mergeCells>
  <phoneticPr fontId="15" type="noConversion"/>
  <conditionalFormatting sqref="A23:A24">
    <cfRule type="expression" dxfId="5" priority="2">
      <formula>ROW()=CELL("ROW")</formula>
    </cfRule>
  </conditionalFormatting>
  <conditionalFormatting sqref="A27">
    <cfRule type="expression" dxfId="4" priority="1">
      <formula>ROW()=CELL("ROW")</formula>
    </cfRule>
  </conditionalFormatting>
  <pageMargins left="0.70866141732283472" right="0.70866141732283472" top="0.74803149606299213" bottom="0.39370078740157483" header="0.31496062992125984" footer="0.31496062992125984"/>
  <pageSetup paperSize="9" scale="85" orientation="landscape" r:id="rId1"/>
  <headerFooter>
    <oddHeader>&amp;L&amp;G&amp;CKẾ HOẠCH GIAO HÀNG 
PO THÁNG 4 NĂM 2022&amp;RBM02/KH.002KH
01/02/2019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5"/>
  <sheetViews>
    <sheetView view="pageBreakPreview" topLeftCell="B1" zoomScaleNormal="100" zoomScaleSheetLayoutView="100" workbookViewId="0">
      <selection activeCell="H62" sqref="H62"/>
    </sheetView>
  </sheetViews>
  <sheetFormatPr defaultRowHeight="14.4" x14ac:dyDescent="0.3"/>
  <cols>
    <col min="1" max="1" width="8.88671875" customWidth="1"/>
    <col min="2" max="2" width="11.77734375" customWidth="1"/>
    <col min="3" max="3" width="24.109375" style="45" bestFit="1" customWidth="1"/>
    <col min="4" max="4" width="16.109375" customWidth="1"/>
    <col min="5" max="5" width="15.109375" customWidth="1"/>
    <col min="6" max="6" width="12" customWidth="1"/>
    <col min="7" max="7" width="12.77734375" customWidth="1"/>
    <col min="8" max="8" width="9.77734375" customWidth="1"/>
  </cols>
  <sheetData>
    <row r="1" spans="1:18" s="18" customFormat="1" ht="18" x14ac:dyDescent="0.3">
      <c r="A1" s="15" t="s">
        <v>0</v>
      </c>
      <c r="B1" s="16"/>
      <c r="C1" s="16"/>
      <c r="D1" s="43"/>
      <c r="E1" s="43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s="18" customFormat="1" ht="18" x14ac:dyDescent="0.3">
      <c r="A2" s="19" t="s">
        <v>1</v>
      </c>
      <c r="B2" s="20"/>
      <c r="C2" s="20"/>
      <c r="D2" s="17"/>
      <c r="E2" s="17"/>
      <c r="F2" s="20"/>
      <c r="G2" s="20"/>
      <c r="H2" s="20"/>
    </row>
    <row r="3" spans="1:18" ht="39.75" customHeight="1" x14ac:dyDescent="0.3">
      <c r="A3" s="21" t="s">
        <v>2</v>
      </c>
      <c r="B3" s="21" t="s">
        <v>3</v>
      </c>
      <c r="C3" s="21" t="s">
        <v>4</v>
      </c>
      <c r="D3" s="44" t="s">
        <v>5</v>
      </c>
      <c r="E3" s="44" t="s">
        <v>6</v>
      </c>
      <c r="F3" s="21" t="s">
        <v>7</v>
      </c>
      <c r="G3" s="21" t="s">
        <v>8</v>
      </c>
      <c r="H3" s="21" t="s">
        <v>9</v>
      </c>
    </row>
    <row r="4" spans="1:18" x14ac:dyDescent="0.3">
      <c r="A4" s="22">
        <v>1</v>
      </c>
      <c r="B4" s="3" t="s">
        <v>10</v>
      </c>
      <c r="C4" s="50" t="s">
        <v>11</v>
      </c>
      <c r="D4" s="23" t="s">
        <v>12</v>
      </c>
      <c r="E4" s="23" t="s">
        <v>13</v>
      </c>
      <c r="F4" s="24" t="s">
        <v>14</v>
      </c>
      <c r="G4" s="25">
        <v>20</v>
      </c>
      <c r="H4" s="26">
        <v>7500</v>
      </c>
    </row>
    <row r="5" spans="1:18" x14ac:dyDescent="0.3">
      <c r="A5" s="22">
        <f>A4+1</f>
        <v>2</v>
      </c>
      <c r="B5" s="3" t="s">
        <v>15</v>
      </c>
      <c r="C5" s="51" t="s">
        <v>16</v>
      </c>
      <c r="D5" s="23" t="s">
        <v>12</v>
      </c>
      <c r="E5" s="23" t="s">
        <v>13</v>
      </c>
      <c r="F5" s="24" t="s">
        <v>14</v>
      </c>
      <c r="G5" s="27">
        <v>20</v>
      </c>
      <c r="H5" s="28">
        <v>5000</v>
      </c>
    </row>
    <row r="6" spans="1:18" x14ac:dyDescent="0.3">
      <c r="A6" s="22">
        <f t="shared" ref="A6:A72" si="0">A5+1</f>
        <v>3</v>
      </c>
      <c r="B6" s="3" t="s">
        <v>17</v>
      </c>
      <c r="C6" s="52" t="s">
        <v>18</v>
      </c>
      <c r="D6" s="23" t="s">
        <v>12</v>
      </c>
      <c r="E6" s="23" t="s">
        <v>13</v>
      </c>
      <c r="F6" s="24" t="s">
        <v>14</v>
      </c>
      <c r="G6" s="29">
        <v>10</v>
      </c>
      <c r="H6" s="30">
        <v>20000</v>
      </c>
    </row>
    <row r="7" spans="1:18" x14ac:dyDescent="0.3">
      <c r="A7" s="22">
        <f t="shared" si="0"/>
        <v>4</v>
      </c>
      <c r="B7" s="3" t="s">
        <v>19</v>
      </c>
      <c r="C7" s="52" t="s">
        <v>20</v>
      </c>
      <c r="D7" s="23" t="s">
        <v>12</v>
      </c>
      <c r="E7" s="23" t="s">
        <v>13</v>
      </c>
      <c r="F7" s="24" t="s">
        <v>14</v>
      </c>
      <c r="G7" s="29">
        <v>20</v>
      </c>
      <c r="H7" s="30">
        <v>10000</v>
      </c>
    </row>
    <row r="8" spans="1:18" x14ac:dyDescent="0.3">
      <c r="A8" s="22">
        <f t="shared" si="0"/>
        <v>5</v>
      </c>
      <c r="B8" s="3" t="s">
        <v>21</v>
      </c>
      <c r="C8" s="52" t="s">
        <v>22</v>
      </c>
      <c r="D8" s="23" t="s">
        <v>12</v>
      </c>
      <c r="E8" s="23" t="s">
        <v>13</v>
      </c>
      <c r="F8" s="24" t="s">
        <v>14</v>
      </c>
      <c r="G8" s="29">
        <v>20</v>
      </c>
      <c r="H8" s="30">
        <v>10000</v>
      </c>
    </row>
    <row r="9" spans="1:18" x14ac:dyDescent="0.3">
      <c r="A9" s="22">
        <f t="shared" si="0"/>
        <v>6</v>
      </c>
      <c r="B9" s="3" t="s">
        <v>23</v>
      </c>
      <c r="C9" s="52" t="s">
        <v>24</v>
      </c>
      <c r="D9" s="23" t="s">
        <v>12</v>
      </c>
      <c r="E9" s="23" t="s">
        <v>25</v>
      </c>
      <c r="F9" s="24" t="s">
        <v>14</v>
      </c>
      <c r="G9" s="29">
        <v>14</v>
      </c>
      <c r="H9" s="30">
        <v>36000</v>
      </c>
    </row>
    <row r="10" spans="1:18" x14ac:dyDescent="0.3">
      <c r="A10" s="22">
        <f t="shared" si="0"/>
        <v>7</v>
      </c>
      <c r="B10" s="3" t="s">
        <v>26</v>
      </c>
      <c r="C10" s="51" t="s">
        <v>27</v>
      </c>
      <c r="D10" s="23" t="s">
        <v>12</v>
      </c>
      <c r="E10" s="23" t="s">
        <v>25</v>
      </c>
      <c r="F10" s="4" t="s">
        <v>14</v>
      </c>
      <c r="G10" s="27">
        <v>20</v>
      </c>
      <c r="H10" s="28">
        <v>10000</v>
      </c>
    </row>
    <row r="11" spans="1:18" x14ac:dyDescent="0.3">
      <c r="A11" s="22">
        <f t="shared" si="0"/>
        <v>8</v>
      </c>
      <c r="B11" s="3" t="s">
        <v>28</v>
      </c>
      <c r="C11" s="51" t="s">
        <v>29</v>
      </c>
      <c r="D11" s="23" t="s">
        <v>12</v>
      </c>
      <c r="E11" s="23" t="s">
        <v>25</v>
      </c>
      <c r="F11" s="4" t="s">
        <v>14</v>
      </c>
      <c r="G11" s="27">
        <v>20</v>
      </c>
      <c r="H11" s="28">
        <v>10000</v>
      </c>
    </row>
    <row r="12" spans="1:18" x14ac:dyDescent="0.3">
      <c r="A12" s="22">
        <f t="shared" si="0"/>
        <v>9</v>
      </c>
      <c r="B12" s="3" t="s">
        <v>30</v>
      </c>
      <c r="C12" s="51" t="s">
        <v>31</v>
      </c>
      <c r="D12" s="23" t="s">
        <v>12</v>
      </c>
      <c r="E12" s="23" t="s">
        <v>25</v>
      </c>
      <c r="F12" s="4" t="s">
        <v>14</v>
      </c>
      <c r="G12" s="27">
        <v>20</v>
      </c>
      <c r="H12" s="28">
        <v>10000</v>
      </c>
    </row>
    <row r="13" spans="1:18" x14ac:dyDescent="0.3">
      <c r="A13" s="22">
        <f t="shared" si="0"/>
        <v>10</v>
      </c>
      <c r="B13" s="3" t="s">
        <v>32</v>
      </c>
      <c r="C13" s="51" t="s">
        <v>33</v>
      </c>
      <c r="D13" s="23" t="s">
        <v>12</v>
      </c>
      <c r="E13" s="23" t="s">
        <v>25</v>
      </c>
      <c r="F13" s="4" t="s">
        <v>14</v>
      </c>
      <c r="G13" s="27">
        <v>20</v>
      </c>
      <c r="H13" s="28">
        <v>5000</v>
      </c>
    </row>
    <row r="14" spans="1:18" x14ac:dyDescent="0.3">
      <c r="A14" s="22">
        <f t="shared" si="0"/>
        <v>11</v>
      </c>
      <c r="B14" s="3" t="s">
        <v>34</v>
      </c>
      <c r="C14" s="51" t="s">
        <v>35</v>
      </c>
      <c r="D14" s="23" t="s">
        <v>12</v>
      </c>
      <c r="E14" s="23" t="s">
        <v>25</v>
      </c>
      <c r="F14" s="4" t="s">
        <v>14</v>
      </c>
      <c r="G14" s="27">
        <v>100</v>
      </c>
      <c r="H14" s="28">
        <v>3000</v>
      </c>
    </row>
    <row r="15" spans="1:18" x14ac:dyDescent="0.3">
      <c r="A15" s="22">
        <f t="shared" si="0"/>
        <v>12</v>
      </c>
      <c r="B15" s="3" t="s">
        <v>36</v>
      </c>
      <c r="C15" s="53" t="s">
        <v>37</v>
      </c>
      <c r="D15" s="23" t="s">
        <v>12</v>
      </c>
      <c r="E15" s="4" t="s">
        <v>38</v>
      </c>
      <c r="F15" s="31" t="s">
        <v>14</v>
      </c>
      <c r="G15" s="25">
        <v>20</v>
      </c>
      <c r="H15" s="32">
        <v>15000</v>
      </c>
    </row>
    <row r="16" spans="1:18" x14ac:dyDescent="0.3">
      <c r="A16" s="22">
        <f t="shared" si="0"/>
        <v>13</v>
      </c>
      <c r="B16" s="3" t="s">
        <v>39</v>
      </c>
      <c r="C16" s="53" t="s">
        <v>40</v>
      </c>
      <c r="D16" s="23" t="s">
        <v>12</v>
      </c>
      <c r="E16" s="4" t="s">
        <v>38</v>
      </c>
      <c r="F16" s="31" t="s">
        <v>14</v>
      </c>
      <c r="G16" s="25">
        <v>20</v>
      </c>
      <c r="H16" s="32">
        <v>10000</v>
      </c>
      <c r="J16" s="48"/>
    </row>
    <row r="17" spans="1:10" x14ac:dyDescent="0.3">
      <c r="A17" s="22">
        <f t="shared" si="0"/>
        <v>14</v>
      </c>
      <c r="B17" s="3" t="s">
        <v>41</v>
      </c>
      <c r="C17" s="53" t="s">
        <v>42</v>
      </c>
      <c r="D17" s="23" t="s">
        <v>12</v>
      </c>
      <c r="E17" s="4" t="s">
        <v>38</v>
      </c>
      <c r="F17" s="31" t="s">
        <v>14</v>
      </c>
      <c r="G17" s="25">
        <v>20</v>
      </c>
      <c r="H17" s="32">
        <v>9000</v>
      </c>
    </row>
    <row r="18" spans="1:10" x14ac:dyDescent="0.3">
      <c r="A18" s="22">
        <f t="shared" si="0"/>
        <v>15</v>
      </c>
      <c r="B18" s="3" t="s">
        <v>43</v>
      </c>
      <c r="C18" s="53" t="s">
        <v>44</v>
      </c>
      <c r="D18" s="23" t="s">
        <v>12</v>
      </c>
      <c r="E18" s="4" t="s">
        <v>38</v>
      </c>
      <c r="F18" s="31" t="s">
        <v>14</v>
      </c>
      <c r="G18" s="25">
        <v>20</v>
      </c>
      <c r="H18" s="32">
        <v>4500</v>
      </c>
    </row>
    <row r="19" spans="1:10" x14ac:dyDescent="0.3">
      <c r="A19" s="22">
        <f t="shared" si="0"/>
        <v>16</v>
      </c>
      <c r="B19" s="6" t="s">
        <v>45</v>
      </c>
      <c r="C19" s="54" t="s">
        <v>46</v>
      </c>
      <c r="D19" s="23" t="s">
        <v>12</v>
      </c>
      <c r="E19" s="4" t="s">
        <v>38</v>
      </c>
      <c r="F19" s="31" t="s">
        <v>14</v>
      </c>
      <c r="G19" s="25">
        <v>20</v>
      </c>
      <c r="H19" s="32">
        <v>12000</v>
      </c>
    </row>
    <row r="20" spans="1:10" x14ac:dyDescent="0.3">
      <c r="A20" s="22">
        <f t="shared" si="0"/>
        <v>17</v>
      </c>
      <c r="B20" s="6" t="s">
        <v>47</v>
      </c>
      <c r="C20" s="54" t="s">
        <v>48</v>
      </c>
      <c r="D20" s="23" t="s">
        <v>12</v>
      </c>
      <c r="E20" s="4" t="s">
        <v>38</v>
      </c>
      <c r="F20" s="31" t="s">
        <v>14</v>
      </c>
      <c r="G20" s="25">
        <v>20</v>
      </c>
      <c r="H20" s="32">
        <v>6000</v>
      </c>
      <c r="J20" s="48"/>
    </row>
    <row r="21" spans="1:10" x14ac:dyDescent="0.3">
      <c r="A21" s="22">
        <f t="shared" si="0"/>
        <v>18</v>
      </c>
      <c r="B21" s="6"/>
      <c r="C21" s="54" t="s">
        <v>49</v>
      </c>
      <c r="D21" s="23" t="s">
        <v>12</v>
      </c>
      <c r="E21" s="4" t="s">
        <v>38</v>
      </c>
      <c r="F21" s="31" t="s">
        <v>14</v>
      </c>
      <c r="G21" s="25">
        <v>20</v>
      </c>
      <c r="H21" s="32">
        <v>10000</v>
      </c>
      <c r="J21" s="48"/>
    </row>
    <row r="22" spans="1:10" x14ac:dyDescent="0.3">
      <c r="A22" s="22">
        <f t="shared" si="0"/>
        <v>19</v>
      </c>
      <c r="B22" s="6"/>
      <c r="C22" s="54" t="s">
        <v>50</v>
      </c>
      <c r="D22" s="23" t="s">
        <v>12</v>
      </c>
      <c r="E22" s="4" t="s">
        <v>38</v>
      </c>
      <c r="F22" s="31" t="s">
        <v>14</v>
      </c>
      <c r="G22" s="25">
        <v>20</v>
      </c>
      <c r="H22" s="32">
        <v>6000</v>
      </c>
      <c r="J22" s="48"/>
    </row>
    <row r="23" spans="1:10" x14ac:dyDescent="0.3">
      <c r="A23" s="22">
        <f t="shared" si="0"/>
        <v>20</v>
      </c>
      <c r="B23" s="3" t="s">
        <v>51</v>
      </c>
      <c r="C23" s="55" t="s">
        <v>52</v>
      </c>
      <c r="D23" s="1" t="s">
        <v>53</v>
      </c>
      <c r="E23" s="1" t="s">
        <v>54</v>
      </c>
      <c r="F23" s="1" t="s">
        <v>55</v>
      </c>
      <c r="G23" s="27">
        <v>1</v>
      </c>
      <c r="H23" s="28">
        <v>35000</v>
      </c>
      <c r="J23" s="48"/>
    </row>
    <row r="24" spans="1:10" x14ac:dyDescent="0.3">
      <c r="A24" s="22">
        <f t="shared" si="0"/>
        <v>21</v>
      </c>
      <c r="B24" s="3" t="s">
        <v>56</v>
      </c>
      <c r="C24" s="55" t="s">
        <v>57</v>
      </c>
      <c r="D24" s="1" t="s">
        <v>53</v>
      </c>
      <c r="E24" s="1" t="s">
        <v>54</v>
      </c>
      <c r="F24" s="1" t="s">
        <v>55</v>
      </c>
      <c r="G24" s="27">
        <v>1</v>
      </c>
      <c r="H24" s="28">
        <v>20000</v>
      </c>
      <c r="J24" s="48"/>
    </row>
    <row r="25" spans="1:10" x14ac:dyDescent="0.3">
      <c r="A25" s="22">
        <f t="shared" si="0"/>
        <v>22</v>
      </c>
      <c r="B25" s="3" t="s">
        <v>58</v>
      </c>
      <c r="C25" s="55" t="s">
        <v>59</v>
      </c>
      <c r="D25" s="1" t="s">
        <v>53</v>
      </c>
      <c r="E25" s="1" t="s">
        <v>60</v>
      </c>
      <c r="F25" s="1" t="s">
        <v>55</v>
      </c>
      <c r="G25" s="27">
        <v>1</v>
      </c>
      <c r="H25" s="28">
        <v>30000</v>
      </c>
      <c r="J25" s="48"/>
    </row>
    <row r="26" spans="1:10" x14ac:dyDescent="0.3">
      <c r="A26" s="22">
        <f t="shared" si="0"/>
        <v>23</v>
      </c>
      <c r="B26" s="3" t="s">
        <v>61</v>
      </c>
      <c r="C26" s="55" t="s">
        <v>62</v>
      </c>
      <c r="D26" s="1" t="s">
        <v>53</v>
      </c>
      <c r="E26" s="1" t="s">
        <v>60</v>
      </c>
      <c r="F26" s="1" t="s">
        <v>55</v>
      </c>
      <c r="G26" s="27">
        <v>1</v>
      </c>
      <c r="H26" s="28">
        <v>30000</v>
      </c>
      <c r="J26" s="48"/>
    </row>
    <row r="27" spans="1:10" x14ac:dyDescent="0.3">
      <c r="A27" s="22">
        <f t="shared" si="0"/>
        <v>24</v>
      </c>
      <c r="B27" s="3" t="s">
        <v>63</v>
      </c>
      <c r="C27" s="55" t="s">
        <v>64</v>
      </c>
      <c r="D27" s="1" t="s">
        <v>53</v>
      </c>
      <c r="E27" s="1" t="s">
        <v>60</v>
      </c>
      <c r="F27" s="1" t="s">
        <v>55</v>
      </c>
      <c r="G27" s="27">
        <v>1</v>
      </c>
      <c r="H27" s="28">
        <v>20000</v>
      </c>
      <c r="J27" s="48"/>
    </row>
    <row r="28" spans="1:10" x14ac:dyDescent="0.3">
      <c r="A28" s="22">
        <f t="shared" si="0"/>
        <v>25</v>
      </c>
      <c r="B28" s="3" t="s">
        <v>65</v>
      </c>
      <c r="C28" s="55" t="s">
        <v>66</v>
      </c>
      <c r="D28" s="1" t="s">
        <v>53</v>
      </c>
      <c r="E28" s="1" t="s">
        <v>60</v>
      </c>
      <c r="F28" s="1" t="s">
        <v>55</v>
      </c>
      <c r="G28" s="27">
        <v>1</v>
      </c>
      <c r="H28" s="28">
        <v>20000</v>
      </c>
    </row>
    <row r="29" spans="1:10" x14ac:dyDescent="0.3">
      <c r="A29" s="22">
        <f t="shared" si="0"/>
        <v>26</v>
      </c>
      <c r="B29" s="3" t="s">
        <v>67</v>
      </c>
      <c r="C29" s="55" t="s">
        <v>68</v>
      </c>
      <c r="D29" s="1" t="s">
        <v>53</v>
      </c>
      <c r="E29" s="1" t="s">
        <v>60</v>
      </c>
      <c r="F29" s="1" t="s">
        <v>55</v>
      </c>
      <c r="G29" s="27">
        <v>1</v>
      </c>
      <c r="H29" s="33">
        <v>10000</v>
      </c>
    </row>
    <row r="30" spans="1:10" x14ac:dyDescent="0.3">
      <c r="A30" s="22">
        <f t="shared" si="0"/>
        <v>27</v>
      </c>
      <c r="B30" s="3" t="s">
        <v>69</v>
      </c>
      <c r="C30" s="55" t="s">
        <v>70</v>
      </c>
      <c r="D30" s="1" t="s">
        <v>53</v>
      </c>
      <c r="E30" s="1" t="s">
        <v>60</v>
      </c>
      <c r="F30" s="1" t="s">
        <v>55</v>
      </c>
      <c r="G30" s="27">
        <v>1</v>
      </c>
      <c r="H30" s="28">
        <v>15000</v>
      </c>
    </row>
    <row r="31" spans="1:10" x14ac:dyDescent="0.3">
      <c r="A31" s="22">
        <f t="shared" si="0"/>
        <v>28</v>
      </c>
      <c r="B31" s="3" t="s">
        <v>71</v>
      </c>
      <c r="C31" s="55" t="s">
        <v>72</v>
      </c>
      <c r="D31" s="1" t="s">
        <v>53</v>
      </c>
      <c r="E31" s="1" t="s">
        <v>60</v>
      </c>
      <c r="F31" s="1" t="s">
        <v>55</v>
      </c>
      <c r="G31" s="27">
        <v>1</v>
      </c>
      <c r="H31" s="28">
        <v>30000</v>
      </c>
    </row>
    <row r="32" spans="1:10" x14ac:dyDescent="0.3">
      <c r="A32" s="22">
        <f t="shared" si="0"/>
        <v>29</v>
      </c>
      <c r="B32" s="3" t="s">
        <v>73</v>
      </c>
      <c r="C32" s="55" t="s">
        <v>74</v>
      </c>
      <c r="D32" s="1" t="s">
        <v>53</v>
      </c>
      <c r="E32" s="1" t="s">
        <v>60</v>
      </c>
      <c r="F32" s="1" t="s">
        <v>55</v>
      </c>
      <c r="G32" s="27">
        <v>1</v>
      </c>
      <c r="H32" s="28">
        <v>30000</v>
      </c>
    </row>
    <row r="33" spans="1:8" x14ac:dyDescent="0.3">
      <c r="A33" s="22">
        <f t="shared" si="0"/>
        <v>30</v>
      </c>
      <c r="B33" s="67" t="s">
        <v>75</v>
      </c>
      <c r="C33" s="55" t="s">
        <v>76</v>
      </c>
      <c r="D33" s="1" t="s">
        <v>53</v>
      </c>
      <c r="E33" s="1" t="s">
        <v>60</v>
      </c>
      <c r="F33" s="1" t="s">
        <v>55</v>
      </c>
      <c r="G33" s="27">
        <v>1</v>
      </c>
      <c r="H33" s="28">
        <v>30000</v>
      </c>
    </row>
    <row r="34" spans="1:8" x14ac:dyDescent="0.3">
      <c r="A34" s="22">
        <f t="shared" si="0"/>
        <v>31</v>
      </c>
      <c r="B34" s="3" t="s">
        <v>77</v>
      </c>
      <c r="C34" s="55" t="s">
        <v>78</v>
      </c>
      <c r="D34" s="1" t="s">
        <v>53</v>
      </c>
      <c r="E34" s="1" t="s">
        <v>60</v>
      </c>
      <c r="F34" s="1" t="s">
        <v>55</v>
      </c>
      <c r="G34" s="27">
        <v>1</v>
      </c>
      <c r="H34" s="28">
        <v>30000</v>
      </c>
    </row>
    <row r="35" spans="1:8" x14ac:dyDescent="0.3">
      <c r="A35" s="22">
        <f t="shared" si="0"/>
        <v>32</v>
      </c>
      <c r="B35" s="3" t="s">
        <v>79</v>
      </c>
      <c r="C35" s="55" t="s">
        <v>80</v>
      </c>
      <c r="D35" s="1" t="s">
        <v>53</v>
      </c>
      <c r="E35" s="1" t="s">
        <v>60</v>
      </c>
      <c r="F35" s="1" t="s">
        <v>55</v>
      </c>
      <c r="G35" s="27">
        <v>1</v>
      </c>
      <c r="H35" s="28">
        <v>25000</v>
      </c>
    </row>
    <row r="36" spans="1:8" x14ac:dyDescent="0.3">
      <c r="A36" s="22">
        <f t="shared" si="0"/>
        <v>33</v>
      </c>
      <c r="B36" s="3" t="s">
        <v>81</v>
      </c>
      <c r="C36" s="55" t="s">
        <v>82</v>
      </c>
      <c r="D36" s="1" t="s">
        <v>53</v>
      </c>
      <c r="E36" s="1" t="s">
        <v>60</v>
      </c>
      <c r="F36" s="1" t="s">
        <v>55</v>
      </c>
      <c r="G36" s="27">
        <v>1</v>
      </c>
      <c r="H36" s="28">
        <v>5000</v>
      </c>
    </row>
    <row r="37" spans="1:8" x14ac:dyDescent="0.3">
      <c r="A37" s="22">
        <f t="shared" si="0"/>
        <v>34</v>
      </c>
      <c r="B37" s="3" t="s">
        <v>83</v>
      </c>
      <c r="C37" s="55" t="s">
        <v>84</v>
      </c>
      <c r="D37" s="1" t="s">
        <v>53</v>
      </c>
      <c r="E37" s="1" t="s">
        <v>60</v>
      </c>
      <c r="F37" s="1" t="s">
        <v>55</v>
      </c>
      <c r="G37" s="27">
        <v>1</v>
      </c>
      <c r="H37" s="28">
        <v>10000</v>
      </c>
    </row>
    <row r="38" spans="1:8" x14ac:dyDescent="0.3">
      <c r="A38" s="22">
        <f t="shared" si="0"/>
        <v>35</v>
      </c>
      <c r="B38" s="6" t="s">
        <v>85</v>
      </c>
      <c r="C38" s="56" t="s">
        <v>86</v>
      </c>
      <c r="D38" s="1" t="s">
        <v>53</v>
      </c>
      <c r="E38" s="1" t="s">
        <v>60</v>
      </c>
      <c r="F38" s="1" t="s">
        <v>55</v>
      </c>
      <c r="G38" s="27">
        <v>1</v>
      </c>
      <c r="H38" s="28">
        <v>30000</v>
      </c>
    </row>
    <row r="39" spans="1:8" x14ac:dyDescent="0.3">
      <c r="A39" s="22">
        <f t="shared" si="0"/>
        <v>36</v>
      </c>
      <c r="B39" s="6" t="s">
        <v>87</v>
      </c>
      <c r="C39" s="56" t="s">
        <v>88</v>
      </c>
      <c r="D39" s="1" t="s">
        <v>53</v>
      </c>
      <c r="E39" s="1" t="s">
        <v>60</v>
      </c>
      <c r="F39" s="1" t="s">
        <v>55</v>
      </c>
      <c r="G39" s="27">
        <v>1</v>
      </c>
      <c r="H39" s="28">
        <v>30000</v>
      </c>
    </row>
    <row r="40" spans="1:8" x14ac:dyDescent="0.3">
      <c r="A40" s="22">
        <f t="shared" si="0"/>
        <v>37</v>
      </c>
      <c r="B40" s="3" t="s">
        <v>89</v>
      </c>
      <c r="C40" s="55" t="s">
        <v>90</v>
      </c>
      <c r="D40" s="1" t="s">
        <v>53</v>
      </c>
      <c r="E40" s="1" t="s">
        <v>91</v>
      </c>
      <c r="F40" s="1" t="s">
        <v>55</v>
      </c>
      <c r="G40" s="34">
        <v>1</v>
      </c>
      <c r="H40" s="33">
        <v>25000</v>
      </c>
    </row>
    <row r="41" spans="1:8" ht="14.25" customHeight="1" x14ac:dyDescent="0.3">
      <c r="A41" s="22">
        <f t="shared" si="0"/>
        <v>38</v>
      </c>
      <c r="B41" s="3" t="s">
        <v>92</v>
      </c>
      <c r="C41" s="55" t="s">
        <v>93</v>
      </c>
      <c r="D41" s="1" t="s">
        <v>53</v>
      </c>
      <c r="E41" s="1" t="s">
        <v>91</v>
      </c>
      <c r="F41" s="1" t="s">
        <v>55</v>
      </c>
      <c r="G41" s="34">
        <v>1</v>
      </c>
      <c r="H41" s="33">
        <v>50000</v>
      </c>
    </row>
    <row r="42" spans="1:8" x14ac:dyDescent="0.3">
      <c r="A42" s="22">
        <f t="shared" si="0"/>
        <v>39</v>
      </c>
      <c r="B42" s="3" t="s">
        <v>94</v>
      </c>
      <c r="C42" s="55" t="s">
        <v>199</v>
      </c>
      <c r="D42" s="1" t="s">
        <v>53</v>
      </c>
      <c r="E42" s="1" t="s">
        <v>91</v>
      </c>
      <c r="F42" s="1" t="s">
        <v>55</v>
      </c>
      <c r="G42" s="34">
        <v>1</v>
      </c>
      <c r="H42" s="28">
        <v>10000</v>
      </c>
    </row>
    <row r="43" spans="1:8" x14ac:dyDescent="0.3">
      <c r="A43" s="22">
        <f t="shared" si="0"/>
        <v>40</v>
      </c>
      <c r="B43" s="6" t="s">
        <v>95</v>
      </c>
      <c r="C43" s="55" t="s">
        <v>96</v>
      </c>
      <c r="D43" s="1" t="s">
        <v>53</v>
      </c>
      <c r="E43" s="1" t="s">
        <v>91</v>
      </c>
      <c r="F43" s="1" t="s">
        <v>55</v>
      </c>
      <c r="G43" s="34">
        <v>1</v>
      </c>
      <c r="H43" s="28">
        <v>20000</v>
      </c>
    </row>
    <row r="44" spans="1:8" x14ac:dyDescent="0.3">
      <c r="A44" s="22">
        <f t="shared" si="0"/>
        <v>41</v>
      </c>
      <c r="B44" s="6" t="s">
        <v>97</v>
      </c>
      <c r="C44" s="55" t="s">
        <v>98</v>
      </c>
      <c r="D44" s="1" t="s">
        <v>53</v>
      </c>
      <c r="E44" s="1" t="s">
        <v>91</v>
      </c>
      <c r="F44" s="1" t="s">
        <v>55</v>
      </c>
      <c r="G44" s="34">
        <v>1</v>
      </c>
      <c r="H44" s="28">
        <v>5000</v>
      </c>
    </row>
    <row r="45" spans="1:8" x14ac:dyDescent="0.3">
      <c r="A45" s="22">
        <f t="shared" si="0"/>
        <v>42</v>
      </c>
      <c r="B45" s="3" t="s">
        <v>99</v>
      </c>
      <c r="C45" s="57" t="s">
        <v>100</v>
      </c>
      <c r="D45" s="1" t="s">
        <v>101</v>
      </c>
      <c r="E45" s="2" t="s">
        <v>102</v>
      </c>
      <c r="F45" s="1" t="s">
        <v>55</v>
      </c>
      <c r="G45" s="25">
        <v>1</v>
      </c>
      <c r="H45" s="32">
        <v>60000</v>
      </c>
    </row>
    <row r="46" spans="1:8" x14ac:dyDescent="0.3">
      <c r="A46" s="22">
        <f t="shared" si="0"/>
        <v>43</v>
      </c>
      <c r="B46" s="3" t="s">
        <v>103</v>
      </c>
      <c r="C46" s="57" t="s">
        <v>104</v>
      </c>
      <c r="D46" s="1" t="s">
        <v>101</v>
      </c>
      <c r="E46" s="2" t="s">
        <v>102</v>
      </c>
      <c r="F46" s="1" t="s">
        <v>55</v>
      </c>
      <c r="G46" s="25">
        <v>1</v>
      </c>
      <c r="H46" s="32">
        <v>60000</v>
      </c>
    </row>
    <row r="47" spans="1:8" x14ac:dyDescent="0.3">
      <c r="A47" s="22">
        <f t="shared" si="0"/>
        <v>44</v>
      </c>
      <c r="B47" s="3" t="s">
        <v>105</v>
      </c>
      <c r="C47" s="55" t="s">
        <v>106</v>
      </c>
      <c r="D47" s="1" t="s">
        <v>101</v>
      </c>
      <c r="E47" s="2" t="s">
        <v>102</v>
      </c>
      <c r="F47" s="1" t="s">
        <v>55</v>
      </c>
      <c r="G47" s="25">
        <v>1</v>
      </c>
      <c r="H47" s="28">
        <v>25000</v>
      </c>
    </row>
    <row r="48" spans="1:8" x14ac:dyDescent="0.3">
      <c r="A48" s="22">
        <f t="shared" si="0"/>
        <v>45</v>
      </c>
      <c r="B48" s="3" t="s">
        <v>107</v>
      </c>
      <c r="C48" s="58" t="s">
        <v>108</v>
      </c>
      <c r="D48" s="1" t="s">
        <v>101</v>
      </c>
      <c r="E48" s="2" t="s">
        <v>102</v>
      </c>
      <c r="F48" s="1" t="s">
        <v>55</v>
      </c>
      <c r="G48" s="25">
        <v>1</v>
      </c>
      <c r="H48" s="28">
        <v>60000</v>
      </c>
    </row>
    <row r="49" spans="1:8" x14ac:dyDescent="0.3">
      <c r="A49" s="22">
        <f t="shared" si="0"/>
        <v>46</v>
      </c>
      <c r="B49" s="3" t="s">
        <v>109</v>
      </c>
      <c r="C49" s="55" t="s">
        <v>110</v>
      </c>
      <c r="D49" s="1" t="s">
        <v>101</v>
      </c>
      <c r="E49" s="2" t="s">
        <v>102</v>
      </c>
      <c r="F49" s="1" t="s">
        <v>55</v>
      </c>
      <c r="G49" s="25">
        <v>1</v>
      </c>
      <c r="H49" s="28">
        <v>60000</v>
      </c>
    </row>
    <row r="50" spans="1:8" x14ac:dyDescent="0.3">
      <c r="A50" s="22">
        <f t="shared" si="0"/>
        <v>47</v>
      </c>
      <c r="B50" s="3" t="s">
        <v>111</v>
      </c>
      <c r="C50" s="59" t="s">
        <v>112</v>
      </c>
      <c r="D50" s="1" t="s">
        <v>101</v>
      </c>
      <c r="E50" s="2" t="s">
        <v>102</v>
      </c>
      <c r="F50" s="1" t="s">
        <v>55</v>
      </c>
      <c r="G50" s="34">
        <v>1</v>
      </c>
      <c r="H50" s="35">
        <v>15000</v>
      </c>
    </row>
    <row r="51" spans="1:8" x14ac:dyDescent="0.3">
      <c r="A51" s="22">
        <f t="shared" si="0"/>
        <v>48</v>
      </c>
      <c r="B51" s="3" t="s">
        <v>113</v>
      </c>
      <c r="C51" s="53" t="s">
        <v>114</v>
      </c>
      <c r="D51" s="1" t="s">
        <v>101</v>
      </c>
      <c r="E51" s="2" t="s">
        <v>102</v>
      </c>
      <c r="F51" s="1" t="s">
        <v>55</v>
      </c>
      <c r="G51" s="27">
        <v>1</v>
      </c>
      <c r="H51" s="35">
        <v>10000</v>
      </c>
    </row>
    <row r="52" spans="1:8" x14ac:dyDescent="0.3">
      <c r="A52" s="22">
        <f t="shared" si="0"/>
        <v>49</v>
      </c>
      <c r="B52" s="36" t="s">
        <v>115</v>
      </c>
      <c r="C52" s="55" t="s">
        <v>116</v>
      </c>
      <c r="D52" s="1" t="s">
        <v>101</v>
      </c>
      <c r="E52" s="2" t="s">
        <v>102</v>
      </c>
      <c r="F52" s="1" t="s">
        <v>55</v>
      </c>
      <c r="G52" s="25">
        <v>1</v>
      </c>
      <c r="H52" s="28">
        <v>30000</v>
      </c>
    </row>
    <row r="53" spans="1:8" x14ac:dyDescent="0.3">
      <c r="A53" s="22">
        <f t="shared" si="0"/>
        <v>50</v>
      </c>
      <c r="B53" s="3" t="s">
        <v>117</v>
      </c>
      <c r="C53" s="58" t="s">
        <v>118</v>
      </c>
      <c r="D53" s="1" t="s">
        <v>101</v>
      </c>
      <c r="E53" s="2" t="s">
        <v>119</v>
      </c>
      <c r="F53" s="2" t="s">
        <v>55</v>
      </c>
      <c r="G53" s="27">
        <v>1</v>
      </c>
      <c r="H53" s="28">
        <v>5000</v>
      </c>
    </row>
    <row r="54" spans="1:8" ht="19.5" customHeight="1" x14ac:dyDescent="0.3">
      <c r="A54" s="22">
        <f t="shared" si="0"/>
        <v>51</v>
      </c>
      <c r="B54" s="3" t="s">
        <v>120</v>
      </c>
      <c r="C54" s="58" t="s">
        <v>121</v>
      </c>
      <c r="D54" s="1" t="s">
        <v>101</v>
      </c>
      <c r="E54" s="2" t="s">
        <v>119</v>
      </c>
      <c r="F54" s="2" t="s">
        <v>55</v>
      </c>
      <c r="G54" s="27">
        <v>1</v>
      </c>
      <c r="H54" s="28">
        <v>2500</v>
      </c>
    </row>
    <row r="55" spans="1:8" x14ac:dyDescent="0.3">
      <c r="A55" s="22">
        <f t="shared" si="0"/>
        <v>52</v>
      </c>
      <c r="B55" s="3" t="s">
        <v>122</v>
      </c>
      <c r="C55" s="55" t="s">
        <v>123</v>
      </c>
      <c r="D55" s="1" t="s">
        <v>101</v>
      </c>
      <c r="E55" s="2" t="s">
        <v>124</v>
      </c>
      <c r="F55" s="1" t="s">
        <v>55</v>
      </c>
      <c r="G55" s="27">
        <v>1</v>
      </c>
      <c r="H55" s="28">
        <v>40000</v>
      </c>
    </row>
    <row r="56" spans="1:8" x14ac:dyDescent="0.3">
      <c r="A56" s="22">
        <f t="shared" si="0"/>
        <v>53</v>
      </c>
      <c r="B56" s="3" t="s">
        <v>125</v>
      </c>
      <c r="C56" s="55" t="s">
        <v>126</v>
      </c>
      <c r="D56" s="1" t="s">
        <v>101</v>
      </c>
      <c r="E56" s="2" t="s">
        <v>124</v>
      </c>
      <c r="F56" s="1" t="s">
        <v>55</v>
      </c>
      <c r="G56" s="27">
        <v>1</v>
      </c>
      <c r="H56" s="28">
        <v>40000</v>
      </c>
    </row>
    <row r="57" spans="1:8" ht="19.5" customHeight="1" x14ac:dyDescent="0.3">
      <c r="A57" s="22">
        <f t="shared" si="0"/>
        <v>54</v>
      </c>
      <c r="B57" s="3" t="s">
        <v>127</v>
      </c>
      <c r="C57" s="55" t="s">
        <v>128</v>
      </c>
      <c r="D57" s="1" t="s">
        <v>101</v>
      </c>
      <c r="E57" s="2" t="s">
        <v>124</v>
      </c>
      <c r="F57" s="1" t="s">
        <v>55</v>
      </c>
      <c r="G57" s="27">
        <v>1</v>
      </c>
      <c r="H57" s="28">
        <v>16000</v>
      </c>
    </row>
    <row r="58" spans="1:8" ht="19.5" customHeight="1" x14ac:dyDescent="0.3">
      <c r="A58" s="22">
        <f t="shared" si="0"/>
        <v>55</v>
      </c>
      <c r="B58" s="3" t="s">
        <v>129</v>
      </c>
      <c r="C58" s="55" t="s">
        <v>130</v>
      </c>
      <c r="D58" s="1" t="s">
        <v>101</v>
      </c>
      <c r="E58" s="2" t="s">
        <v>124</v>
      </c>
      <c r="F58" s="1" t="s">
        <v>55</v>
      </c>
      <c r="G58" s="27">
        <v>1</v>
      </c>
      <c r="H58" s="28">
        <v>16000</v>
      </c>
    </row>
    <row r="59" spans="1:8" ht="19.5" customHeight="1" x14ac:dyDescent="0.3">
      <c r="A59" s="22">
        <f t="shared" si="0"/>
        <v>56</v>
      </c>
      <c r="B59" s="3" t="s">
        <v>131</v>
      </c>
      <c r="C59" s="55" t="s">
        <v>132</v>
      </c>
      <c r="D59" s="1" t="s">
        <v>101</v>
      </c>
      <c r="E59" s="2" t="s">
        <v>124</v>
      </c>
      <c r="F59" s="1" t="s">
        <v>55</v>
      </c>
      <c r="G59" s="27">
        <v>1</v>
      </c>
      <c r="H59" s="28">
        <v>10000</v>
      </c>
    </row>
    <row r="60" spans="1:8" ht="18.75" customHeight="1" x14ac:dyDescent="0.3">
      <c r="A60" s="22">
        <f t="shared" si="0"/>
        <v>57</v>
      </c>
      <c r="B60" s="3" t="s">
        <v>133</v>
      </c>
      <c r="C60" s="51" t="s">
        <v>134</v>
      </c>
      <c r="D60" s="23" t="s">
        <v>135</v>
      </c>
      <c r="E60" s="23" t="s">
        <v>136</v>
      </c>
      <c r="F60" s="4" t="s">
        <v>14</v>
      </c>
      <c r="G60" s="27">
        <v>10</v>
      </c>
      <c r="H60" s="39"/>
    </row>
    <row r="61" spans="1:8" ht="19.5" customHeight="1" x14ac:dyDescent="0.3">
      <c r="A61" s="22">
        <f t="shared" si="0"/>
        <v>58</v>
      </c>
      <c r="B61" s="3" t="s">
        <v>137</v>
      </c>
      <c r="C61" s="51" t="s">
        <v>138</v>
      </c>
      <c r="D61" s="23" t="s">
        <v>135</v>
      </c>
      <c r="E61" s="23" t="s">
        <v>136</v>
      </c>
      <c r="F61" s="4" t="s">
        <v>14</v>
      </c>
      <c r="G61" s="27">
        <v>10</v>
      </c>
      <c r="H61" s="28">
        <v>2000</v>
      </c>
    </row>
    <row r="62" spans="1:8" ht="19.5" customHeight="1" x14ac:dyDescent="0.3">
      <c r="A62" s="22">
        <f t="shared" si="0"/>
        <v>59</v>
      </c>
      <c r="B62" s="3" t="s">
        <v>139</v>
      </c>
      <c r="C62" s="52" t="s">
        <v>140</v>
      </c>
      <c r="D62" s="23" t="s">
        <v>135</v>
      </c>
      <c r="E62" s="37" t="s">
        <v>141</v>
      </c>
      <c r="F62" s="4" t="s">
        <v>142</v>
      </c>
      <c r="G62" s="27">
        <v>1</v>
      </c>
      <c r="H62" s="28">
        <v>20000</v>
      </c>
    </row>
    <row r="63" spans="1:8" ht="19.5" customHeight="1" x14ac:dyDescent="0.3">
      <c r="A63" s="22">
        <f t="shared" si="0"/>
        <v>60</v>
      </c>
      <c r="B63" s="3" t="s">
        <v>143</v>
      </c>
      <c r="C63" s="51" t="s">
        <v>144</v>
      </c>
      <c r="D63" s="23" t="s">
        <v>135</v>
      </c>
      <c r="E63" s="37" t="s">
        <v>141</v>
      </c>
      <c r="F63" s="4" t="s">
        <v>142</v>
      </c>
      <c r="G63" s="27">
        <v>1</v>
      </c>
      <c r="H63" s="28">
        <v>40000</v>
      </c>
    </row>
    <row r="64" spans="1:8" ht="19.5" customHeight="1" x14ac:dyDescent="0.3">
      <c r="A64" s="22">
        <f t="shared" si="0"/>
        <v>61</v>
      </c>
      <c r="B64" s="3" t="s">
        <v>145</v>
      </c>
      <c r="C64" s="53" t="s">
        <v>146</v>
      </c>
      <c r="D64" s="23" t="s">
        <v>135</v>
      </c>
      <c r="E64" s="37" t="s">
        <v>141</v>
      </c>
      <c r="F64" s="4" t="s">
        <v>142</v>
      </c>
      <c r="G64" s="27">
        <v>1</v>
      </c>
      <c r="H64" s="28">
        <v>3000</v>
      </c>
    </row>
    <row r="65" spans="1:8" ht="19.5" customHeight="1" x14ac:dyDescent="0.3">
      <c r="A65" s="22">
        <f t="shared" si="0"/>
        <v>62</v>
      </c>
      <c r="B65" s="3" t="s">
        <v>147</v>
      </c>
      <c r="C65" s="53" t="s">
        <v>148</v>
      </c>
      <c r="D65" s="23" t="s">
        <v>135</v>
      </c>
      <c r="E65" s="37" t="s">
        <v>141</v>
      </c>
      <c r="F65" s="4" t="s">
        <v>142</v>
      </c>
      <c r="G65" s="27">
        <v>1</v>
      </c>
      <c r="H65" s="28">
        <v>25000</v>
      </c>
    </row>
    <row r="66" spans="1:8" ht="19.5" customHeight="1" x14ac:dyDescent="0.3">
      <c r="A66" s="22">
        <f t="shared" si="0"/>
        <v>63</v>
      </c>
      <c r="B66" s="3" t="s">
        <v>149</v>
      </c>
      <c r="C66" s="57" t="s">
        <v>150</v>
      </c>
      <c r="D66" s="23" t="s">
        <v>135</v>
      </c>
      <c r="E66" s="46" t="s">
        <v>60</v>
      </c>
      <c r="F66" s="1" t="s">
        <v>55</v>
      </c>
      <c r="G66" s="27">
        <v>1</v>
      </c>
      <c r="H66" s="28">
        <v>7000</v>
      </c>
    </row>
    <row r="67" spans="1:8" ht="19.5" customHeight="1" x14ac:dyDescent="0.3">
      <c r="A67" s="22">
        <f t="shared" si="0"/>
        <v>64</v>
      </c>
      <c r="B67" s="3" t="s">
        <v>151</v>
      </c>
      <c r="C67" s="57" t="s">
        <v>152</v>
      </c>
      <c r="D67" s="23" t="s">
        <v>135</v>
      </c>
      <c r="E67" s="46" t="s">
        <v>60</v>
      </c>
      <c r="F67" s="1" t="s">
        <v>55</v>
      </c>
      <c r="G67" s="27">
        <v>1</v>
      </c>
      <c r="H67" s="28">
        <v>12000</v>
      </c>
    </row>
    <row r="68" spans="1:8" ht="19.5" customHeight="1" x14ac:dyDescent="0.3">
      <c r="A68" s="22">
        <f t="shared" si="0"/>
        <v>65</v>
      </c>
      <c r="B68" s="3" t="s">
        <v>153</v>
      </c>
      <c r="C68" s="60" t="s">
        <v>154</v>
      </c>
      <c r="D68" s="1" t="s">
        <v>101</v>
      </c>
      <c r="E68" s="2" t="s">
        <v>124</v>
      </c>
      <c r="F68" s="1" t="s">
        <v>55</v>
      </c>
      <c r="G68" s="27">
        <v>1</v>
      </c>
      <c r="H68" s="28">
        <v>40000</v>
      </c>
    </row>
    <row r="69" spans="1:8" ht="19.5" customHeight="1" x14ac:dyDescent="0.3">
      <c r="A69" s="22">
        <f t="shared" si="0"/>
        <v>66</v>
      </c>
      <c r="B69" s="3" t="s">
        <v>155</v>
      </c>
      <c r="C69" s="60" t="s">
        <v>156</v>
      </c>
      <c r="D69" s="1" t="s">
        <v>101</v>
      </c>
      <c r="E69" s="2" t="s">
        <v>124</v>
      </c>
      <c r="F69" s="1" t="s">
        <v>55</v>
      </c>
      <c r="G69" s="27">
        <v>1</v>
      </c>
      <c r="H69" s="28">
        <v>30000</v>
      </c>
    </row>
    <row r="70" spans="1:8" ht="19.5" customHeight="1" x14ac:dyDescent="0.3">
      <c r="A70" s="22">
        <f t="shared" si="0"/>
        <v>67</v>
      </c>
      <c r="B70" s="3"/>
      <c r="C70" s="60" t="s">
        <v>157</v>
      </c>
      <c r="D70" s="1" t="s">
        <v>101</v>
      </c>
      <c r="E70" s="2" t="s">
        <v>124</v>
      </c>
      <c r="F70" s="1" t="s">
        <v>55</v>
      </c>
      <c r="G70" s="27">
        <v>1</v>
      </c>
      <c r="H70" s="28">
        <v>5000</v>
      </c>
    </row>
    <row r="71" spans="1:8" ht="19.5" customHeight="1" x14ac:dyDescent="0.3">
      <c r="A71" s="22">
        <f t="shared" si="0"/>
        <v>68</v>
      </c>
      <c r="B71" s="3" t="s">
        <v>158</v>
      </c>
      <c r="C71" s="61" t="s">
        <v>159</v>
      </c>
      <c r="D71" s="23" t="s">
        <v>135</v>
      </c>
      <c r="E71" s="37" t="s">
        <v>160</v>
      </c>
      <c r="F71" s="4" t="s">
        <v>161</v>
      </c>
      <c r="G71" s="27">
        <v>20</v>
      </c>
      <c r="H71" s="28">
        <v>7500</v>
      </c>
    </row>
    <row r="72" spans="1:8" ht="19.5" customHeight="1" x14ac:dyDescent="0.3">
      <c r="A72" s="22">
        <f t="shared" si="0"/>
        <v>69</v>
      </c>
      <c r="B72" s="3" t="s">
        <v>162</v>
      </c>
      <c r="C72" s="61" t="s">
        <v>163</v>
      </c>
      <c r="D72" s="23" t="s">
        <v>135</v>
      </c>
      <c r="E72" s="37" t="s">
        <v>160</v>
      </c>
      <c r="F72" s="4" t="s">
        <v>161</v>
      </c>
      <c r="G72" s="27">
        <v>20</v>
      </c>
      <c r="H72" s="28">
        <v>7500</v>
      </c>
    </row>
    <row r="73" spans="1:8" ht="19.5" customHeight="1" x14ac:dyDescent="0.3">
      <c r="A73" s="22">
        <f>A72+1</f>
        <v>70</v>
      </c>
      <c r="B73" s="3" t="s">
        <v>164</v>
      </c>
      <c r="C73" s="60" t="s">
        <v>165</v>
      </c>
      <c r="D73" s="1" t="s">
        <v>101</v>
      </c>
      <c r="E73" s="2" t="s">
        <v>124</v>
      </c>
      <c r="F73" s="1" t="s">
        <v>55</v>
      </c>
      <c r="G73" s="27">
        <v>1</v>
      </c>
      <c r="H73" s="28">
        <v>30000</v>
      </c>
    </row>
    <row r="74" spans="1:8" ht="19.5" customHeight="1" x14ac:dyDescent="0.3">
      <c r="A74" s="40">
        <f>A73+1</f>
        <v>71</v>
      </c>
      <c r="B74" s="3" t="s">
        <v>166</v>
      </c>
      <c r="C74" s="65" t="s">
        <v>167</v>
      </c>
      <c r="D74" s="8" t="s">
        <v>101</v>
      </c>
      <c r="E74" s="66" t="s">
        <v>124</v>
      </c>
      <c r="F74" s="8" t="s">
        <v>55</v>
      </c>
      <c r="G74" s="41">
        <v>1</v>
      </c>
      <c r="H74" s="42">
        <v>20000</v>
      </c>
    </row>
    <row r="75" spans="1:8" x14ac:dyDescent="0.3">
      <c r="A75" s="38"/>
      <c r="B75" s="38"/>
      <c r="C75" s="38"/>
      <c r="D75" s="38"/>
      <c r="E75" s="38"/>
      <c r="F75" s="38"/>
      <c r="G75" s="38"/>
      <c r="H75" s="38"/>
    </row>
  </sheetData>
  <protectedRanges>
    <protectedRange password="CA50" sqref="B26" name="Ms Huong KH_14_9"/>
  </protectedRanges>
  <conditionalFormatting sqref="B19:C20 B22">
    <cfRule type="expression" dxfId="3" priority="5">
      <formula>ROW()=CELL("ROW")</formula>
    </cfRule>
  </conditionalFormatting>
  <conditionalFormatting sqref="B38:C39">
    <cfRule type="expression" dxfId="2" priority="4">
      <formula>ROW()=CELL("ROW")</formula>
    </cfRule>
  </conditionalFormatting>
  <conditionalFormatting sqref="B43:B44">
    <cfRule type="expression" dxfId="1" priority="3">
      <formula>ROW()=CELL("ROW")</formula>
    </cfRule>
  </conditionalFormatting>
  <conditionalFormatting sqref="B21:C21 C22">
    <cfRule type="expression" dxfId="0" priority="2">
      <formula>ROW()=CELL("ROW")</formula>
    </cfRule>
  </conditionalFormatting>
  <pageMargins left="0.70866141732283472" right="0.70866141732283472" top="0.74803149606299213" bottom="0.74803149606299213" header="0.31496062992125984" footer="0.31496062992125984"/>
  <pageSetup paperSize="9" scale="7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PO 2205</vt:lpstr>
      <vt:lpstr>Thông tin sản phẩm</vt:lpstr>
      <vt:lpstr>'PO 2205'!Print_Titles</vt:lpstr>
      <vt:lpstr>'Thông tin sản phẩm'!Print_Titles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DELL</cp:lastModifiedBy>
  <cp:revision/>
  <cp:lastPrinted>2022-03-19T03:27:23Z</cp:lastPrinted>
  <dcterms:created xsi:type="dcterms:W3CDTF">2019-02-20T01:42:58Z</dcterms:created>
  <dcterms:modified xsi:type="dcterms:W3CDTF">2022-04-12T07:20:20Z</dcterms:modified>
  <cp:category/>
  <cp:contentStatus/>
</cp:coreProperties>
</file>