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aci/Google Drive/IN PROGRESS/Ranking Tool/"/>
    </mc:Choice>
  </mc:AlternateContent>
  <bookViews>
    <workbookView xWindow="80" yWindow="460" windowWidth="37660" windowHeight="21140" tabRatio="500" activeTab="1"/>
  </bookViews>
  <sheets>
    <sheet name="Sheet2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H12" i="1"/>
  <c r="H11" i="1"/>
  <c r="G12" i="1"/>
  <c r="G11" i="1"/>
  <c r="H5" i="1"/>
  <c r="H6" i="1"/>
  <c r="H7" i="1"/>
  <c r="H8" i="1"/>
  <c r="H9" i="1"/>
  <c r="H10" i="1"/>
  <c r="G6" i="1"/>
  <c r="G7" i="1"/>
  <c r="G8" i="1"/>
  <c r="G9" i="1"/>
  <c r="G10" i="1"/>
  <c r="G5" i="1"/>
  <c r="D25" i="2"/>
  <c r="C25" i="2"/>
  <c r="B24" i="2"/>
  <c r="G24" i="2"/>
  <c r="F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</calcChain>
</file>

<file path=xl/sharedStrings.xml><?xml version="1.0" encoding="utf-8"?>
<sst xmlns="http://schemas.openxmlformats.org/spreadsheetml/2006/main" count="80" uniqueCount="47">
  <si>
    <t>Sulfonylureas</t>
  </si>
  <si>
    <t>Glinides</t>
  </si>
  <si>
    <t>TZD</t>
  </si>
  <si>
    <t>AGI</t>
  </si>
  <si>
    <t>DPP4-inhibitors</t>
  </si>
  <si>
    <t>GLP-1</t>
  </si>
  <si>
    <t>Halimi 2000</t>
  </si>
  <si>
    <t>N</t>
  </si>
  <si>
    <t>Baseline HbA1C (%)</t>
  </si>
  <si>
    <t>Hypoglycemia (%)</t>
  </si>
  <si>
    <t>Feinglos 2005</t>
  </si>
  <si>
    <t>Nauck 2009</t>
  </si>
  <si>
    <t>Moses 1999</t>
  </si>
  <si>
    <t>Marre 2002</t>
  </si>
  <si>
    <t>Rosenstock 1998</t>
  </si>
  <si>
    <t>Van Gaal 2001</t>
  </si>
  <si>
    <t>Phillips 2003</t>
  </si>
  <si>
    <t>Einhorn 2000</t>
  </si>
  <si>
    <t>Kaku 2009</t>
  </si>
  <si>
    <t>Ahren 2004</t>
  </si>
  <si>
    <t>Charbonnel 2006</t>
  </si>
  <si>
    <t>Bosi 2007</t>
  </si>
  <si>
    <t>Scott 2008</t>
  </si>
  <si>
    <t>Raz 2008</t>
  </si>
  <si>
    <t>Goodman 2009</t>
  </si>
  <si>
    <t>Defronzo 2009</t>
  </si>
  <si>
    <t>Forst 2010</t>
  </si>
  <si>
    <t>Taskinen 2011</t>
  </si>
  <si>
    <t>Yang 2011</t>
  </si>
  <si>
    <t>Defronzo 2005</t>
  </si>
  <si>
    <t>Weighted average</t>
  </si>
  <si>
    <t>Placebo</t>
  </si>
  <si>
    <t>Absolute hypoglycaemia</t>
  </si>
  <si>
    <t>Absolute weight</t>
  </si>
  <si>
    <t>Metformin alone</t>
  </si>
  <si>
    <t>Basal insulin</t>
  </si>
  <si>
    <t>Biphasic insulin</t>
  </si>
  <si>
    <t>Name of drug</t>
  </si>
  <si>
    <t>When taking the drugs, blood sugar levels (as measured in HbA1C) is expected to change by the following amount as compared to taking metformin alone (number higher than 0 suggests increase in sugar levels; number lower than 0 suggests decrease in blood sugar levels: negative numbers are better)</t>
  </si>
  <si>
    <t>When taking the drugs, body weight is expected to change by the following amount in kg as compared to taking metformin alone (number higher than 0 suggests increase in body weight; number lower than 0 suggests decrease in body weight: negative numbers are better)</t>
  </si>
  <si>
    <t>When taking the drugs, risk of hypoglycaemia is multiplied by this much as compared to taking metformin alone (number higher than 1 suggests that risk is increased; number lower than 1 suggests risk is decreased: proportions under 1 are better)</t>
  </si>
  <si>
    <t>MAIN DATA</t>
  </si>
  <si>
    <t>ADDITIONAL DATA (based on the main data)</t>
  </si>
  <si>
    <t xml:space="preserve">Blood sugar levels (values shown below are based on the values in the main data table: for example,  taking sulfonylureas is associated with -0.82 change from baseline blood sugar levels of 8.27 with metformin alone - translating to 7.45) </t>
  </si>
  <si>
    <t xml:space="preserve">Body weight (values shown below are based on the values in the main data table: for example,  taking sulfonylureas is associated with 2.17 change from baseline weight of 90 with metformin alone - translating to 92.17) </t>
  </si>
  <si>
    <t xml:space="preserve">Risk of hypoglycaemia (values shown below are based on the values in the main data table: for example, taking sulfonylureas is associated with 8.86 times higher risk of hypoglycaemia than baseline rate of 0.0120 with metformin alone - translating to 0.1063 </t>
  </si>
  <si>
    <t>Metformin alone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</si>
</sst>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 wrapText="1"/>
    </xf>
    <xf numFmtId="0" fontId="2" fillId="2" borderId="0" xfId="0" applyFont="1" applyFill="1"/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When taking the drugs, blood sugar levels (as measured in HbA1C) is expected to change by the following amount as compared to taking metformin alone (number higher than 0 suggests increase in sugar levels; number lower than 0 suggests decrease in blood su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solidFill>
                <a:srgbClr val="FFFF00"/>
              </a:solidFill>
              <a:ln w="95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Sulfonylureas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Glinides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TZD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AGI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DPP4-inhibitors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hr-HR"/>
                      <a:t>GLP-1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Basal insulin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Biphasic insulin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Sheet1!$B$5:$B$12</c:f>
              <c:numCache>
                <c:formatCode>General</c:formatCode>
                <c:ptCount val="8"/>
                <c:pt idx="0">
                  <c:v>2.17</c:v>
                </c:pt>
                <c:pt idx="1">
                  <c:v>1.4</c:v>
                </c:pt>
                <c:pt idx="2">
                  <c:v>2.46</c:v>
                </c:pt>
                <c:pt idx="3">
                  <c:v>-1.01</c:v>
                </c:pt>
                <c:pt idx="4">
                  <c:v>0.23</c:v>
                </c:pt>
                <c:pt idx="5">
                  <c:v>-1.66</c:v>
                </c:pt>
                <c:pt idx="6">
                  <c:v>1.38</c:v>
                </c:pt>
                <c:pt idx="7">
                  <c:v>3.41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-0.82</c:v>
                </c:pt>
                <c:pt idx="1">
                  <c:v>-0.71</c:v>
                </c:pt>
                <c:pt idx="2">
                  <c:v>-0.2</c:v>
                </c:pt>
                <c:pt idx="3">
                  <c:v>-0.66</c:v>
                </c:pt>
                <c:pt idx="4">
                  <c:v>-0.69</c:v>
                </c:pt>
                <c:pt idx="5">
                  <c:v>-1.02</c:v>
                </c:pt>
                <c:pt idx="6">
                  <c:v>-0.88</c:v>
                </c:pt>
                <c:pt idx="7">
                  <c:v>-1.07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40352"/>
        <c:axId val="-2142384448"/>
      </c:scatterChart>
      <c:valAx>
        <c:axId val="-21357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84448"/>
        <c:crosses val="autoZero"/>
        <c:crossBetween val="midCat"/>
      </c:valAx>
      <c:valAx>
        <c:axId val="-2142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Blood sugar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Sheet1!$F$4:$F$12</c:f>
              <c:strCache>
                <c:ptCount val="9"/>
                <c:pt idx="0">
                  <c:v>Metformin alone (baseline)</c:v>
                </c:pt>
                <c:pt idx="1">
                  <c:v>Sulfonylureas</c:v>
                </c:pt>
                <c:pt idx="2">
                  <c:v>Glinides</c:v>
                </c:pt>
                <c:pt idx="3">
                  <c:v>TZD</c:v>
                </c:pt>
                <c:pt idx="4">
                  <c:v>AGI</c:v>
                </c:pt>
                <c:pt idx="5">
                  <c:v>DPP4-inhibitors</c:v>
                </c:pt>
                <c:pt idx="6">
                  <c:v>GLP-1</c:v>
                </c:pt>
                <c:pt idx="7">
                  <c:v>Basal insulin</c:v>
                </c:pt>
                <c:pt idx="8">
                  <c:v>Biphasic insulin</c:v>
                </c:pt>
              </c:strCache>
            </c:strRef>
          </c:cat>
          <c:val>
            <c:numRef>
              <c:f>Sheet1!$G$4:$G$12</c:f>
              <c:numCache>
                <c:formatCode>0.00</c:formatCode>
                <c:ptCount val="9"/>
                <c:pt idx="0">
                  <c:v>8.27</c:v>
                </c:pt>
                <c:pt idx="1">
                  <c:v>7.45</c:v>
                </c:pt>
                <c:pt idx="2">
                  <c:v>7.56</c:v>
                </c:pt>
                <c:pt idx="3">
                  <c:v>8.07</c:v>
                </c:pt>
                <c:pt idx="4">
                  <c:v>7.609999999999999</c:v>
                </c:pt>
                <c:pt idx="5">
                  <c:v>7.58</c:v>
                </c:pt>
                <c:pt idx="6">
                  <c:v>7.25</c:v>
                </c:pt>
                <c:pt idx="7">
                  <c:v>7.39</c:v>
                </c:pt>
                <c:pt idx="8">
                  <c:v>7.199999999999999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36057584"/>
        <c:axId val="-2145812480"/>
      </c:barChart>
      <c:catAx>
        <c:axId val="2136057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12480"/>
        <c:crosses val="autoZero"/>
        <c:auto val="1"/>
        <c:lblAlgn val="ctr"/>
        <c:lblOffset val="100"/>
        <c:tickLblSkip val="1"/>
        <c:noMultiLvlLbl val="0"/>
      </c:catAx>
      <c:valAx>
        <c:axId val="-2145812480"/>
        <c:scaling>
          <c:orientation val="minMax"/>
          <c:min val="0.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Risk of hypoglycaemia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Sheet1!$K$4:$K$12</c:f>
              <c:strCache>
                <c:ptCount val="9"/>
                <c:pt idx="0">
                  <c:v>Metformin alone</c:v>
                </c:pt>
                <c:pt idx="1">
                  <c:v>Sulfonylureas</c:v>
                </c:pt>
                <c:pt idx="2">
                  <c:v>Glinides</c:v>
                </c:pt>
                <c:pt idx="3">
                  <c:v>TZD</c:v>
                </c:pt>
                <c:pt idx="4">
                  <c:v>AGI</c:v>
                </c:pt>
                <c:pt idx="5">
                  <c:v>DPP4-inhibitors</c:v>
                </c:pt>
                <c:pt idx="6">
                  <c:v>GLP-1</c:v>
                </c:pt>
                <c:pt idx="7">
                  <c:v>Basal insulin</c:v>
                </c:pt>
                <c:pt idx="8">
                  <c:v>Biphasic insulin</c:v>
                </c:pt>
              </c:strCache>
            </c:strRef>
          </c:cat>
          <c:val>
            <c:numRef>
              <c:f>Sheet1!$L$4:$L$12</c:f>
              <c:numCache>
                <c:formatCode>General</c:formatCode>
                <c:ptCount val="9"/>
                <c:pt idx="0">
                  <c:v>0.012</c:v>
                </c:pt>
                <c:pt idx="1">
                  <c:v>0.10632</c:v>
                </c:pt>
                <c:pt idx="2">
                  <c:v>0.12612</c:v>
                </c:pt>
                <c:pt idx="3">
                  <c:v>0.0054</c:v>
                </c:pt>
                <c:pt idx="4">
                  <c:v>0.0048</c:v>
                </c:pt>
                <c:pt idx="5">
                  <c:v>0.01356</c:v>
                </c:pt>
                <c:pt idx="6">
                  <c:v>0.01104</c:v>
                </c:pt>
                <c:pt idx="7">
                  <c:v>0.05724</c:v>
                </c:pt>
                <c:pt idx="8">
                  <c:v>0.21336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03687184"/>
        <c:axId val="2103652944"/>
      </c:barChart>
      <c:catAx>
        <c:axId val="210368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2944"/>
        <c:crossesAt val="0.0"/>
        <c:auto val="1"/>
        <c:lblAlgn val="ctr"/>
        <c:lblOffset val="100"/>
        <c:noMultiLvlLbl val="0"/>
      </c:catAx>
      <c:valAx>
        <c:axId val="2103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Body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Sheet1!$O$4:$O$12</c:f>
              <c:strCache>
                <c:ptCount val="9"/>
                <c:pt idx="0">
                  <c:v>Metformin alone</c:v>
                </c:pt>
                <c:pt idx="1">
                  <c:v>Sulfonylureas</c:v>
                </c:pt>
                <c:pt idx="2">
                  <c:v>Glinides</c:v>
                </c:pt>
                <c:pt idx="3">
                  <c:v>TZD</c:v>
                </c:pt>
                <c:pt idx="4">
                  <c:v>AGI</c:v>
                </c:pt>
                <c:pt idx="5">
                  <c:v>DPP4-inhibitors</c:v>
                </c:pt>
                <c:pt idx="6">
                  <c:v>GLP-1</c:v>
                </c:pt>
                <c:pt idx="7">
                  <c:v>Basal insulin</c:v>
                </c:pt>
                <c:pt idx="8">
                  <c:v>Biphasic insulin</c:v>
                </c:pt>
              </c:strCache>
            </c:strRef>
          </c:cat>
          <c:val>
            <c:numRef>
              <c:f>Sheet1!$P$4:$P$12</c:f>
              <c:numCache>
                <c:formatCode>General</c:formatCode>
                <c:ptCount val="9"/>
                <c:pt idx="0">
                  <c:v>90.0</c:v>
                </c:pt>
                <c:pt idx="1">
                  <c:v>92.17</c:v>
                </c:pt>
                <c:pt idx="2">
                  <c:v>91.4</c:v>
                </c:pt>
                <c:pt idx="3">
                  <c:v>92.46</c:v>
                </c:pt>
                <c:pt idx="4">
                  <c:v>88.99</c:v>
                </c:pt>
                <c:pt idx="5">
                  <c:v>90.23</c:v>
                </c:pt>
                <c:pt idx="6">
                  <c:v>88.34</c:v>
                </c:pt>
                <c:pt idx="7">
                  <c:v>91.38</c:v>
                </c:pt>
                <c:pt idx="8">
                  <c:v>93.41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147311840"/>
        <c:axId val="-2144983872"/>
      </c:barChart>
      <c:catAx>
        <c:axId val="-21473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83872"/>
        <c:crosses val="autoZero"/>
        <c:auto val="1"/>
        <c:lblAlgn val="ctr"/>
        <c:lblOffset val="100"/>
        <c:noMultiLvlLbl val="0"/>
      </c:catAx>
      <c:valAx>
        <c:axId val="-21449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17</xdr:row>
      <xdr:rowOff>107950</xdr:rowOff>
    </xdr:from>
    <xdr:to>
      <xdr:col>9</xdr:col>
      <xdr:colOff>800100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17</xdr:row>
      <xdr:rowOff>120650</xdr:rowOff>
    </xdr:from>
    <xdr:to>
      <xdr:col>15</xdr:col>
      <xdr:colOff>615950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31</xdr:row>
      <xdr:rowOff>31750</xdr:rowOff>
    </xdr:from>
    <xdr:to>
      <xdr:col>15</xdr:col>
      <xdr:colOff>609600</xdr:colOff>
      <xdr:row>46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184150</xdr:colOff>
      <xdr:row>46</xdr:row>
      <xdr:rowOff>107950</xdr:rowOff>
    </xdr:from>
    <xdr:to>
      <xdr:col>15</xdr:col>
      <xdr:colOff>660400</xdr:colOff>
      <xdr:row>61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0" sqref="A30:B36"/>
    </sheetView>
  </sheetViews>
  <sheetFormatPr baseColWidth="10" defaultRowHeight="16" x14ac:dyDescent="0.2"/>
  <cols>
    <col min="1" max="2" width="10.83203125" style="1"/>
    <col min="3" max="4" width="13.83203125" style="1" bestFit="1" customWidth="1"/>
    <col min="5" max="16384" width="10.83203125" style="1"/>
  </cols>
  <sheetData>
    <row r="1" spans="1:7" x14ac:dyDescent="0.2">
      <c r="B1" s="1" t="s">
        <v>7</v>
      </c>
      <c r="C1" s="1" t="s">
        <v>8</v>
      </c>
      <c r="D1" s="1" t="s">
        <v>9</v>
      </c>
    </row>
    <row r="2" spans="1:7" x14ac:dyDescent="0.2">
      <c r="A2" s="1" t="s">
        <v>10</v>
      </c>
      <c r="B2" s="1">
        <v>61</v>
      </c>
      <c r="C2" s="2">
        <v>7.64</v>
      </c>
      <c r="D2" s="2">
        <v>3.3</v>
      </c>
      <c r="F2" s="1">
        <f>B2*C2</f>
        <v>466.03999999999996</v>
      </c>
      <c r="G2" s="1">
        <f>B2*D2</f>
        <v>201.29999999999998</v>
      </c>
    </row>
    <row r="3" spans="1:7" x14ac:dyDescent="0.2">
      <c r="A3" s="1" t="s">
        <v>11</v>
      </c>
      <c r="B3" s="1">
        <v>121</v>
      </c>
      <c r="C3" s="2">
        <v>8.4</v>
      </c>
      <c r="D3" s="2">
        <v>3</v>
      </c>
      <c r="F3" s="1">
        <f t="shared" ref="F3:F23" si="0">B3*C3</f>
        <v>1016.4000000000001</v>
      </c>
      <c r="G3" s="1">
        <f t="shared" ref="G3:G23" si="1">B3*D3</f>
        <v>363</v>
      </c>
    </row>
    <row r="4" spans="1:7" x14ac:dyDescent="0.2">
      <c r="A4" s="1" t="s">
        <v>12</v>
      </c>
      <c r="B4" s="1">
        <v>27</v>
      </c>
      <c r="C4" s="2">
        <v>8.6</v>
      </c>
      <c r="D4" s="2">
        <v>0</v>
      </c>
      <c r="F4" s="1">
        <f t="shared" si="0"/>
        <v>232.2</v>
      </c>
      <c r="G4" s="1">
        <f t="shared" si="1"/>
        <v>0</v>
      </c>
    </row>
    <row r="5" spans="1:7" x14ac:dyDescent="0.2">
      <c r="A5" s="1" t="s">
        <v>13</v>
      </c>
      <c r="B5" s="1">
        <v>152</v>
      </c>
      <c r="C5" s="2">
        <v>8.25</v>
      </c>
      <c r="D5" s="2">
        <v>0.7</v>
      </c>
      <c r="F5" s="1">
        <f t="shared" si="0"/>
        <v>1254</v>
      </c>
      <c r="G5" s="1">
        <f t="shared" si="1"/>
        <v>106.39999999999999</v>
      </c>
    </row>
    <row r="6" spans="1:7" x14ac:dyDescent="0.2">
      <c r="A6" s="1" t="s">
        <v>14</v>
      </c>
      <c r="B6" s="1">
        <v>74</v>
      </c>
      <c r="C6" s="2">
        <v>8.17</v>
      </c>
      <c r="D6" s="2">
        <v>2.7</v>
      </c>
      <c r="F6" s="1">
        <f t="shared" si="0"/>
        <v>604.58000000000004</v>
      </c>
      <c r="G6" s="1">
        <f t="shared" si="1"/>
        <v>199.8</v>
      </c>
    </row>
    <row r="7" spans="1:7" x14ac:dyDescent="0.2">
      <c r="A7" s="1" t="s">
        <v>6</v>
      </c>
      <c r="B7" s="1">
        <v>70</v>
      </c>
      <c r="C7" s="2">
        <v>8.5</v>
      </c>
      <c r="D7" s="2"/>
      <c r="F7" s="1">
        <f t="shared" si="0"/>
        <v>595</v>
      </c>
      <c r="G7" s="1">
        <f t="shared" si="1"/>
        <v>0</v>
      </c>
    </row>
    <row r="8" spans="1:7" x14ac:dyDescent="0.2">
      <c r="A8" s="1" t="s">
        <v>15</v>
      </c>
      <c r="B8" s="1">
        <v>75</v>
      </c>
      <c r="C8" s="2">
        <v>8.4</v>
      </c>
      <c r="D8" s="2">
        <v>0</v>
      </c>
      <c r="F8" s="1">
        <f t="shared" si="0"/>
        <v>630</v>
      </c>
      <c r="G8" s="1">
        <f t="shared" si="1"/>
        <v>0</v>
      </c>
    </row>
    <row r="9" spans="1:7" x14ac:dyDescent="0.2">
      <c r="A9" s="1" t="s">
        <v>16</v>
      </c>
      <c r="B9" s="1">
        <v>43</v>
      </c>
      <c r="C9" s="2">
        <v>8.82</v>
      </c>
      <c r="D9" s="2">
        <v>0</v>
      </c>
      <c r="F9" s="1">
        <f t="shared" si="0"/>
        <v>379.26</v>
      </c>
      <c r="G9" s="1">
        <f t="shared" si="1"/>
        <v>0</v>
      </c>
    </row>
    <row r="10" spans="1:7" x14ac:dyDescent="0.2">
      <c r="A10" s="1" t="s">
        <v>17</v>
      </c>
      <c r="B10" s="1">
        <v>160</v>
      </c>
      <c r="C10" s="2">
        <v>9.75</v>
      </c>
      <c r="D10" s="2">
        <v>0.6</v>
      </c>
      <c r="F10" s="1">
        <f t="shared" si="0"/>
        <v>1560</v>
      </c>
      <c r="G10" s="1">
        <f t="shared" si="1"/>
        <v>96</v>
      </c>
    </row>
    <row r="11" spans="1:7" x14ac:dyDescent="0.2">
      <c r="A11" s="1" t="s">
        <v>18</v>
      </c>
      <c r="B11" s="1">
        <v>86</v>
      </c>
      <c r="C11" s="2">
        <v>7.55</v>
      </c>
      <c r="D11" s="2">
        <v>0</v>
      </c>
      <c r="F11" s="1">
        <f t="shared" si="0"/>
        <v>649.29999999999995</v>
      </c>
      <c r="G11" s="1">
        <f t="shared" si="1"/>
        <v>0</v>
      </c>
    </row>
    <row r="12" spans="1:7" x14ac:dyDescent="0.2">
      <c r="A12" s="1" t="s">
        <v>19</v>
      </c>
      <c r="B12" s="1">
        <v>51</v>
      </c>
      <c r="C12" s="2">
        <v>7.8</v>
      </c>
      <c r="D12" s="2">
        <v>0</v>
      </c>
      <c r="F12" s="1">
        <f t="shared" si="0"/>
        <v>397.8</v>
      </c>
      <c r="G12" s="1">
        <f t="shared" si="1"/>
        <v>0</v>
      </c>
    </row>
    <row r="13" spans="1:7" x14ac:dyDescent="0.2">
      <c r="A13" s="1" t="s">
        <v>20</v>
      </c>
      <c r="B13" s="1">
        <v>237</v>
      </c>
      <c r="C13" s="2">
        <v>8.0299999999999994</v>
      </c>
      <c r="D13" s="2">
        <v>2.1</v>
      </c>
      <c r="F13" s="1">
        <f t="shared" si="0"/>
        <v>1903.11</v>
      </c>
      <c r="G13" s="1">
        <f t="shared" si="1"/>
        <v>497.70000000000005</v>
      </c>
    </row>
    <row r="14" spans="1:7" x14ac:dyDescent="0.2">
      <c r="A14" s="1" t="s">
        <v>21</v>
      </c>
      <c r="B14" s="1">
        <v>130</v>
      </c>
      <c r="C14" s="2">
        <v>8.3000000000000007</v>
      </c>
      <c r="D14" s="2">
        <v>0.8</v>
      </c>
      <c r="F14" s="1">
        <f t="shared" si="0"/>
        <v>1079</v>
      </c>
      <c r="G14" s="1">
        <f t="shared" si="1"/>
        <v>104</v>
      </c>
    </row>
    <row r="15" spans="1:7" x14ac:dyDescent="0.2">
      <c r="A15" s="1" t="s">
        <v>22</v>
      </c>
      <c r="B15" s="1">
        <v>92</v>
      </c>
      <c r="C15" s="2">
        <v>7.7</v>
      </c>
      <c r="D15" s="2">
        <v>2</v>
      </c>
      <c r="F15" s="1">
        <f t="shared" si="0"/>
        <v>708.4</v>
      </c>
      <c r="G15" s="1">
        <f t="shared" si="1"/>
        <v>184</v>
      </c>
    </row>
    <row r="16" spans="1:7" x14ac:dyDescent="0.2">
      <c r="A16" s="1" t="s">
        <v>23</v>
      </c>
      <c r="B16" s="1">
        <v>94</v>
      </c>
      <c r="C16" s="2">
        <v>9.1</v>
      </c>
      <c r="D16" s="2">
        <v>0</v>
      </c>
      <c r="F16" s="1">
        <f t="shared" si="0"/>
        <v>855.4</v>
      </c>
      <c r="G16" s="1">
        <f t="shared" si="1"/>
        <v>0</v>
      </c>
    </row>
    <row r="17" spans="1:7" x14ac:dyDescent="0.2">
      <c r="A17" s="1" t="s">
        <v>24</v>
      </c>
      <c r="B17" s="1">
        <v>122</v>
      </c>
      <c r="C17" s="2">
        <v>8.6999999999999993</v>
      </c>
      <c r="D17" s="2">
        <v>0</v>
      </c>
      <c r="F17" s="1">
        <f t="shared" si="0"/>
        <v>1061.3999999999999</v>
      </c>
      <c r="G17" s="1">
        <f t="shared" si="1"/>
        <v>0</v>
      </c>
    </row>
    <row r="18" spans="1:7" x14ac:dyDescent="0.2">
      <c r="A18" s="1" t="s">
        <v>11</v>
      </c>
      <c r="B18" s="1">
        <v>104</v>
      </c>
      <c r="C18" s="2">
        <v>8</v>
      </c>
      <c r="D18" s="2">
        <v>1</v>
      </c>
      <c r="F18" s="1">
        <f t="shared" si="0"/>
        <v>832</v>
      </c>
      <c r="G18" s="1">
        <f t="shared" si="1"/>
        <v>104</v>
      </c>
    </row>
    <row r="19" spans="1:7" x14ac:dyDescent="0.2">
      <c r="A19" s="1" t="s">
        <v>25</v>
      </c>
      <c r="B19" s="1">
        <v>179</v>
      </c>
      <c r="C19" s="2">
        <v>8.1</v>
      </c>
      <c r="D19" s="2">
        <v>0.6</v>
      </c>
      <c r="F19" s="1">
        <f t="shared" si="0"/>
        <v>1449.8999999999999</v>
      </c>
      <c r="G19" s="1">
        <f t="shared" si="1"/>
        <v>107.39999999999999</v>
      </c>
    </row>
    <row r="20" spans="1:7" x14ac:dyDescent="0.2">
      <c r="A20" s="1" t="s">
        <v>26</v>
      </c>
      <c r="B20" s="1">
        <v>71</v>
      </c>
      <c r="C20" s="2">
        <v>8.4</v>
      </c>
      <c r="D20" s="2">
        <v>0</v>
      </c>
      <c r="F20" s="1">
        <f t="shared" si="0"/>
        <v>596.4</v>
      </c>
      <c r="G20" s="1">
        <f t="shared" si="1"/>
        <v>0</v>
      </c>
    </row>
    <row r="21" spans="1:7" x14ac:dyDescent="0.2">
      <c r="A21" s="1" t="s">
        <v>27</v>
      </c>
      <c r="B21" s="1">
        <v>177</v>
      </c>
      <c r="C21" s="2">
        <v>8.02</v>
      </c>
      <c r="D21" s="2">
        <v>0.6</v>
      </c>
      <c r="F21" s="1">
        <f t="shared" si="0"/>
        <v>1419.54</v>
      </c>
      <c r="G21" s="1">
        <f t="shared" si="1"/>
        <v>106.2</v>
      </c>
    </row>
    <row r="22" spans="1:7" x14ac:dyDescent="0.2">
      <c r="A22" s="1" t="s">
        <v>28</v>
      </c>
      <c r="B22" s="1">
        <v>287</v>
      </c>
      <c r="C22" s="2">
        <v>7.9</v>
      </c>
      <c r="D22" s="2">
        <v>1.4</v>
      </c>
      <c r="F22" s="1">
        <f t="shared" si="0"/>
        <v>2267.3000000000002</v>
      </c>
      <c r="G22" s="1">
        <f t="shared" si="1"/>
        <v>401.79999999999995</v>
      </c>
    </row>
    <row r="23" spans="1:7" x14ac:dyDescent="0.2">
      <c r="A23" s="1" t="s">
        <v>29</v>
      </c>
      <c r="B23" s="1">
        <v>113</v>
      </c>
      <c r="C23" s="2">
        <v>8.1999999999999993</v>
      </c>
      <c r="D23" s="2">
        <v>5.3</v>
      </c>
      <c r="F23" s="1">
        <f t="shared" si="0"/>
        <v>926.59999999999991</v>
      </c>
      <c r="G23" s="1">
        <f t="shared" si="1"/>
        <v>598.9</v>
      </c>
    </row>
    <row r="24" spans="1:7" x14ac:dyDescent="0.2">
      <c r="B24" s="1">
        <f>SUM(B2:B23)</f>
        <v>2526</v>
      </c>
      <c r="F24" s="1">
        <f>SUM(F2:F23)</f>
        <v>20883.629999999997</v>
      </c>
      <c r="G24" s="1">
        <f>SUM(G2:G23)</f>
        <v>3070.5000000000005</v>
      </c>
    </row>
    <row r="25" spans="1:7" x14ac:dyDescent="0.2">
      <c r="A25" s="1" t="s">
        <v>30</v>
      </c>
      <c r="C25" s="3">
        <f>F24/B24</f>
        <v>8.2674703087885977</v>
      </c>
      <c r="D25" s="3">
        <f>G24/B24</f>
        <v>1.215558194774347</v>
      </c>
    </row>
    <row r="30" spans="1:7" x14ac:dyDescent="0.2">
      <c r="A30" s="1" t="s">
        <v>31</v>
      </c>
      <c r="B30" s="1">
        <v>8.27</v>
      </c>
    </row>
    <row r="31" spans="1:7" x14ac:dyDescent="0.2">
      <c r="A31" s="1" t="s">
        <v>0</v>
      </c>
    </row>
    <row r="32" spans="1:7" x14ac:dyDescent="0.2">
      <c r="A32" s="1" t="s">
        <v>1</v>
      </c>
    </row>
    <row r="33" spans="1:1" x14ac:dyDescent="0.2">
      <c r="A33" s="1" t="s">
        <v>2</v>
      </c>
    </row>
    <row r="34" spans="1:1" x14ac:dyDescent="0.2">
      <c r="A34" s="1" t="s">
        <v>3</v>
      </c>
    </row>
    <row r="35" spans="1:1" x14ac:dyDescent="0.2">
      <c r="A35" s="1" t="s">
        <v>4</v>
      </c>
    </row>
    <row r="36" spans="1:1" x14ac:dyDescent="0.2">
      <c r="A36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tabSelected="1" zoomScale="80" zoomScaleNormal="80" zoomScalePageLayoutView="80" workbookViewId="0"/>
  </sheetViews>
  <sheetFormatPr baseColWidth="10" defaultRowHeight="16" x14ac:dyDescent="0.2"/>
  <cols>
    <col min="1" max="4" width="32.33203125" style="1" customWidth="1"/>
    <col min="5" max="5" width="10.83203125" style="1"/>
    <col min="6" max="6" width="28.33203125" style="1" customWidth="1"/>
    <col min="7" max="9" width="33.83203125" style="1" customWidth="1"/>
    <col min="10" max="16384" width="10.83203125" style="1"/>
  </cols>
  <sheetData>
    <row r="2" spans="1:16" x14ac:dyDescent="0.2">
      <c r="B2" s="8" t="s">
        <v>41</v>
      </c>
      <c r="G2" s="8" t="s">
        <v>42</v>
      </c>
    </row>
    <row r="3" spans="1:16" ht="144" x14ac:dyDescent="0.2">
      <c r="A3" s="5" t="s">
        <v>37</v>
      </c>
      <c r="B3" s="7" t="s">
        <v>39</v>
      </c>
      <c r="C3" s="7" t="s">
        <v>38</v>
      </c>
      <c r="D3" s="7" t="s">
        <v>40</v>
      </c>
      <c r="F3" s="9" t="s">
        <v>37</v>
      </c>
      <c r="G3" s="7" t="s">
        <v>43</v>
      </c>
      <c r="H3" s="7" t="s">
        <v>45</v>
      </c>
      <c r="I3" s="7" t="s">
        <v>44</v>
      </c>
      <c r="K3" s="13"/>
      <c r="L3" s="13" t="s">
        <v>32</v>
      </c>
      <c r="M3" s="13"/>
      <c r="N3" s="13"/>
      <c r="O3" s="13"/>
      <c r="P3" s="13" t="s">
        <v>33</v>
      </c>
    </row>
    <row r="4" spans="1:16" x14ac:dyDescent="0.2">
      <c r="F4" s="10" t="s">
        <v>46</v>
      </c>
      <c r="G4" s="11">
        <v>8.27</v>
      </c>
      <c r="H4" s="12">
        <v>1.2E-2</v>
      </c>
      <c r="I4" s="11">
        <v>90</v>
      </c>
      <c r="K4" s="13" t="s">
        <v>34</v>
      </c>
      <c r="L4" s="13">
        <v>1.2E-2</v>
      </c>
      <c r="M4" s="13"/>
      <c r="N4" s="13"/>
      <c r="O4" s="13" t="s">
        <v>34</v>
      </c>
      <c r="P4" s="13">
        <v>90</v>
      </c>
    </row>
    <row r="5" spans="1:16" x14ac:dyDescent="0.2">
      <c r="A5" s="4" t="s">
        <v>0</v>
      </c>
      <c r="B5" s="6">
        <v>2.17</v>
      </c>
      <c r="C5" s="6">
        <v>-0.82</v>
      </c>
      <c r="D5" s="6">
        <v>8.86</v>
      </c>
      <c r="F5" s="10" t="s">
        <v>0</v>
      </c>
      <c r="G5" s="11">
        <f>$G$4+C5</f>
        <v>7.4499999999999993</v>
      </c>
      <c r="H5" s="12">
        <f>$H$4*D5</f>
        <v>0.10632</v>
      </c>
      <c r="I5" s="11">
        <f>$I$4+B5</f>
        <v>92.17</v>
      </c>
      <c r="K5" s="13" t="s">
        <v>0</v>
      </c>
      <c r="L5" s="13">
        <v>0.10632</v>
      </c>
      <c r="M5" s="13"/>
      <c r="N5" s="13"/>
      <c r="O5" s="13" t="s">
        <v>0</v>
      </c>
      <c r="P5" s="13">
        <v>92.17</v>
      </c>
    </row>
    <row r="6" spans="1:16" x14ac:dyDescent="0.2">
      <c r="A6" s="4" t="s">
        <v>1</v>
      </c>
      <c r="B6" s="6">
        <v>1.4</v>
      </c>
      <c r="C6" s="6">
        <v>-0.71</v>
      </c>
      <c r="D6" s="6">
        <v>10.51</v>
      </c>
      <c r="F6" s="10" t="s">
        <v>1</v>
      </c>
      <c r="G6" s="11">
        <f>$G$4+C6</f>
        <v>7.56</v>
      </c>
      <c r="H6" s="12">
        <f>$H$4*D6</f>
        <v>0.12612000000000001</v>
      </c>
      <c r="I6" s="11">
        <f t="shared" ref="I6:I12" si="0">$I$4+B6</f>
        <v>91.4</v>
      </c>
      <c r="K6" s="13" t="s">
        <v>1</v>
      </c>
      <c r="L6" s="13">
        <v>0.12612000000000001</v>
      </c>
      <c r="M6" s="13"/>
      <c r="N6" s="13"/>
      <c r="O6" s="13" t="s">
        <v>1</v>
      </c>
      <c r="P6" s="13">
        <v>91.4</v>
      </c>
    </row>
    <row r="7" spans="1:16" x14ac:dyDescent="0.2">
      <c r="A7" s="4" t="s">
        <v>2</v>
      </c>
      <c r="B7" s="6">
        <v>2.46</v>
      </c>
      <c r="C7" s="6">
        <v>-0.2</v>
      </c>
      <c r="D7" s="6">
        <v>0.45</v>
      </c>
      <c r="F7" s="10" t="s">
        <v>2</v>
      </c>
      <c r="G7" s="11">
        <f>$G$4+C7</f>
        <v>8.07</v>
      </c>
      <c r="H7" s="12">
        <f>$H$4*D7</f>
        <v>5.4000000000000003E-3</v>
      </c>
      <c r="I7" s="11">
        <f t="shared" si="0"/>
        <v>92.46</v>
      </c>
      <c r="K7" s="13" t="s">
        <v>2</v>
      </c>
      <c r="L7" s="13">
        <v>5.4000000000000003E-3</v>
      </c>
      <c r="M7" s="13"/>
      <c r="N7" s="13"/>
      <c r="O7" s="13" t="s">
        <v>2</v>
      </c>
      <c r="P7" s="13">
        <v>92.46</v>
      </c>
    </row>
    <row r="8" spans="1:16" x14ac:dyDescent="0.2">
      <c r="A8" s="4" t="s">
        <v>3</v>
      </c>
      <c r="B8" s="6">
        <v>-1.01</v>
      </c>
      <c r="C8" s="6">
        <v>-0.66</v>
      </c>
      <c r="D8" s="6">
        <v>0.4</v>
      </c>
      <c r="F8" s="10" t="s">
        <v>3</v>
      </c>
      <c r="G8" s="11">
        <f>$G$4+C8</f>
        <v>7.6099999999999994</v>
      </c>
      <c r="H8" s="12">
        <f>$H$4*D8</f>
        <v>4.8000000000000004E-3</v>
      </c>
      <c r="I8" s="11">
        <f t="shared" si="0"/>
        <v>88.99</v>
      </c>
      <c r="K8" s="13" t="s">
        <v>3</v>
      </c>
      <c r="L8" s="13">
        <v>4.8000000000000004E-3</v>
      </c>
      <c r="M8" s="13"/>
      <c r="N8" s="13"/>
      <c r="O8" s="13" t="s">
        <v>3</v>
      </c>
      <c r="P8" s="13">
        <v>88.99</v>
      </c>
    </row>
    <row r="9" spans="1:16" x14ac:dyDescent="0.2">
      <c r="A9" s="4" t="s">
        <v>4</v>
      </c>
      <c r="B9" s="6">
        <v>0.23</v>
      </c>
      <c r="C9" s="6">
        <v>-0.69</v>
      </c>
      <c r="D9" s="6">
        <v>1.1299999999999999</v>
      </c>
      <c r="F9" s="10" t="s">
        <v>4</v>
      </c>
      <c r="G9" s="11">
        <f>$G$4+C9</f>
        <v>7.58</v>
      </c>
      <c r="H9" s="12">
        <f>$H$4*D9</f>
        <v>1.3559999999999999E-2</v>
      </c>
      <c r="I9" s="11">
        <f t="shared" si="0"/>
        <v>90.23</v>
      </c>
      <c r="K9" s="13" t="s">
        <v>4</v>
      </c>
      <c r="L9" s="13">
        <v>1.3559999999999999E-2</v>
      </c>
      <c r="M9" s="13"/>
      <c r="N9" s="13"/>
      <c r="O9" s="13" t="s">
        <v>4</v>
      </c>
      <c r="P9" s="13">
        <v>90.23</v>
      </c>
    </row>
    <row r="10" spans="1:16" x14ac:dyDescent="0.2">
      <c r="A10" s="4" t="s">
        <v>5</v>
      </c>
      <c r="B10" s="6">
        <v>-1.66</v>
      </c>
      <c r="C10" s="6">
        <v>-1.02</v>
      </c>
      <c r="D10" s="6">
        <v>0.92</v>
      </c>
      <c r="F10" s="10" t="s">
        <v>5</v>
      </c>
      <c r="G10" s="11">
        <f>$G$4+C10</f>
        <v>7.25</v>
      </c>
      <c r="H10" s="12">
        <f>$H$4*D10</f>
        <v>1.1040000000000001E-2</v>
      </c>
      <c r="I10" s="11">
        <f t="shared" si="0"/>
        <v>88.34</v>
      </c>
      <c r="K10" s="13" t="s">
        <v>5</v>
      </c>
      <c r="L10" s="13">
        <v>1.1040000000000001E-2</v>
      </c>
      <c r="M10" s="13"/>
      <c r="N10" s="13"/>
      <c r="O10" s="13" t="s">
        <v>5</v>
      </c>
      <c r="P10" s="13">
        <v>88.34</v>
      </c>
    </row>
    <row r="11" spans="1:16" x14ac:dyDescent="0.2">
      <c r="A11" s="4" t="s">
        <v>35</v>
      </c>
      <c r="B11" s="6">
        <v>1.38</v>
      </c>
      <c r="C11" s="6">
        <v>-0.88</v>
      </c>
      <c r="D11" s="6">
        <v>4.7699999999999996</v>
      </c>
      <c r="F11" s="10" t="s">
        <v>35</v>
      </c>
      <c r="G11" s="11">
        <f>$G$4+C11</f>
        <v>7.39</v>
      </c>
      <c r="H11" s="12">
        <f>$H$4*D11</f>
        <v>5.7239999999999999E-2</v>
      </c>
      <c r="I11" s="11">
        <f t="shared" si="0"/>
        <v>91.38</v>
      </c>
      <c r="K11" s="13" t="s">
        <v>35</v>
      </c>
      <c r="L11" s="13">
        <v>5.7239999999999999E-2</v>
      </c>
      <c r="M11" s="13"/>
      <c r="N11" s="13"/>
      <c r="O11" s="13" t="s">
        <v>35</v>
      </c>
      <c r="P11" s="13">
        <v>91.38</v>
      </c>
    </row>
    <row r="12" spans="1:16" x14ac:dyDescent="0.2">
      <c r="A12" s="4" t="s">
        <v>36</v>
      </c>
      <c r="B12" s="6">
        <v>3.41</v>
      </c>
      <c r="C12" s="6">
        <v>-1.07</v>
      </c>
      <c r="D12" s="6">
        <v>17.78</v>
      </c>
      <c r="F12" s="10" t="s">
        <v>36</v>
      </c>
      <c r="G12" s="11">
        <f>$G$4+C12</f>
        <v>7.1999999999999993</v>
      </c>
      <c r="H12" s="12">
        <f>$H$4*D12</f>
        <v>0.21336000000000002</v>
      </c>
      <c r="I12" s="11">
        <f t="shared" si="0"/>
        <v>93.41</v>
      </c>
      <c r="K12" s="13" t="s">
        <v>36</v>
      </c>
      <c r="L12" s="13">
        <v>0.21336000000000002</v>
      </c>
      <c r="M12" s="13"/>
      <c r="N12" s="13"/>
      <c r="O12" s="13" t="s">
        <v>36</v>
      </c>
      <c r="P12" s="13">
        <v>93.41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 Naci</dc:creator>
  <cp:lastModifiedBy>Huseyin Naci</cp:lastModifiedBy>
  <dcterms:created xsi:type="dcterms:W3CDTF">2016-05-09T14:45:36Z</dcterms:created>
  <dcterms:modified xsi:type="dcterms:W3CDTF">2016-05-13T12:13:08Z</dcterms:modified>
</cp:coreProperties>
</file>