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studying\GB\Финансовая математика\"/>
    </mc:Choice>
  </mc:AlternateContent>
  <xr:revisionPtr revIDLastSave="0" documentId="13_ncr:1_{56F2DCF2-96CC-4722-91D8-D418E7A63060}" xr6:coauthVersionLast="47" xr6:coauthVersionMax="47" xr10:uidLastSave="{00000000-0000-0000-0000-000000000000}"/>
  <bookViews>
    <workbookView xWindow="-98" yWindow="-98" windowWidth="25216" windowHeight="13065" xr2:uid="{2BDBE114-B96F-45F6-A61E-ED51F0F141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C38" i="1" s="1"/>
  <c r="D38" i="1" s="1"/>
  <c r="E38" i="1" s="1"/>
  <c r="F38" i="1" s="1"/>
  <c r="G38" i="1" s="1"/>
  <c r="B37" i="1"/>
  <c r="C37" i="1" s="1"/>
  <c r="D37" i="1" s="1"/>
  <c r="E37" i="1" s="1"/>
  <c r="F37" i="1" s="1"/>
  <c r="G37" i="1" s="1"/>
  <c r="G36" i="1"/>
  <c r="F36" i="1"/>
  <c r="E36" i="1"/>
  <c r="D36" i="1"/>
  <c r="C36" i="1"/>
  <c r="B36" i="1"/>
  <c r="B40" i="1" s="1"/>
  <c r="C40" i="1" s="1"/>
  <c r="G35" i="1"/>
  <c r="F35" i="1"/>
  <c r="E35" i="1"/>
  <c r="D35" i="1"/>
  <c r="C35" i="1"/>
  <c r="B35" i="1"/>
  <c r="B39" i="1" s="1"/>
  <c r="C39" i="1" s="1"/>
  <c r="D28" i="1"/>
  <c r="D27" i="1"/>
  <c r="G26" i="1"/>
  <c r="F26" i="1"/>
  <c r="E26" i="1"/>
  <c r="D26" i="1"/>
  <c r="C26" i="1"/>
  <c r="B26" i="1"/>
  <c r="G25" i="1"/>
  <c r="F25" i="1"/>
  <c r="E25" i="1"/>
  <c r="D25" i="1"/>
  <c r="C25" i="1"/>
  <c r="B25" i="1"/>
  <c r="B18" i="1"/>
  <c r="B14" i="1"/>
  <c r="C13" i="1"/>
  <c r="D13" i="1" s="1"/>
  <c r="G4" i="1"/>
  <c r="G5" i="1" s="1"/>
  <c r="F4" i="1"/>
  <c r="F5" i="1" s="1"/>
  <c r="E4" i="1"/>
  <c r="E5" i="1" s="1"/>
  <c r="D4" i="1"/>
  <c r="D5" i="1" s="1"/>
  <c r="C4" i="1"/>
  <c r="C5" i="1" s="1"/>
  <c r="B4" i="1"/>
  <c r="B5" i="1" s="1"/>
  <c r="D39" i="1" l="1"/>
  <c r="E39" i="1" s="1"/>
  <c r="F39" i="1" s="1"/>
  <c r="G39" i="1" s="1"/>
  <c r="D40" i="1"/>
  <c r="E40" i="1" s="1"/>
  <c r="F40" i="1" s="1"/>
  <c r="G40" i="1" s="1"/>
  <c r="B28" i="1"/>
  <c r="F28" i="1" s="1"/>
  <c r="B27" i="1"/>
  <c r="F27" i="1" s="1"/>
  <c r="C14" i="1"/>
  <c r="D14" i="1"/>
  <c r="E13" i="1"/>
  <c r="B6" i="1"/>
  <c r="B7" i="1" a="1"/>
  <c r="B7" i="1" s="1"/>
  <c r="E14" i="1" l="1"/>
  <c r="F13" i="1"/>
  <c r="G13" i="1" l="1"/>
  <c r="F14" i="1"/>
  <c r="H13" i="1" l="1"/>
  <c r="H14" i="1" s="1"/>
  <c r="G14" i="1"/>
  <c r="B15" i="1" l="1"/>
</calcChain>
</file>

<file path=xl/sharedStrings.xml><?xml version="1.0" encoding="utf-8"?>
<sst xmlns="http://schemas.openxmlformats.org/spreadsheetml/2006/main" count="41" uniqueCount="29">
  <si>
    <t>Задача 1. Есть инвестиционный проект с денежными потоками по кварталам:
Квартал 0 1 2 3 4 5
денежный поток -1200 100 200 300 400 500
Необходимо принять решение, инвестируем в проект или нет, если ставка дисконтирования 15% годовых.</t>
  </si>
  <si>
    <t>Задача 2. Для инвестиционного проекта с денежными потоками:
Год 0 1 2 3 4 5 6
денежный поток -1500 100 200 300 400 500 600
найти NPV, если первые два года ставка дисконтирования равна 20%, следующие два года она равна 15%, и затем становится 10%.</t>
  </si>
  <si>
    <t>Задача 3. Для проекта из задачи 2 найти внутреннюю норму доходности.</t>
  </si>
  <si>
    <t>Задача 4. Есть два инвестиционных проекта со следующими денежными потоками:
Год 0 1 2 3 4 5
Проект А -1000 100 250 450 500 550
Проект Б -1000 200 300 400 450 500
Если стоимость денег равна 10%, и инвестор хочет получить максимальную доходность на вложенный рубль инвестиций, то какой проект он должен выбрать?</t>
  </si>
  <si>
    <t>Задача 5. Есть два инвестиционных проекта со следующими денежными потоками:
Год 0 1 2 3 4 5
Проект А -1000 100 250 450 500 550
Проект Б -1000 200 300 400 450 500
Инвестор хочет выбрать один из проектов по критерию ликвидности с учетом временной стоимости денег в размере 10% годовых. Какой он должен выбрать?</t>
  </si>
  <si>
    <t>Квартал</t>
  </si>
  <si>
    <t>Денежный поток</t>
  </si>
  <si>
    <t>Доходность</t>
  </si>
  <si>
    <t>Дисконтированный денежный поток</t>
  </si>
  <si>
    <t>NPV</t>
  </si>
  <si>
    <t>NPV (формула)</t>
  </si>
  <si>
    <t>NPV &gt;0, в проект стоит инвестировать</t>
  </si>
  <si>
    <t>Год</t>
  </si>
  <si>
    <t>Множитель дисконтирования</t>
  </si>
  <si>
    <t>IRR</t>
  </si>
  <si>
    <t>Проект А</t>
  </si>
  <si>
    <t>Проект Б</t>
  </si>
  <si>
    <t>Дисконтированный денежный поток А</t>
  </si>
  <si>
    <t>Дисконтированный денежный поток Б</t>
  </si>
  <si>
    <t>NPV A</t>
  </si>
  <si>
    <t>IRR A</t>
  </si>
  <si>
    <t>PI A</t>
  </si>
  <si>
    <t>NPV B</t>
  </si>
  <si>
    <t>IRR B</t>
  </si>
  <si>
    <t>PI B</t>
  </si>
  <si>
    <t>Ликвидность А</t>
  </si>
  <si>
    <t>Ликвидность Б</t>
  </si>
  <si>
    <t>Ликвидность дисконтированная А</t>
  </si>
  <si>
    <t>Ликвидность дисконтированная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</si>
</sst>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[$ ₽]"/>
  </numFmts>
  <fonts count="5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rgb="FFC27BA0"/>
      </patternFill>
    </fill>
    <fill>
      <patternFill patternType="solid">
        <fgColor theme="9" tint="0.59999389629810485"/>
        <bgColor rgb="FFEAD1DC"/>
      </patternFill>
    </fill>
    <fill>
      <patternFill patternType="solid">
        <fgColor theme="9" tint="0.59999389629810485"/>
        <bgColor rgb="FFFFE599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3" fontId="2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4" fontId="2" fillId="5" borderId="1" xfId="0" applyNumberFormat="1" applyFont="1" applyFill="1" applyBorder="1" applyAlignment="1">
      <alignment horizontal="center" vertical="center"/>
    </xf>
    <xf numFmtId="4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0" fillId="7" borderId="1" xfId="0" applyFill="1" applyBorder="1"/>
    <xf numFmtId="0" fontId="3" fillId="7" borderId="1" xfId="0" applyFont="1" applyFill="1" applyBorder="1"/>
    <xf numFmtId="3" fontId="2" fillId="2" borderId="1" xfId="0" applyNumberFormat="1" applyFont="1" applyFill="1" applyBorder="1" applyAlignment="1">
      <alignment horizontal="right" vertical="center"/>
    </xf>
    <xf numFmtId="4" fontId="2" fillId="4" borderId="1" xfId="0" applyNumberFormat="1" applyFont="1" applyFill="1" applyBorder="1" applyAlignment="1">
      <alignment horizontal="right" vertical="center" wrapText="1"/>
    </xf>
    <xf numFmtId="4" fontId="2" fillId="6" borderId="1" xfId="0" applyNumberFormat="1" applyFont="1" applyFill="1" applyBorder="1" applyAlignment="1">
      <alignment horizontal="right" vertical="center"/>
    </xf>
    <xf numFmtId="4" fontId="4" fillId="6" borderId="1" xfId="0" applyNumberFormat="1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4" fontId="2" fillId="5" borderId="1" xfId="0" applyNumberFormat="1" applyFont="1" applyFill="1" applyBorder="1" applyAlignment="1">
      <alignment horizontal="center" vertical="center" wrapText="1"/>
    </xf>
    <xf numFmtId="4" fontId="2" fillId="7" borderId="1" xfId="0" applyNumberFormat="1" applyFont="1" applyFill="1" applyBorder="1" applyAlignment="1">
      <alignment horizontal="center" vertical="center" wrapText="1"/>
    </xf>
    <xf numFmtId="168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/>
    <xf numFmtId="4" fontId="4" fillId="6" borderId="1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Alignment="1">
      <alignment horizontal="right" vertical="center"/>
    </xf>
    <xf numFmtId="10" fontId="4" fillId="6" borderId="0" xfId="0" applyNumberFormat="1" applyFont="1" applyFill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9" fontId="4" fillId="6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right" vertical="center" wrapText="1"/>
    </xf>
    <xf numFmtId="4" fontId="4" fillId="4" borderId="1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ED93-DDA8-455C-AED3-A59FDAC7B335}">
  <dimension ref="A1:H40"/>
  <sheetViews>
    <sheetView tabSelected="1" workbookViewId="0">
      <selection activeCell="G32" sqref="G32"/>
    </sheetView>
  </sheetViews>
  <sheetFormatPr defaultRowHeight="14.25" x14ac:dyDescent="0.45"/>
  <cols>
    <col min="1" max="1" width="70.53125" customWidth="1"/>
  </cols>
  <sheetData>
    <row r="1" spans="1:8" ht="72.75" customHeight="1" x14ac:dyDescent="0.45">
      <c r="A1" s="1" t="s">
        <v>0</v>
      </c>
    </row>
    <row r="2" spans="1:8" x14ac:dyDescent="0.45">
      <c r="A2" s="11" t="s">
        <v>5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</row>
    <row r="3" spans="1:8" x14ac:dyDescent="0.45">
      <c r="A3" s="11" t="s">
        <v>6</v>
      </c>
      <c r="B3" s="4">
        <v>-1200</v>
      </c>
      <c r="C3" s="4">
        <v>100</v>
      </c>
      <c r="D3" s="4">
        <v>200</v>
      </c>
      <c r="E3" s="4">
        <v>300</v>
      </c>
      <c r="F3" s="4">
        <v>400</v>
      </c>
      <c r="G3" s="4">
        <v>500</v>
      </c>
    </row>
    <row r="4" spans="1:8" x14ac:dyDescent="0.45">
      <c r="A4" s="11" t="s">
        <v>7</v>
      </c>
      <c r="B4" s="5">
        <f t="shared" ref="B4:G4" si="0">15%/4</f>
        <v>3.7499999999999999E-2</v>
      </c>
      <c r="C4" s="5">
        <f t="shared" si="0"/>
        <v>3.7499999999999999E-2</v>
      </c>
      <c r="D4" s="5">
        <f t="shared" si="0"/>
        <v>3.7499999999999999E-2</v>
      </c>
      <c r="E4" s="5">
        <f t="shared" si="0"/>
        <v>3.7499999999999999E-2</v>
      </c>
      <c r="F4" s="5">
        <f t="shared" si="0"/>
        <v>3.7499999999999999E-2</v>
      </c>
      <c r="G4" s="5">
        <f t="shared" si="0"/>
        <v>3.7499999999999999E-2</v>
      </c>
    </row>
    <row r="5" spans="1:8" x14ac:dyDescent="0.45">
      <c r="A5" s="12" t="s">
        <v>8</v>
      </c>
      <c r="B5" s="6">
        <f t="shared" ref="B5:G5" si="1">B3/((1+B4)^B2)</f>
        <v>-1200</v>
      </c>
      <c r="C5" s="6">
        <f t="shared" si="1"/>
        <v>96.385542168674689</v>
      </c>
      <c r="D5" s="6">
        <f t="shared" si="1"/>
        <v>185.80345478298733</v>
      </c>
      <c r="E5" s="6">
        <f t="shared" si="1"/>
        <v>268.63150089106603</v>
      </c>
      <c r="F5" s="6">
        <f t="shared" si="1"/>
        <v>345.22923809293616</v>
      </c>
      <c r="G5" s="6">
        <f t="shared" si="1"/>
        <v>415.93884107582664</v>
      </c>
    </row>
    <row r="6" spans="1:8" x14ac:dyDescent="0.45">
      <c r="A6" s="13" t="s">
        <v>9</v>
      </c>
      <c r="B6" s="14">
        <f>SUM(B5:G5)</f>
        <v>111.98857701149075</v>
      </c>
      <c r="C6" s="8" t="s">
        <v>11</v>
      </c>
      <c r="D6" s="9"/>
      <c r="E6" s="9"/>
      <c r="F6" s="9"/>
      <c r="G6" s="10"/>
    </row>
    <row r="7" spans="1:8" x14ac:dyDescent="0.45">
      <c r="A7" s="13" t="s">
        <v>10</v>
      </c>
      <c r="B7" s="14">
        <f t="array" ref="B7">NPV(B4,C3:G3)+B3</f>
        <v>111.98857701149109</v>
      </c>
      <c r="C7" s="10"/>
      <c r="D7" s="10"/>
      <c r="E7" s="10"/>
      <c r="F7" s="10"/>
      <c r="G7" s="10"/>
    </row>
    <row r="8" spans="1:8" x14ac:dyDescent="0.45">
      <c r="A8" s="2"/>
    </row>
    <row r="9" spans="1:8" ht="71.25" x14ac:dyDescent="0.45">
      <c r="A9" s="1" t="s">
        <v>1</v>
      </c>
    </row>
    <row r="10" spans="1:8" x14ac:dyDescent="0.45">
      <c r="A10" s="11" t="s">
        <v>12</v>
      </c>
      <c r="B10" s="3">
        <v>0</v>
      </c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</row>
    <row r="11" spans="1:8" x14ac:dyDescent="0.45">
      <c r="A11" s="11" t="s">
        <v>6</v>
      </c>
      <c r="B11" s="4">
        <v>-1500</v>
      </c>
      <c r="C11" s="4">
        <v>100</v>
      </c>
      <c r="D11" s="4">
        <v>200</v>
      </c>
      <c r="E11" s="4">
        <v>300</v>
      </c>
      <c r="F11" s="4">
        <v>400</v>
      </c>
      <c r="G11" s="4">
        <v>500</v>
      </c>
      <c r="H11" s="4">
        <v>600</v>
      </c>
    </row>
    <row r="12" spans="1:8" x14ac:dyDescent="0.45">
      <c r="A12" s="11" t="s">
        <v>7</v>
      </c>
      <c r="B12" s="15"/>
      <c r="C12" s="15">
        <v>0.2</v>
      </c>
      <c r="D12" s="15">
        <v>0.2</v>
      </c>
      <c r="E12" s="16">
        <v>0.15</v>
      </c>
      <c r="F12" s="16">
        <v>0.15</v>
      </c>
      <c r="G12" s="16">
        <v>0.1</v>
      </c>
      <c r="H12" s="16">
        <v>0.1</v>
      </c>
    </row>
    <row r="13" spans="1:8" x14ac:dyDescent="0.45">
      <c r="A13" s="12" t="s">
        <v>13</v>
      </c>
      <c r="B13" s="17">
        <v>1</v>
      </c>
      <c r="C13" s="17">
        <f t="shared" ref="C13:H13" si="2">B13/(1+C12)</f>
        <v>0.83333333333333337</v>
      </c>
      <c r="D13" s="17">
        <f t="shared" si="2"/>
        <v>0.69444444444444453</v>
      </c>
      <c r="E13" s="17">
        <f t="shared" si="2"/>
        <v>0.60386473429951704</v>
      </c>
      <c r="F13" s="17">
        <f t="shared" si="2"/>
        <v>0.52509976895610178</v>
      </c>
      <c r="G13" s="17">
        <f t="shared" si="2"/>
        <v>0.47736342632372886</v>
      </c>
      <c r="H13" s="17">
        <f t="shared" si="2"/>
        <v>0.43396675120338984</v>
      </c>
    </row>
    <row r="14" spans="1:8" x14ac:dyDescent="0.45">
      <c r="A14" s="12" t="s">
        <v>8</v>
      </c>
      <c r="B14" s="17">
        <f t="shared" ref="B14:H14" si="3">B13*B11</f>
        <v>-1500</v>
      </c>
      <c r="C14" s="17">
        <f t="shared" si="3"/>
        <v>83.333333333333343</v>
      </c>
      <c r="D14" s="17">
        <f t="shared" si="3"/>
        <v>138.88888888888891</v>
      </c>
      <c r="E14" s="17">
        <f t="shared" si="3"/>
        <v>181.15942028985512</v>
      </c>
      <c r="F14" s="17">
        <f t="shared" si="3"/>
        <v>210.03990758244072</v>
      </c>
      <c r="G14" s="17">
        <f t="shared" si="3"/>
        <v>238.68171316186442</v>
      </c>
      <c r="H14" s="17">
        <f t="shared" si="3"/>
        <v>260.3800507220339</v>
      </c>
    </row>
    <row r="15" spans="1:8" x14ac:dyDescent="0.45">
      <c r="A15" s="13" t="s">
        <v>9</v>
      </c>
      <c r="B15" s="14">
        <f>SUM(B14:H14)</f>
        <v>-387.51668602158378</v>
      </c>
      <c r="C15" s="18"/>
      <c r="D15" s="19"/>
      <c r="E15" s="20"/>
      <c r="F15" s="20"/>
      <c r="G15" s="20"/>
      <c r="H15" s="20"/>
    </row>
    <row r="16" spans="1:8" x14ac:dyDescent="0.45">
      <c r="A16" s="2"/>
    </row>
    <row r="17" spans="1:7" x14ac:dyDescent="0.45">
      <c r="A17" s="2" t="s">
        <v>2</v>
      </c>
    </row>
    <row r="18" spans="1:7" x14ac:dyDescent="0.45">
      <c r="A18" s="22" t="s">
        <v>14</v>
      </c>
      <c r="B18" s="23">
        <f>IRR(B11:H11)</f>
        <v>8.2523831241376966E-2</v>
      </c>
    </row>
    <row r="19" spans="1:7" x14ac:dyDescent="0.45">
      <c r="A19" s="2"/>
    </row>
    <row r="20" spans="1:7" ht="85.5" x14ac:dyDescent="0.45">
      <c r="A20" s="1" t="s">
        <v>3</v>
      </c>
    </row>
    <row r="21" spans="1:7" x14ac:dyDescent="0.45">
      <c r="A21" s="11" t="s">
        <v>12</v>
      </c>
      <c r="B21" s="3">
        <v>0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</row>
    <row r="22" spans="1:7" x14ac:dyDescent="0.45">
      <c r="A22" s="28" t="s">
        <v>15</v>
      </c>
      <c r="B22" s="4">
        <v>-1000</v>
      </c>
      <c r="C22" s="4">
        <v>100</v>
      </c>
      <c r="D22" s="4">
        <v>250</v>
      </c>
      <c r="E22" s="4">
        <v>450</v>
      </c>
      <c r="F22" s="4">
        <v>500</v>
      </c>
      <c r="G22" s="4">
        <v>550</v>
      </c>
    </row>
    <row r="23" spans="1:7" x14ac:dyDescent="0.45">
      <c r="A23" s="28" t="s">
        <v>16</v>
      </c>
      <c r="B23" s="4">
        <v>-1000</v>
      </c>
      <c r="C23" s="4">
        <v>200</v>
      </c>
      <c r="D23" s="4">
        <v>300</v>
      </c>
      <c r="E23" s="4">
        <v>400</v>
      </c>
      <c r="F23" s="4">
        <v>450</v>
      </c>
      <c r="G23" s="4">
        <v>500</v>
      </c>
    </row>
    <row r="24" spans="1:7" x14ac:dyDescent="0.45">
      <c r="A24" s="11" t="s">
        <v>7</v>
      </c>
      <c r="B24" s="15">
        <v>0.1</v>
      </c>
      <c r="C24" s="15">
        <v>0.1</v>
      </c>
      <c r="D24" s="15">
        <v>0.1</v>
      </c>
      <c r="E24" s="15">
        <v>0.1</v>
      </c>
      <c r="F24" s="15">
        <v>0.1</v>
      </c>
      <c r="G24" s="15">
        <v>0.1</v>
      </c>
    </row>
    <row r="25" spans="1:7" x14ac:dyDescent="0.45">
      <c r="A25" s="12" t="s">
        <v>17</v>
      </c>
      <c r="B25" s="17">
        <f t="shared" ref="B25:G25" si="4">B22/((1+B24)^B21)</f>
        <v>-1000</v>
      </c>
      <c r="C25" s="17">
        <f t="shared" si="4"/>
        <v>90.909090909090907</v>
      </c>
      <c r="D25" s="17">
        <f t="shared" si="4"/>
        <v>206.61157024793386</v>
      </c>
      <c r="E25" s="17">
        <f t="shared" si="4"/>
        <v>338.09166040570989</v>
      </c>
      <c r="F25" s="17">
        <f t="shared" si="4"/>
        <v>341.50672768253526</v>
      </c>
      <c r="G25" s="17">
        <f t="shared" si="4"/>
        <v>341.50672768253526</v>
      </c>
    </row>
    <row r="26" spans="1:7" x14ac:dyDescent="0.45">
      <c r="A26" s="12" t="s">
        <v>18</v>
      </c>
      <c r="B26" s="17">
        <f t="shared" ref="B26:G26" si="5">B23/((1+B24)^B21)</f>
        <v>-1000</v>
      </c>
      <c r="C26" s="17">
        <f t="shared" si="5"/>
        <v>181.81818181818181</v>
      </c>
      <c r="D26" s="17">
        <f t="shared" si="5"/>
        <v>247.93388429752062</v>
      </c>
      <c r="E26" s="17">
        <f t="shared" si="5"/>
        <v>300.52592036063101</v>
      </c>
      <c r="F26" s="17">
        <f t="shared" si="5"/>
        <v>307.35605491428174</v>
      </c>
      <c r="G26" s="17">
        <f t="shared" si="5"/>
        <v>310.46066152957746</v>
      </c>
    </row>
    <row r="27" spans="1:7" x14ac:dyDescent="0.45">
      <c r="A27" s="13" t="s">
        <v>19</v>
      </c>
      <c r="B27" s="7">
        <f t="shared" ref="B27:B28" si="6">SUM(B25:G25)</f>
        <v>318.62577692780513</v>
      </c>
      <c r="C27" s="7" t="s">
        <v>20</v>
      </c>
      <c r="D27" s="24">
        <f t="shared" ref="D27:D28" si="7">IRR(B22:G22)</f>
        <v>0.19262130953646639</v>
      </c>
      <c r="E27" s="7" t="s">
        <v>21</v>
      </c>
      <c r="F27" s="7">
        <f t="shared" ref="F27:F28" si="8">1+B27/-B22</f>
        <v>1.3186257769278051</v>
      </c>
      <c r="G27" s="20"/>
    </row>
    <row r="28" spans="1:7" x14ac:dyDescent="0.45">
      <c r="A28" s="21" t="s">
        <v>22</v>
      </c>
      <c r="B28" s="7">
        <f t="shared" si="6"/>
        <v>348.09470292019262</v>
      </c>
      <c r="C28" s="7" t="s">
        <v>23</v>
      </c>
      <c r="D28" s="25">
        <f t="shared" si="7"/>
        <v>0.20947900669431885</v>
      </c>
      <c r="E28" s="7" t="s">
        <v>24</v>
      </c>
      <c r="F28" s="7">
        <f t="shared" si="8"/>
        <v>1.3480947029201926</v>
      </c>
      <c r="G28" s="20"/>
    </row>
    <row r="29" spans="1:7" x14ac:dyDescent="0.45">
      <c r="A29" s="2"/>
    </row>
    <row r="30" spans="1:7" ht="85.5" x14ac:dyDescent="0.45">
      <c r="A30" s="1" t="s">
        <v>4</v>
      </c>
    </row>
    <row r="31" spans="1:7" x14ac:dyDescent="0.45">
      <c r="A31" s="11" t="s">
        <v>12</v>
      </c>
      <c r="B31" s="3">
        <v>0</v>
      </c>
      <c r="C31" s="3">
        <v>1</v>
      </c>
      <c r="D31" s="3">
        <v>2</v>
      </c>
      <c r="E31" s="3">
        <v>3</v>
      </c>
      <c r="F31" s="3">
        <v>4</v>
      </c>
      <c r="G31" s="3">
        <v>5</v>
      </c>
    </row>
    <row r="32" spans="1:7" x14ac:dyDescent="0.45">
      <c r="A32" s="28" t="s">
        <v>15</v>
      </c>
      <c r="B32" s="4">
        <v>-1000</v>
      </c>
      <c r="C32" s="4">
        <v>100</v>
      </c>
      <c r="D32" s="4">
        <v>250</v>
      </c>
      <c r="E32" s="4">
        <v>450</v>
      </c>
      <c r="F32" s="4">
        <v>500</v>
      </c>
      <c r="G32" s="4">
        <v>550</v>
      </c>
    </row>
    <row r="33" spans="1:7" x14ac:dyDescent="0.45">
      <c r="A33" s="28" t="s">
        <v>16</v>
      </c>
      <c r="B33" s="4">
        <v>-1000</v>
      </c>
      <c r="C33" s="4">
        <v>200</v>
      </c>
      <c r="D33" s="4">
        <v>300</v>
      </c>
      <c r="E33" s="4">
        <v>400</v>
      </c>
      <c r="F33" s="4">
        <v>450</v>
      </c>
      <c r="G33" s="4">
        <v>500</v>
      </c>
    </row>
    <row r="34" spans="1:7" x14ac:dyDescent="0.45">
      <c r="A34" s="11" t="s">
        <v>7</v>
      </c>
      <c r="B34" s="15">
        <v>0.1</v>
      </c>
      <c r="C34" s="15">
        <v>0.1</v>
      </c>
      <c r="D34" s="15">
        <v>0.1</v>
      </c>
      <c r="E34" s="15">
        <v>0.1</v>
      </c>
      <c r="F34" s="15">
        <v>0.1</v>
      </c>
      <c r="G34" s="15">
        <v>0.1</v>
      </c>
    </row>
    <row r="35" spans="1:7" x14ac:dyDescent="0.45">
      <c r="A35" s="12" t="s">
        <v>17</v>
      </c>
      <c r="B35" s="17">
        <f t="shared" ref="B35:G35" si="9">B32/((1+B34)^B31)</f>
        <v>-1000</v>
      </c>
      <c r="C35" s="17">
        <f t="shared" si="9"/>
        <v>90.909090909090907</v>
      </c>
      <c r="D35" s="17">
        <f t="shared" si="9"/>
        <v>206.61157024793386</v>
      </c>
      <c r="E35" s="17">
        <f t="shared" si="9"/>
        <v>338.09166040570989</v>
      </c>
      <c r="F35" s="17">
        <f t="shared" si="9"/>
        <v>341.50672768253526</v>
      </c>
      <c r="G35" s="17">
        <f t="shared" si="9"/>
        <v>341.50672768253526</v>
      </c>
    </row>
    <row r="36" spans="1:7" x14ac:dyDescent="0.45">
      <c r="A36" s="12" t="s">
        <v>18</v>
      </c>
      <c r="B36" s="17">
        <f t="shared" ref="B36:G36" si="10">B33/((1+B34)^B31)</f>
        <v>-1000</v>
      </c>
      <c r="C36" s="17">
        <f t="shared" si="10"/>
        <v>181.81818181818181</v>
      </c>
      <c r="D36" s="17">
        <f t="shared" si="10"/>
        <v>247.93388429752062</v>
      </c>
      <c r="E36" s="17">
        <f t="shared" si="10"/>
        <v>300.52592036063101</v>
      </c>
      <c r="F36" s="17">
        <f t="shared" si="10"/>
        <v>307.35605491428174</v>
      </c>
      <c r="G36" s="17">
        <f t="shared" si="10"/>
        <v>310.46066152957746</v>
      </c>
    </row>
    <row r="37" spans="1:7" x14ac:dyDescent="0.45">
      <c r="A37" s="12" t="s">
        <v>25</v>
      </c>
      <c r="B37" s="26">
        <f t="shared" ref="B37:B38" si="11">B32</f>
        <v>-1000</v>
      </c>
      <c r="C37" s="26">
        <f t="shared" ref="C37:G38" si="12">B37+C32</f>
        <v>-900</v>
      </c>
      <c r="D37" s="26">
        <f t="shared" si="12"/>
        <v>-650</v>
      </c>
      <c r="E37" s="26">
        <f t="shared" si="12"/>
        <v>-200</v>
      </c>
      <c r="F37" s="27">
        <f t="shared" si="12"/>
        <v>300</v>
      </c>
      <c r="G37" s="27">
        <f t="shared" si="12"/>
        <v>850</v>
      </c>
    </row>
    <row r="38" spans="1:7" x14ac:dyDescent="0.45">
      <c r="A38" s="12" t="s">
        <v>26</v>
      </c>
      <c r="B38" s="26">
        <f t="shared" si="11"/>
        <v>-1000</v>
      </c>
      <c r="C38" s="26">
        <f t="shared" si="12"/>
        <v>-800</v>
      </c>
      <c r="D38" s="26">
        <f t="shared" si="12"/>
        <v>-500</v>
      </c>
      <c r="E38" s="26">
        <f t="shared" si="12"/>
        <v>-100</v>
      </c>
      <c r="F38" s="27">
        <f t="shared" si="12"/>
        <v>350</v>
      </c>
      <c r="G38" s="27">
        <f t="shared" si="12"/>
        <v>850</v>
      </c>
    </row>
    <row r="39" spans="1:7" x14ac:dyDescent="0.45">
      <c r="A39" s="12" t="s">
        <v>27</v>
      </c>
      <c r="B39" s="6">
        <f t="shared" ref="B39:B40" si="13">B35</f>
        <v>-1000</v>
      </c>
      <c r="C39" s="6">
        <f t="shared" ref="C39:G40" si="14">B39+C35</f>
        <v>-909.09090909090912</v>
      </c>
      <c r="D39" s="6">
        <f t="shared" si="14"/>
        <v>-702.47933884297527</v>
      </c>
      <c r="E39" s="6">
        <f t="shared" si="14"/>
        <v>-364.38767843726538</v>
      </c>
      <c r="F39" s="6">
        <f t="shared" si="14"/>
        <v>-22.880950754730122</v>
      </c>
      <c r="G39" s="7">
        <f t="shared" si="14"/>
        <v>318.62577692780513</v>
      </c>
    </row>
    <row r="40" spans="1:7" x14ac:dyDescent="0.45">
      <c r="A40" s="29" t="s">
        <v>28</v>
      </c>
      <c r="B40" s="6">
        <f t="shared" si="13"/>
        <v>-1000</v>
      </c>
      <c r="C40" s="6">
        <f t="shared" si="14"/>
        <v>-818.18181818181824</v>
      </c>
      <c r="D40" s="6">
        <f t="shared" si="14"/>
        <v>-570.24793388429759</v>
      </c>
      <c r="E40" s="6">
        <f t="shared" si="14"/>
        <v>-269.72201352366659</v>
      </c>
      <c r="F40" s="14">
        <f t="shared" si="14"/>
        <v>37.634041390615153</v>
      </c>
      <c r="G40" s="7">
        <f t="shared" si="14"/>
        <v>348.09470292019262</v>
      </c>
    </row>
  </sheetData>
  <mergeCells count="1">
    <mergeCell ref="C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vboxuser</dc:creator>
  <cp:lastModifiedBy>vboxuser</cp:lastModifiedBy>
  <dcterms:created xsi:type="dcterms:W3CDTF">2024-07-12T07:53:21Z</dcterms:created>
  <dcterms:modified xsi:type="dcterms:W3CDTF">2024-07-12T08:32:11Z</dcterms:modified>
</cp:coreProperties>
</file>