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_vut\ÚPT\diplomka\Julia_vypocty_diplomka\EMM_minim\algoritmus minimalizace\"/>
    </mc:Choice>
  </mc:AlternateContent>
  <bookViews>
    <workbookView xWindow="-120" yWindow="-120" windowWidth="20610" windowHeight="7770" activeTab="2"/>
  </bookViews>
  <sheets>
    <sheet name="dark_res" sheetId="1" r:id="rId1"/>
    <sheet name="EMM axial" sheetId="2" r:id="rId2"/>
    <sheet name="minimalizace EMM" sheetId="4" r:id="rId3"/>
    <sheet name="EMM_sikmy" sheetId="3" r:id="rId4"/>
    <sheet name="citlivost" sheetId="5" r:id="rId5"/>
    <sheet name="nejistota histogramu" sheetId="6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12" i="4" l="1"/>
  <c r="P292" i="4"/>
  <c r="O287" i="4"/>
  <c r="O282" i="4"/>
  <c r="O283" i="4"/>
  <c r="O284" i="4"/>
  <c r="O285" i="4"/>
  <c r="O279" i="4"/>
  <c r="O280" i="4"/>
  <c r="O276" i="4"/>
  <c r="O277" i="4"/>
  <c r="O274" i="4"/>
  <c r="Q273" i="4"/>
  <c r="O273" i="4"/>
  <c r="O258" i="4"/>
  <c r="P239" i="4"/>
  <c r="P240" i="4"/>
  <c r="P236" i="4"/>
  <c r="P237" i="4"/>
  <c r="P234" i="4"/>
  <c r="P233" i="4"/>
  <c r="P214" i="4"/>
  <c r="P215" i="4"/>
  <c r="P212" i="4"/>
  <c r="P211" i="4"/>
  <c r="O207" i="4"/>
  <c r="Q201" i="4"/>
  <c r="Q202" i="4"/>
  <c r="Q203" i="4"/>
  <c r="Q204" i="4"/>
  <c r="Q205" i="4"/>
  <c r="O201" i="4"/>
  <c r="O202" i="4"/>
  <c r="O203" i="4"/>
  <c r="O204" i="4"/>
  <c r="O205" i="4"/>
  <c r="Q198" i="4"/>
  <c r="Q199" i="4"/>
  <c r="O198" i="4"/>
  <c r="O199" i="4"/>
  <c r="Q195" i="4"/>
  <c r="Q196" i="4"/>
  <c r="O196" i="4"/>
  <c r="O195" i="4"/>
  <c r="Q193" i="4"/>
  <c r="O193" i="4"/>
  <c r="Q192" i="4"/>
  <c r="O192" i="4"/>
  <c r="O177" i="4" l="1"/>
  <c r="O176" i="4"/>
  <c r="O175" i="4"/>
  <c r="O174" i="4"/>
  <c r="O173" i="4"/>
  <c r="O172" i="4"/>
  <c r="O171" i="4"/>
  <c r="O170" i="4"/>
  <c r="O169" i="4"/>
  <c r="O168" i="4"/>
  <c r="O167" i="4"/>
  <c r="O164" i="4"/>
  <c r="O163" i="4"/>
  <c r="O162" i="4"/>
  <c r="O161" i="4"/>
  <c r="O160" i="4"/>
  <c r="O159" i="4"/>
  <c r="O158" i="4"/>
  <c r="O157" i="4"/>
  <c r="O156" i="4"/>
  <c r="O155" i="4"/>
  <c r="O129" i="4"/>
  <c r="O128" i="4"/>
  <c r="O127" i="4"/>
  <c r="O126" i="4"/>
  <c r="O146" i="4"/>
  <c r="O145" i="4"/>
  <c r="O144" i="4"/>
  <c r="O143" i="4"/>
  <c r="O138" i="4" l="1"/>
  <c r="O139" i="4"/>
  <c r="O135" i="4"/>
  <c r="O136" i="4"/>
  <c r="O137" i="4"/>
  <c r="Q134" i="4"/>
  <c r="O134" i="4"/>
  <c r="O123" i="4"/>
  <c r="O122" i="4"/>
  <c r="O120" i="4"/>
  <c r="O121" i="4"/>
  <c r="O119" i="4"/>
  <c r="O117" i="4"/>
  <c r="O118" i="4"/>
  <c r="Q116" i="4"/>
  <c r="O116" i="4"/>
  <c r="P96" i="4"/>
  <c r="P95" i="4"/>
  <c r="P94" i="4"/>
  <c r="P93" i="4"/>
  <c r="P92" i="4"/>
  <c r="P91" i="4"/>
  <c r="P84" i="4"/>
  <c r="P83" i="4"/>
  <c r="P82" i="4"/>
  <c r="P81" i="4"/>
  <c r="Q77" i="4"/>
  <c r="Q76" i="4"/>
  <c r="Q75" i="4"/>
  <c r="Q74" i="4"/>
  <c r="O73" i="4"/>
  <c r="Q73" i="4"/>
  <c r="Q72" i="4"/>
  <c r="O72" i="4"/>
  <c r="Q66" i="4" l="1"/>
  <c r="Q67" i="4"/>
  <c r="Q68" i="4"/>
  <c r="Q69" i="4"/>
  <c r="Q70" i="4"/>
  <c r="Q65" i="4"/>
  <c r="Q64" i="4"/>
  <c r="O65" i="4"/>
  <c r="O66" i="4"/>
  <c r="O67" i="4"/>
  <c r="O68" i="4"/>
  <c r="O69" i="4"/>
  <c r="O70" i="4"/>
  <c r="O64" i="4"/>
  <c r="P36" i="4" l="1"/>
  <c r="P35" i="4"/>
  <c r="P33" i="4"/>
  <c r="P32" i="4"/>
  <c r="O28" i="4"/>
  <c r="Q28" i="4"/>
  <c r="Q31" i="5"/>
  <c r="Q30" i="5"/>
  <c r="Q29" i="5"/>
  <c r="Q28" i="5"/>
  <c r="Q27" i="5"/>
  <c r="Q26" i="5"/>
  <c r="O26" i="5"/>
  <c r="Q25" i="4"/>
  <c r="Q26" i="4"/>
  <c r="Q27" i="4"/>
  <c r="O27" i="4"/>
  <c r="O26" i="4"/>
  <c r="O25" i="4"/>
  <c r="Q24" i="4"/>
  <c r="O24" i="4"/>
  <c r="Q20" i="4"/>
  <c r="Q22" i="4"/>
  <c r="O21" i="4"/>
  <c r="O22" i="4"/>
  <c r="Q19" i="4"/>
  <c r="O19" i="4"/>
  <c r="Q17" i="4"/>
  <c r="Q16" i="4"/>
  <c r="O16" i="4"/>
  <c r="O17" i="4"/>
  <c r="Q14" i="4"/>
  <c r="Q13" i="4"/>
  <c r="O13" i="4"/>
  <c r="O14" i="4"/>
  <c r="Q11" i="4"/>
  <c r="O11" i="4"/>
  <c r="Q10" i="4"/>
  <c r="O10" i="4"/>
</calcChain>
</file>

<file path=xl/sharedStrings.xml><?xml version="1.0" encoding="utf-8"?>
<sst xmlns="http://schemas.openxmlformats.org/spreadsheetml/2006/main" count="650" uniqueCount="201">
  <si>
    <t>parametry:</t>
  </si>
  <si>
    <t>I</t>
  </si>
  <si>
    <t>cislo resonanci</t>
  </si>
  <si>
    <t>comb beat</t>
  </si>
  <si>
    <t>svazek</t>
  </si>
  <si>
    <t>sikmy</t>
  </si>
  <si>
    <t>spatne</t>
  </si>
  <si>
    <t>ok</t>
  </si>
  <si>
    <t>I_axi</t>
  </si>
  <si>
    <t>I_sikmy</t>
  </si>
  <si>
    <t>ph/s</t>
  </si>
  <si>
    <t>U_ax1 [ch1]</t>
  </si>
  <si>
    <t>U_ax2 [ch2]</t>
  </si>
  <si>
    <t>Ukomp [ch0]</t>
  </si>
  <si>
    <t>Ukom [ch3]</t>
  </si>
  <si>
    <t>file</t>
  </si>
  <si>
    <t>ph/s bez sigmy</t>
  </si>
  <si>
    <t>background ph/s</t>
  </si>
  <si>
    <t>trace#</t>
  </si>
  <si>
    <t>2000 (190)</t>
  </si>
  <si>
    <t>comb beat 397</t>
  </si>
  <si>
    <t>comb beat 866</t>
  </si>
  <si>
    <t>wavemeter 397 cca</t>
  </si>
  <si>
    <t>wavemeter 866 cca</t>
  </si>
  <si>
    <t>I_axi odpovidajici 225 na DDS</t>
  </si>
  <si>
    <t>I_sikmy odpovidajici 2000  na DDS</t>
  </si>
  <si>
    <t>2075(196)</t>
  </si>
  <si>
    <t>2075 (196)</t>
  </si>
  <si>
    <t>axial_EMM_10_03_2020_part1</t>
  </si>
  <si>
    <t>axial_EMM_10_03_2020_part2</t>
  </si>
  <si>
    <t>2060(196)</t>
  </si>
  <si>
    <t>2080(196)</t>
  </si>
  <si>
    <t>cca 38</t>
  </si>
  <si>
    <t>axial_EMM_10_03_2020_part3</t>
  </si>
  <si>
    <t>pohnuto horizontalni osou cocky u APD a countare vyletel trochu nahoru =&gt; zmena efektivity sberu fotonu</t>
  </si>
  <si>
    <t>sikmy_EMM_10_03_2020_part1</t>
  </si>
  <si>
    <t>3020 (232)</t>
  </si>
  <si>
    <t>2950(230)</t>
  </si>
  <si>
    <t>2975(230)</t>
  </si>
  <si>
    <t>3000(230)</t>
  </si>
  <si>
    <t>s kondenzátorem</t>
  </si>
  <si>
    <t>2100(196)</t>
  </si>
  <si>
    <t>C (CH1) [pF]</t>
  </si>
  <si>
    <t>C (CH2) [pF]</t>
  </si>
  <si>
    <t>Vrf_trap [Vpp]</t>
  </si>
  <si>
    <t>Vtips [V]</t>
  </si>
  <si>
    <t>axial_EMM_11_03_2020_cond_part1</t>
  </si>
  <si>
    <t>Vpp CH1</t>
  </si>
  <si>
    <t>Vpp Ch2</t>
  </si>
  <si>
    <t>f RF [Mhz]</t>
  </si>
  <si>
    <t>pokracovani mereni s vyvazenym potencialem</t>
  </si>
  <si>
    <t>axialni</t>
  </si>
  <si>
    <t>axial_EMM_11_03_2020_vyvazeny_part1</t>
  </si>
  <si>
    <t>zde vykompenzovan radialni mikropohyb</t>
  </si>
  <si>
    <t>axial_EMM_11_03_2020_vyvazeny_part2</t>
  </si>
  <si>
    <t>minimalizace v z</t>
  </si>
  <si>
    <t>t_res</t>
  </si>
  <si>
    <t>t_measure</t>
  </si>
  <si>
    <t>step number</t>
  </si>
  <si>
    <t>backgroud ph/s</t>
  </si>
  <si>
    <t>DeltaS/S</t>
  </si>
  <si>
    <t>fot_phi</t>
  </si>
  <si>
    <t>count rate</t>
  </si>
  <si>
    <t>background count</t>
  </si>
  <si>
    <t>t_res [ps]</t>
  </si>
  <si>
    <t>t_measure[s]</t>
  </si>
  <si>
    <t>sigma_hist_test_256.txt</t>
  </si>
  <si>
    <t>sigma_hist_test_256_pulcount.txt</t>
  </si>
  <si>
    <t>sigma_hist_test_128.dat</t>
  </si>
  <si>
    <t>Nastavení intenzity a frekvence 866</t>
  </si>
  <si>
    <t>nejprve jsem nastavil frekvenci cooling laseru cca -30 MHz detun</t>
  </si>
  <si>
    <t>pak jsem scanem frekvence 866 nalezl frekvenci s max. countama</t>
  </si>
  <si>
    <t>200 (2800)</t>
  </si>
  <si>
    <t>120 cca</t>
  </si>
  <si>
    <t>t_mer [s]</t>
  </si>
  <si>
    <t>zacina mi blbout county -- myslim, ze hodne plave frekvence 866</t>
  </si>
  <si>
    <t>zkusim znovu merit od 15 MHz</t>
  </si>
  <si>
    <t>plave</t>
  </si>
  <si>
    <t>ideal_detuning_searcht</t>
  </si>
  <si>
    <t>205,4 (3700)</t>
  </si>
  <si>
    <t>I_sikmy odpovidajici 2800  na DDS</t>
  </si>
  <si>
    <t>0,5 uW</t>
  </si>
  <si>
    <t>velmi zhruba</t>
  </si>
  <si>
    <t>17,5 uw</t>
  </si>
  <si>
    <t>I_axi odpovidajici 222 na DDS</t>
  </si>
  <si>
    <t>2000 (186)</t>
  </si>
  <si>
    <t>nu</t>
  </si>
  <si>
    <t>03_05_20_EMM_min_z_step1</t>
  </si>
  <si>
    <t>kolik chci fotonů?</t>
  </si>
  <si>
    <t>t_measure_ideal</t>
  </si>
  <si>
    <t>03_05_20_EMM_min_z_step2</t>
  </si>
  <si>
    <t>03_05_20_EMM_min_z_step3</t>
  </si>
  <si>
    <t>03_05_20_EMM_min_z_step4</t>
  </si>
  <si>
    <t>DeltaS_S_ratio</t>
  </si>
  <si>
    <t>minimalizace v xz</t>
  </si>
  <si>
    <t>ph/s background</t>
  </si>
  <si>
    <t>03_05_20_axial_EMM_min_citlivost_test</t>
  </si>
  <si>
    <t>trace #</t>
  </si>
  <si>
    <t>0.00859723</t>
  </si>
  <si>
    <t>I_sikmy odpovidajici 2600 na DDS</t>
  </si>
  <si>
    <t xml:space="preserve">2,7 uW </t>
  </si>
  <si>
    <t>divne, mereno powermeterem velmi pofiderni metodou</t>
  </si>
  <si>
    <t>03_05_20_EMM_min_z_final</t>
  </si>
  <si>
    <t>207 (2700)</t>
  </si>
  <si>
    <t>03_05_20_EMM_min_xz_step1</t>
  </si>
  <si>
    <t>03_05_20_EMM_min_xz_step2</t>
  </si>
  <si>
    <t>03_05_20_EMM_min_xz_step3</t>
  </si>
  <si>
    <t>03_05_20_EMM_min_xz_multiple</t>
  </si>
  <si>
    <t>0 a 1 jsou stejne jako v predchozim filu</t>
  </si>
  <si>
    <t>phi</t>
  </si>
  <si>
    <t>3.1044568458968698</t>
  </si>
  <si>
    <t>-2.8552522516690897</t>
  </si>
  <si>
    <t>1.0377876504474617</t>
  </si>
  <si>
    <t>uhly</t>
  </si>
  <si>
    <t>epsilon:</t>
  </si>
  <si>
    <t>09_05_20_EMM_min_z_multiple</t>
  </si>
  <si>
    <t>I_axi odpovidajici 246 na DDS</t>
  </si>
  <si>
    <t>13,5 uw</t>
  </si>
  <si>
    <t>celkem malo navazano v axialnim</t>
  </si>
  <si>
    <t>nevidim jasne minimum =&gt;preberu hodnotu z 3.5.</t>
  </si>
  <si>
    <t>09_05_20_EMM_min_z_overeni</t>
  </si>
  <si>
    <t xml:space="preserve"> </t>
  </si>
  <si>
    <t>200 (2500)</t>
  </si>
  <si>
    <t>09_05_20_EMM_min_xz_overeni</t>
  </si>
  <si>
    <t>minimaliace v xy</t>
  </si>
  <si>
    <t>I_xy</t>
  </si>
  <si>
    <t>I_xy: na DDS 589 odpovida</t>
  </si>
  <si>
    <t>18,2 uW</t>
  </si>
  <si>
    <t>iont ph/s</t>
  </si>
  <si>
    <t>09_05_20_EMM_min_xy_step1</t>
  </si>
  <si>
    <t>09_05_20_EMM_min_xy_step2</t>
  </si>
  <si>
    <t>09_05_20_EMM_min_xy_step11</t>
  </si>
  <si>
    <t>chyba</t>
  </si>
  <si>
    <t>reseni</t>
  </si>
  <si>
    <t>09_05_20_EMM_min_xy_doplneni</t>
  </si>
  <si>
    <t>nesedi</t>
  </si>
  <si>
    <t>minimalizace v xy</t>
  </si>
  <si>
    <t>09_05_20_EMM_min_xy2_step1</t>
  </si>
  <si>
    <t>09_05_20_EMM_min_xy2_step2</t>
  </si>
  <si>
    <t>09_05_20_EMM_min_xy2_step3</t>
  </si>
  <si>
    <t>promereni znovu z</t>
  </si>
  <si>
    <t>oddelana lambda u svazu -&gt; o dost stabilnejsi countrate</t>
  </si>
  <si>
    <t>Vpp RF</t>
  </si>
  <si>
    <t>09_05_2020_EMM_z_multiple_Vrf_1221</t>
  </si>
  <si>
    <t>-3 dmb</t>
  </si>
  <si>
    <t>09_05_2020_EMM_z_multiple_Vrf_945</t>
  </si>
  <si>
    <t>-5 dbm</t>
  </si>
  <si>
    <t>zkusim tyto data doplnit</t>
  </si>
  <si>
    <t>09_05_2020_EMM_z_multiple_Vrf_945_doplneni</t>
  </si>
  <si>
    <t>-4,87 dmb</t>
  </si>
  <si>
    <t>doplneni dat</t>
  </si>
  <si>
    <t>09_05_2020_EMM_z_multiple_Vrf_1221_doplneni</t>
  </si>
  <si>
    <t>mereni axialniho EMM pro ruzne Vpp RF</t>
  </si>
  <si>
    <t>10_05_2020_EMM_z_multiple_Vrf_1270_p1</t>
  </si>
  <si>
    <t>10_05_2020_EMM_z_multiple_Vrf_1270_p2</t>
  </si>
  <si>
    <t>cca</t>
  </si>
  <si>
    <t>-2,65 dbm</t>
  </si>
  <si>
    <t>10_05_2020_EMM_z_multiple_Vrf_596_p1</t>
  </si>
  <si>
    <t>10_05_2020_EMM_z_multiple_Vrf_596_p2</t>
  </si>
  <si>
    <t>Minimalizace EMM</t>
  </si>
  <si>
    <t>I_axi odpovidajici 240 na DDS</t>
  </si>
  <si>
    <t>17 uw</t>
  </si>
  <si>
    <t>23_05_20_EMM_min_z_step1</t>
  </si>
  <si>
    <t>23_05_20_EMM_min_z_step2</t>
  </si>
  <si>
    <t>Vpp trap estim</t>
  </si>
  <si>
    <t>23_05_20_EMM_min_z_step3</t>
  </si>
  <si>
    <t>23_05_20_EMM_min_z_multiple</t>
  </si>
  <si>
    <t>23_05_20_EMM_min_z_final</t>
  </si>
  <si>
    <t>204 (2700)</t>
  </si>
  <si>
    <t>23_05_20_EMM_min_xz_step1</t>
  </si>
  <si>
    <t>23_05_20_EMM_min_xz_step2</t>
  </si>
  <si>
    <t>23_05_20_EMM_min_xz_step3</t>
  </si>
  <si>
    <t>23_05_20_EMM_min_xz_multiple</t>
  </si>
  <si>
    <t>I_xy: na DDS 385 odpovida</t>
  </si>
  <si>
    <t>22,5 uW</t>
  </si>
  <si>
    <t>23_05_20_EMM_min_xy_step1</t>
  </si>
  <si>
    <t>23_05_20_EMM_min_xy_step2</t>
  </si>
  <si>
    <t>23_05_20_EMM_min_xy_step3</t>
  </si>
  <si>
    <t>23_05_20_EMM_min_xy_multiple</t>
  </si>
  <si>
    <t>ověření minima nalezeného včera</t>
  </si>
  <si>
    <t>to mi ukáže, jak moc se minimum mění po chycení nového iontu a za cca 14 hodin</t>
  </si>
  <si>
    <t>změna vůči včerejšku je pouze chycený jiný iont</t>
  </si>
  <si>
    <t>24_05_20_EMM_min_overeni</t>
  </si>
  <si>
    <t>203 (2700)</t>
  </si>
  <si>
    <t>minimalizace EMM</t>
  </si>
  <si>
    <t>24_05_20_EMM_min_z_step1</t>
  </si>
  <si>
    <t>24_05_20_EMM_min_z_step2</t>
  </si>
  <si>
    <t>24_05_20_EMM_min_z_step3</t>
  </si>
  <si>
    <t>24_05_20_EMM_min_z_multiple</t>
  </si>
  <si>
    <t>202 (2650)</t>
  </si>
  <si>
    <t>24_05_20_EMM_min_xz_step1</t>
  </si>
  <si>
    <t>24_05_20_EMM_min_xz_step2</t>
  </si>
  <si>
    <t>24_05_20_EMM_min_xz_step3</t>
  </si>
  <si>
    <t>24_05_20_EMM_min_xz_multiple</t>
  </si>
  <si>
    <t>24_05_20_EMM_min_xy_step1</t>
  </si>
  <si>
    <t>24_05_20_EMM_min_xy_step2</t>
  </si>
  <si>
    <t>24_05_20_EMM_min_xy_multiple</t>
  </si>
  <si>
    <t>od 9.5. až do 24.5. plati pro směr Sxy svazku:</t>
  </si>
  <si>
    <t>S_xyvec</t>
  </si>
  <si>
    <t>(85; -230; -20)</t>
  </si>
  <si>
    <t>unc+-(5;5;2)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</si>
</sst>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right" vertical="center"/>
    </xf>
    <xf numFmtId="14" fontId="1" fillId="0" borderId="1" xfId="0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9" fontId="0" fillId="0" borderId="0" xfId="0" applyNumberFormat="1"/>
    <xf numFmtId="0" fontId="0" fillId="0" borderId="0" xfId="0" applyFill="1" applyBorder="1"/>
    <xf numFmtId="0" fontId="0" fillId="0" borderId="1" xfId="0" applyFill="1" applyBorder="1"/>
    <xf numFmtId="14" fontId="0" fillId="0" borderId="0" xfId="0" applyNumberFormat="1"/>
    <xf numFmtId="14" fontId="1" fillId="0" borderId="0" xfId="0" applyNumberFormat="1" applyFont="1"/>
    <xf numFmtId="14" fontId="0" fillId="0" borderId="9" xfId="0" applyNumberFormat="1" applyBorder="1"/>
    <xf numFmtId="0" fontId="0" fillId="0" borderId="9" xfId="0" applyBorder="1"/>
    <xf numFmtId="0" fontId="0" fillId="0" borderId="3" xfId="0" applyFill="1" applyBorder="1"/>
    <xf numFmtId="0" fontId="0" fillId="0" borderId="10" xfId="0" applyBorder="1"/>
    <xf numFmtId="0" fontId="2" fillId="0" borderId="0" xfId="0" applyFont="1" applyBorder="1" applyAlignment="1">
      <alignment horizontal="left" vertical="center"/>
    </xf>
    <xf numFmtId="0" fontId="0" fillId="0" borderId="0" xfId="0" applyFont="1"/>
    <xf numFmtId="0" fontId="1" fillId="0" borderId="0" xfId="0" applyFont="1" applyBorder="1"/>
    <xf numFmtId="0" fontId="0" fillId="0" borderId="0" xfId="0" applyFon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'minimalizace EMM'!$O$16:$O$28</c:f>
              <c:numCache>
                <c:formatCode>General</c:formatCode>
                <c:ptCount val="13"/>
                <c:pt idx="0">
                  <c:v>0.156</c:v>
                </c:pt>
                <c:pt idx="1">
                  <c:v>0.15</c:v>
                </c:pt>
                <c:pt idx="3">
                  <c:v>0.14199999999999999</c:v>
                </c:pt>
                <c:pt idx="5">
                  <c:v>0.14199999999999999</c:v>
                </c:pt>
                <c:pt idx="6">
                  <c:v>0.154</c:v>
                </c:pt>
                <c:pt idx="8">
                  <c:v>0.14799999999999999</c:v>
                </c:pt>
                <c:pt idx="9">
                  <c:v>0.152</c:v>
                </c:pt>
                <c:pt idx="10">
                  <c:v>0.151</c:v>
                </c:pt>
                <c:pt idx="11">
                  <c:v>0.153</c:v>
                </c:pt>
                <c:pt idx="12">
                  <c:v>0.152</c:v>
                </c:pt>
              </c:numCache>
            </c:numRef>
          </c:xVal>
          <c:yVal>
            <c:numRef>
              <c:f>'minimalizace EMM'!$W$16:$W$28</c:f>
              <c:numCache>
                <c:formatCode>General</c:formatCode>
                <c:ptCount val="13"/>
                <c:pt idx="0">
                  <c:v>1.8020000000000001E-2</c:v>
                </c:pt>
                <c:pt idx="1">
                  <c:v>1.3089999999999999E-2</c:v>
                </c:pt>
                <c:pt idx="3">
                  <c:v>3.49E-2</c:v>
                </c:pt>
                <c:pt idx="5">
                  <c:v>3.0300000000000001E-2</c:v>
                </c:pt>
                <c:pt idx="6">
                  <c:v>1.4E-2</c:v>
                </c:pt>
                <c:pt idx="8">
                  <c:v>1.9400000000000001E-2</c:v>
                </c:pt>
                <c:pt idx="9" formatCode="0.00000">
                  <c:v>1.1610000000000001E-2</c:v>
                </c:pt>
                <c:pt idx="10">
                  <c:v>1.6400000000000001E-2</c:v>
                </c:pt>
                <c:pt idx="11">
                  <c:v>1.1599999999999999E-2</c:v>
                </c:pt>
                <c:pt idx="12">
                  <c:v>1.43E-2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30-4AF2-A845-279ADD05F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932280"/>
        <c:axId val="426932608"/>
      </c:scatterChart>
      <c:valAx>
        <c:axId val="42693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32608"/>
        <c:crosses val="autoZero"/>
        <c:crossBetween val="midCat"/>
      </c:valAx>
      <c:valAx>
        <c:axId val="4269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3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'minimalizace EMM'!$L$38:$L$46</c:f>
              <c:numCache>
                <c:formatCode>General</c:formatCode>
                <c:ptCount val="9"/>
                <c:pt idx="0">
                  <c:v>43</c:v>
                </c:pt>
                <c:pt idx="1">
                  <c:v>42</c:v>
                </c:pt>
                <c:pt idx="3">
                  <c:v>42.5</c:v>
                </c:pt>
                <c:pt idx="4">
                  <c:v>42.7</c:v>
                </c:pt>
                <c:pt idx="5">
                  <c:v>41</c:v>
                </c:pt>
                <c:pt idx="6">
                  <c:v>42.8</c:v>
                </c:pt>
                <c:pt idx="7">
                  <c:v>42.9</c:v>
                </c:pt>
                <c:pt idx="8">
                  <c:v>42.95</c:v>
                </c:pt>
              </c:numCache>
            </c:numRef>
          </c:xVal>
          <c:yVal>
            <c:numRef>
              <c:f>'minimalizace EMM'!$V$38:$V$46</c:f>
              <c:numCache>
                <c:formatCode>General</c:formatCode>
                <c:ptCount val="9"/>
                <c:pt idx="0">
                  <c:v>1.406466E-2</c:v>
                </c:pt>
                <c:pt idx="1">
                  <c:v>1.943139E-2</c:v>
                </c:pt>
                <c:pt idx="3">
                  <c:v>5.2009400000000003E-3</c:v>
                </c:pt>
                <c:pt idx="4">
                  <c:v>5.2009500000000002E-3</c:v>
                </c:pt>
                <c:pt idx="5">
                  <c:v>5.1623780000000001E-2</c:v>
                </c:pt>
                <c:pt idx="6">
                  <c:v>5.0428000000000001E-3</c:v>
                </c:pt>
                <c:pt idx="7">
                  <c:v>6.8193200000000002E-3</c:v>
                </c:pt>
                <c:pt idx="8">
                  <c:v>1.379608E-2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02-4D6F-8F59-894D36278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022424"/>
        <c:axId val="432019800"/>
      </c:scatterChart>
      <c:valAx>
        <c:axId val="432022424"/>
        <c:scaling>
          <c:orientation val="minMax"/>
          <c:max val="45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19800"/>
        <c:crosses val="autoZero"/>
        <c:crossBetween val="midCat"/>
      </c:valAx>
      <c:valAx>
        <c:axId val="43201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22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304800</xdr:colOff>
      <xdr:row>4</xdr:row>
      <xdr:rowOff>0</xdr:rowOff>
    </xdr:from>
    <xdr:to>
      <xdr:col>30</xdr:col>
      <xdr:colOff>314325</xdr:colOff>
      <xdr:row>18</xdr:row>
      <xdr:rowOff>76200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885824</xdr:colOff>
      <xdr:row>31</xdr:row>
      <xdr:rowOff>114300</xdr:rowOff>
    </xdr:from>
    <xdr:to>
      <xdr:col>35</xdr:col>
      <xdr:colOff>314324</xdr:colOff>
      <xdr:row>52</xdr:row>
      <xdr:rowOff>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9"/>
  <sheetViews>
    <sheetView workbookViewId="0">
      <selection activeCell="C10" sqref="C10"/>
    </sheetView>
  </sheetViews>
  <sheetFormatPr defaultRowHeight="15"/>
  <cols>
    <col min="3" max="3" width="17.140625" customWidth="1"/>
    <col min="5" max="5" width="11.85546875" customWidth="1"/>
  </cols>
  <sheetData>
    <row r="3" spans="3:7">
      <c r="C3" t="s">
        <v>0</v>
      </c>
    </row>
    <row r="4" spans="3:7">
      <c r="C4" t="s">
        <v>2</v>
      </c>
      <c r="D4" t="s">
        <v>1</v>
      </c>
      <c r="E4" t="s">
        <v>3</v>
      </c>
      <c r="F4" t="s">
        <v>4</v>
      </c>
    </row>
    <row r="5" spans="3:7">
      <c r="C5">
        <v>1</v>
      </c>
      <c r="D5">
        <v>2950</v>
      </c>
      <c r="E5">
        <v>30</v>
      </c>
      <c r="F5" t="s">
        <v>5</v>
      </c>
    </row>
    <row r="6" spans="3:7">
      <c r="C6">
        <v>2</v>
      </c>
      <c r="D6">
        <v>2500</v>
      </c>
      <c r="E6">
        <v>30</v>
      </c>
      <c r="F6" t="s">
        <v>5</v>
      </c>
      <c r="G6" s="1" t="s">
        <v>6</v>
      </c>
    </row>
    <row r="7" spans="3:7">
      <c r="C7">
        <v>3</v>
      </c>
      <c r="D7">
        <v>2500</v>
      </c>
      <c r="E7">
        <v>30</v>
      </c>
      <c r="F7" t="s">
        <v>5</v>
      </c>
      <c r="G7" t="s">
        <v>7</v>
      </c>
    </row>
    <row r="8" spans="3:7">
      <c r="C8">
        <v>4</v>
      </c>
      <c r="D8">
        <v>3500</v>
      </c>
      <c r="E8">
        <v>30</v>
      </c>
      <c r="F8" t="s">
        <v>5</v>
      </c>
      <c r="G8" s="1" t="s">
        <v>6</v>
      </c>
    </row>
    <row r="9" spans="3:7">
      <c r="C9">
        <v>5</v>
      </c>
      <c r="D9">
        <v>3500</v>
      </c>
      <c r="E9">
        <v>30</v>
      </c>
      <c r="F9" t="s">
        <v>5</v>
      </c>
      <c r="G9" t="s">
        <v>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54"/>
  <sheetViews>
    <sheetView workbookViewId="0">
      <selection activeCell="H15" sqref="H15"/>
    </sheetView>
  </sheetViews>
  <sheetFormatPr defaultRowHeight="15"/>
  <cols>
    <col min="3" max="3" width="10.28515625" customWidth="1"/>
    <col min="4" max="4" width="11" customWidth="1"/>
    <col min="5" max="5" width="14.42578125" customWidth="1"/>
    <col min="6" max="6" width="19.28515625" customWidth="1"/>
    <col min="7" max="7" width="20.5703125" customWidth="1"/>
    <col min="8" max="8" width="20" customWidth="1"/>
    <col min="10" max="10" width="16.42578125" customWidth="1"/>
    <col min="11" max="11" width="14.7109375" customWidth="1"/>
    <col min="12" max="12" width="13.140625" customWidth="1"/>
    <col min="13" max="13" width="12" customWidth="1"/>
    <col min="14" max="14" width="11" customWidth="1"/>
    <col min="16" max="16" width="33.42578125" customWidth="1"/>
  </cols>
  <sheetData>
    <row r="2" spans="3:17">
      <c r="C2" t="s">
        <v>17</v>
      </c>
      <c r="E2" s="1" t="s">
        <v>32</v>
      </c>
    </row>
    <row r="3" spans="3:17">
      <c r="C3" t="s">
        <v>24</v>
      </c>
    </row>
    <row r="4" spans="3:17">
      <c r="C4" t="s">
        <v>25</v>
      </c>
    </row>
    <row r="7" spans="3:17">
      <c r="C7" t="s">
        <v>8</v>
      </c>
      <c r="D7" t="s">
        <v>9</v>
      </c>
      <c r="E7" t="s">
        <v>20</v>
      </c>
      <c r="F7" t="s">
        <v>21</v>
      </c>
      <c r="G7" t="s">
        <v>22</v>
      </c>
      <c r="H7" t="s">
        <v>23</v>
      </c>
      <c r="I7" t="s">
        <v>10</v>
      </c>
      <c r="J7" t="s">
        <v>16</v>
      </c>
      <c r="K7" t="s">
        <v>11</v>
      </c>
      <c r="L7" t="s">
        <v>12</v>
      </c>
      <c r="M7" t="s">
        <v>13</v>
      </c>
      <c r="N7" t="s">
        <v>14</v>
      </c>
      <c r="P7" t="s">
        <v>15</v>
      </c>
      <c r="Q7" t="s">
        <v>18</v>
      </c>
    </row>
    <row r="8" spans="3:17">
      <c r="C8">
        <v>225</v>
      </c>
      <c r="D8" t="s">
        <v>19</v>
      </c>
      <c r="E8">
        <v>15</v>
      </c>
      <c r="F8">
        <v>94.93</v>
      </c>
      <c r="G8">
        <v>377611220</v>
      </c>
      <c r="H8">
        <v>346000224</v>
      </c>
      <c r="I8">
        <v>580</v>
      </c>
      <c r="J8">
        <v>40</v>
      </c>
      <c r="K8">
        <v>500</v>
      </c>
      <c r="L8">
        <v>500</v>
      </c>
      <c r="M8">
        <v>39</v>
      </c>
      <c r="N8">
        <v>50</v>
      </c>
      <c r="P8" t="s">
        <v>28</v>
      </c>
      <c r="Q8">
        <v>0</v>
      </c>
    </row>
    <row r="9" spans="3:17">
      <c r="C9">
        <v>225</v>
      </c>
      <c r="D9" t="s">
        <v>27</v>
      </c>
      <c r="E9">
        <v>15</v>
      </c>
      <c r="F9">
        <v>94.93</v>
      </c>
      <c r="G9">
        <v>377611220</v>
      </c>
      <c r="H9">
        <v>346000242</v>
      </c>
      <c r="I9">
        <v>600</v>
      </c>
      <c r="J9">
        <v>45</v>
      </c>
      <c r="K9">
        <v>500</v>
      </c>
      <c r="L9">
        <v>500</v>
      </c>
      <c r="M9">
        <v>39</v>
      </c>
      <c r="N9">
        <v>50</v>
      </c>
      <c r="Q9">
        <v>1</v>
      </c>
    </row>
    <row r="10" spans="3:17">
      <c r="C10">
        <v>225</v>
      </c>
      <c r="D10" t="s">
        <v>26</v>
      </c>
      <c r="E10">
        <v>15</v>
      </c>
      <c r="F10">
        <v>94.93</v>
      </c>
      <c r="G10">
        <v>377611219</v>
      </c>
      <c r="H10">
        <v>346000235</v>
      </c>
      <c r="I10">
        <v>650</v>
      </c>
      <c r="J10">
        <v>45</v>
      </c>
      <c r="K10">
        <v>530</v>
      </c>
      <c r="L10">
        <v>500</v>
      </c>
      <c r="M10">
        <v>39</v>
      </c>
      <c r="N10">
        <v>50</v>
      </c>
      <c r="Q10">
        <v>2</v>
      </c>
    </row>
    <row r="11" spans="3:17">
      <c r="C11">
        <v>225</v>
      </c>
      <c r="D11" t="s">
        <v>26</v>
      </c>
      <c r="E11">
        <v>15</v>
      </c>
      <c r="F11">
        <v>94.93</v>
      </c>
      <c r="G11">
        <v>377611222</v>
      </c>
      <c r="H11">
        <v>346000232</v>
      </c>
      <c r="I11">
        <v>625</v>
      </c>
      <c r="J11">
        <v>45</v>
      </c>
      <c r="K11">
        <v>560</v>
      </c>
      <c r="L11">
        <v>500</v>
      </c>
      <c r="M11">
        <v>39</v>
      </c>
      <c r="N11">
        <v>50</v>
      </c>
      <c r="Q11">
        <v>3</v>
      </c>
    </row>
    <row r="12" spans="3:17">
      <c r="C12">
        <v>225</v>
      </c>
      <c r="D12" t="s">
        <v>26</v>
      </c>
      <c r="E12">
        <v>15</v>
      </c>
      <c r="F12">
        <v>94.93</v>
      </c>
      <c r="G12">
        <v>377611223</v>
      </c>
      <c r="H12">
        <v>346000243</v>
      </c>
      <c r="I12">
        <v>600</v>
      </c>
      <c r="J12">
        <v>40</v>
      </c>
      <c r="K12">
        <v>560</v>
      </c>
      <c r="L12">
        <v>470</v>
      </c>
      <c r="M12">
        <v>39</v>
      </c>
      <c r="N12">
        <v>50</v>
      </c>
      <c r="Q12">
        <v>4</v>
      </c>
    </row>
    <row r="13" spans="3:17">
      <c r="C13">
        <v>225</v>
      </c>
      <c r="D13" t="s">
        <v>26</v>
      </c>
      <c r="E13">
        <v>15</v>
      </c>
      <c r="F13">
        <v>94.93</v>
      </c>
      <c r="G13">
        <v>377611225</v>
      </c>
      <c r="H13">
        <v>346000235</v>
      </c>
      <c r="I13">
        <v>620</v>
      </c>
      <c r="J13">
        <v>45</v>
      </c>
      <c r="K13">
        <v>560</v>
      </c>
      <c r="L13">
        <v>455</v>
      </c>
      <c r="M13">
        <v>39</v>
      </c>
      <c r="N13">
        <v>50</v>
      </c>
      <c r="Q13">
        <v>5</v>
      </c>
    </row>
    <row r="14" spans="3:17">
      <c r="C14">
        <v>225</v>
      </c>
      <c r="D14" t="s">
        <v>26</v>
      </c>
      <c r="E14">
        <v>15</v>
      </c>
      <c r="F14">
        <v>94.93</v>
      </c>
      <c r="G14">
        <v>377611217</v>
      </c>
      <c r="H14">
        <v>346000233</v>
      </c>
      <c r="I14">
        <v>650</v>
      </c>
      <c r="J14">
        <v>45</v>
      </c>
      <c r="K14">
        <v>560</v>
      </c>
      <c r="L14">
        <v>445</v>
      </c>
      <c r="M14">
        <v>39</v>
      </c>
      <c r="N14">
        <v>50</v>
      </c>
      <c r="Q14">
        <v>6</v>
      </c>
    </row>
    <row r="15" spans="3:17">
      <c r="C15">
        <v>225</v>
      </c>
      <c r="D15" t="s">
        <v>26</v>
      </c>
      <c r="E15">
        <v>15</v>
      </c>
      <c r="F15">
        <v>94.93</v>
      </c>
      <c r="G15">
        <v>377611224</v>
      </c>
      <c r="H15">
        <v>346000233</v>
      </c>
      <c r="I15">
        <v>650</v>
      </c>
      <c r="J15">
        <v>45</v>
      </c>
      <c r="K15">
        <v>560</v>
      </c>
      <c r="L15">
        <v>440</v>
      </c>
      <c r="M15">
        <v>39</v>
      </c>
      <c r="N15">
        <v>50</v>
      </c>
      <c r="Q15">
        <v>7</v>
      </c>
    </row>
    <row r="16" spans="3:17">
      <c r="C16">
        <v>225</v>
      </c>
      <c r="D16" t="s">
        <v>26</v>
      </c>
      <c r="E16">
        <v>15</v>
      </c>
      <c r="F16">
        <v>94.93</v>
      </c>
      <c r="G16">
        <v>377611224</v>
      </c>
      <c r="H16">
        <v>346000228</v>
      </c>
      <c r="I16">
        <v>620</v>
      </c>
      <c r="J16">
        <v>40</v>
      </c>
      <c r="K16">
        <v>563</v>
      </c>
      <c r="L16">
        <v>437</v>
      </c>
      <c r="M16">
        <v>39</v>
      </c>
      <c r="N16">
        <v>50</v>
      </c>
      <c r="P16" t="s">
        <v>29</v>
      </c>
      <c r="Q16">
        <v>0</v>
      </c>
    </row>
    <row r="17" spans="1:22">
      <c r="C17">
        <v>225</v>
      </c>
      <c r="D17" t="s">
        <v>30</v>
      </c>
      <c r="E17">
        <v>15</v>
      </c>
      <c r="F17">
        <v>94.93</v>
      </c>
      <c r="G17">
        <v>377611225</v>
      </c>
      <c r="H17">
        <v>346000219</v>
      </c>
      <c r="I17">
        <v>610</v>
      </c>
      <c r="J17">
        <v>40</v>
      </c>
      <c r="K17">
        <v>575</v>
      </c>
      <c r="L17">
        <v>425</v>
      </c>
      <c r="M17">
        <v>39</v>
      </c>
      <c r="N17">
        <v>50</v>
      </c>
      <c r="Q17">
        <v>1</v>
      </c>
    </row>
    <row r="18" spans="1:22">
      <c r="C18">
        <v>225</v>
      </c>
      <c r="D18" t="s">
        <v>30</v>
      </c>
      <c r="E18">
        <v>15</v>
      </c>
      <c r="F18">
        <v>94.93</v>
      </c>
      <c r="G18">
        <v>377611230</v>
      </c>
      <c r="H18">
        <v>346000233</v>
      </c>
      <c r="I18">
        <v>625</v>
      </c>
      <c r="J18">
        <v>38</v>
      </c>
      <c r="K18">
        <v>600</v>
      </c>
      <c r="L18">
        <v>400</v>
      </c>
      <c r="M18">
        <v>39</v>
      </c>
      <c r="N18">
        <v>50</v>
      </c>
      <c r="Q18">
        <v>2</v>
      </c>
    </row>
    <row r="19" spans="1:22">
      <c r="C19">
        <v>225</v>
      </c>
      <c r="D19" t="s">
        <v>30</v>
      </c>
      <c r="E19">
        <v>15</v>
      </c>
      <c r="F19">
        <v>94.93</v>
      </c>
      <c r="G19">
        <v>377611225</v>
      </c>
      <c r="H19">
        <v>346000223</v>
      </c>
      <c r="I19">
        <v>620</v>
      </c>
      <c r="J19">
        <v>45</v>
      </c>
      <c r="K19">
        <v>625</v>
      </c>
      <c r="L19">
        <v>375</v>
      </c>
      <c r="M19">
        <v>39</v>
      </c>
      <c r="N19">
        <v>50</v>
      </c>
      <c r="Q19">
        <v>3</v>
      </c>
    </row>
    <row r="20" spans="1:22">
      <c r="C20">
        <v>225</v>
      </c>
      <c r="D20" t="s">
        <v>30</v>
      </c>
      <c r="E20">
        <v>15</v>
      </c>
      <c r="F20">
        <v>94.93</v>
      </c>
      <c r="G20">
        <v>377611229</v>
      </c>
      <c r="H20">
        <v>346000199</v>
      </c>
      <c r="I20">
        <v>630</v>
      </c>
      <c r="J20">
        <v>40</v>
      </c>
      <c r="K20">
        <v>650</v>
      </c>
      <c r="L20">
        <v>350</v>
      </c>
      <c r="M20">
        <v>39</v>
      </c>
      <c r="N20">
        <v>50</v>
      </c>
      <c r="Q20">
        <v>4</v>
      </c>
    </row>
    <row r="21" spans="1:22">
      <c r="C21">
        <v>225</v>
      </c>
      <c r="D21" t="s">
        <v>30</v>
      </c>
      <c r="E21">
        <v>15</v>
      </c>
      <c r="F21">
        <v>94.93</v>
      </c>
      <c r="G21">
        <v>377611230</v>
      </c>
      <c r="H21">
        <v>346000223</v>
      </c>
      <c r="I21">
        <v>650</v>
      </c>
      <c r="J21">
        <v>46</v>
      </c>
      <c r="K21">
        <v>700</v>
      </c>
      <c r="L21">
        <v>300</v>
      </c>
      <c r="M21">
        <v>39</v>
      </c>
      <c r="N21">
        <v>50</v>
      </c>
      <c r="Q21">
        <v>5</v>
      </c>
    </row>
    <row r="22" spans="1:22">
      <c r="C22">
        <v>225</v>
      </c>
      <c r="D22" t="s">
        <v>31</v>
      </c>
      <c r="E22">
        <v>15</v>
      </c>
      <c r="F22">
        <v>94.93</v>
      </c>
      <c r="G22">
        <v>377611226</v>
      </c>
      <c r="H22">
        <v>346000198</v>
      </c>
      <c r="I22">
        <v>580</v>
      </c>
      <c r="J22">
        <v>40</v>
      </c>
      <c r="K22">
        <v>480</v>
      </c>
      <c r="L22">
        <v>520</v>
      </c>
      <c r="M22">
        <v>39</v>
      </c>
      <c r="N22">
        <v>50</v>
      </c>
      <c r="Q22">
        <v>6</v>
      </c>
    </row>
    <row r="23" spans="1:22">
      <c r="C23">
        <v>225</v>
      </c>
      <c r="D23" t="s">
        <v>26</v>
      </c>
      <c r="E23">
        <v>15</v>
      </c>
      <c r="F23">
        <v>94.93</v>
      </c>
      <c r="G23">
        <v>377611232</v>
      </c>
      <c r="H23">
        <v>346000208</v>
      </c>
      <c r="I23">
        <v>570</v>
      </c>
      <c r="J23">
        <v>44</v>
      </c>
      <c r="K23">
        <v>460</v>
      </c>
      <c r="L23">
        <v>540</v>
      </c>
      <c r="M23">
        <v>39</v>
      </c>
      <c r="N23">
        <v>50</v>
      </c>
      <c r="Q23">
        <v>7</v>
      </c>
    </row>
    <row r="24" spans="1:22">
      <c r="C24">
        <v>225</v>
      </c>
      <c r="D24" t="s">
        <v>31</v>
      </c>
      <c r="E24">
        <v>15</v>
      </c>
      <c r="F24">
        <v>94.93</v>
      </c>
      <c r="G24">
        <v>377611236</v>
      </c>
      <c r="H24">
        <v>346000230</v>
      </c>
      <c r="I24">
        <v>610</v>
      </c>
      <c r="J24">
        <v>44</v>
      </c>
      <c r="K24">
        <v>440</v>
      </c>
      <c r="L24">
        <v>560</v>
      </c>
      <c r="M24">
        <v>39</v>
      </c>
      <c r="N24">
        <v>50</v>
      </c>
      <c r="P24" t="s">
        <v>33</v>
      </c>
      <c r="Q24">
        <v>0</v>
      </c>
      <c r="S24" t="s">
        <v>34</v>
      </c>
    </row>
    <row r="25" spans="1:22">
      <c r="C25">
        <v>225</v>
      </c>
      <c r="D25" t="s">
        <v>26</v>
      </c>
      <c r="E25">
        <v>15</v>
      </c>
      <c r="F25">
        <v>94.93</v>
      </c>
      <c r="G25">
        <v>377611234</v>
      </c>
      <c r="H25">
        <v>346000199</v>
      </c>
      <c r="I25">
        <v>610</v>
      </c>
      <c r="J25">
        <v>42</v>
      </c>
      <c r="K25">
        <v>420</v>
      </c>
      <c r="L25">
        <v>580</v>
      </c>
      <c r="M25">
        <v>39</v>
      </c>
      <c r="N25">
        <v>50</v>
      </c>
      <c r="Q25">
        <v>1</v>
      </c>
    </row>
    <row r="30" spans="1:22">
      <c r="A30" t="s">
        <v>40</v>
      </c>
    </row>
    <row r="31" spans="1:22">
      <c r="A31" t="s">
        <v>44</v>
      </c>
      <c r="B31" t="s">
        <v>43</v>
      </c>
      <c r="C31" t="s">
        <v>42</v>
      </c>
      <c r="D31" t="s">
        <v>8</v>
      </c>
      <c r="E31" t="s">
        <v>9</v>
      </c>
      <c r="F31" t="s">
        <v>20</v>
      </c>
      <c r="G31" t="s">
        <v>21</v>
      </c>
      <c r="H31" t="s">
        <v>22</v>
      </c>
      <c r="I31" t="s">
        <v>23</v>
      </c>
      <c r="J31" t="s">
        <v>10</v>
      </c>
      <c r="K31" t="s">
        <v>16</v>
      </c>
      <c r="L31" t="s">
        <v>11</v>
      </c>
      <c r="M31" t="s">
        <v>12</v>
      </c>
      <c r="N31" t="s">
        <v>13</v>
      </c>
      <c r="O31" t="s">
        <v>14</v>
      </c>
      <c r="S31" t="s">
        <v>45</v>
      </c>
      <c r="T31" t="s">
        <v>47</v>
      </c>
      <c r="U31" t="s">
        <v>48</v>
      </c>
      <c r="V31" t="s">
        <v>49</v>
      </c>
    </row>
    <row r="32" spans="1:22">
      <c r="A32">
        <v>1212</v>
      </c>
      <c r="B32">
        <v>33</v>
      </c>
      <c r="C32">
        <v>33</v>
      </c>
      <c r="D32">
        <v>250</v>
      </c>
      <c r="E32" t="s">
        <v>41</v>
      </c>
      <c r="F32">
        <v>15</v>
      </c>
      <c r="G32">
        <v>94.93</v>
      </c>
      <c r="J32">
        <v>660</v>
      </c>
      <c r="K32">
        <v>100</v>
      </c>
      <c r="L32">
        <v>500</v>
      </c>
      <c r="M32">
        <v>500</v>
      </c>
      <c r="N32">
        <v>42</v>
      </c>
      <c r="O32">
        <v>50</v>
      </c>
      <c r="P32" t="s">
        <v>46</v>
      </c>
      <c r="Q32">
        <v>0</v>
      </c>
      <c r="S32">
        <v>64</v>
      </c>
    </row>
    <row r="33" spans="1:23">
      <c r="A33">
        <v>1180</v>
      </c>
      <c r="B33">
        <v>33</v>
      </c>
      <c r="C33">
        <v>20</v>
      </c>
      <c r="D33">
        <v>250</v>
      </c>
      <c r="E33" t="s">
        <v>41</v>
      </c>
      <c r="F33">
        <v>15</v>
      </c>
      <c r="G33">
        <v>94.93</v>
      </c>
      <c r="L33">
        <v>640</v>
      </c>
      <c r="M33">
        <v>370</v>
      </c>
      <c r="N33">
        <v>49</v>
      </c>
      <c r="O33">
        <v>50</v>
      </c>
      <c r="Q33">
        <v>3</v>
      </c>
      <c r="T33">
        <v>73</v>
      </c>
      <c r="U33">
        <v>63</v>
      </c>
    </row>
    <row r="34" spans="1:23">
      <c r="A34">
        <v>1203</v>
      </c>
      <c r="B34">
        <v>33</v>
      </c>
      <c r="C34">
        <v>33</v>
      </c>
      <c r="J34">
        <v>750</v>
      </c>
      <c r="L34">
        <v>640</v>
      </c>
      <c r="M34">
        <v>370</v>
      </c>
      <c r="N34">
        <v>49</v>
      </c>
      <c r="O34">
        <v>50</v>
      </c>
      <c r="Q34">
        <v>4</v>
      </c>
      <c r="T34">
        <v>64</v>
      </c>
      <c r="U34">
        <v>64</v>
      </c>
    </row>
    <row r="35" spans="1:23">
      <c r="A35">
        <v>1212</v>
      </c>
      <c r="B35">
        <v>33</v>
      </c>
      <c r="C35">
        <v>50</v>
      </c>
      <c r="J35">
        <v>750</v>
      </c>
      <c r="L35">
        <v>640</v>
      </c>
      <c r="M35">
        <v>370</v>
      </c>
      <c r="N35">
        <v>49</v>
      </c>
      <c r="O35">
        <v>50</v>
      </c>
      <c r="Q35">
        <v>5</v>
      </c>
      <c r="T35">
        <v>52</v>
      </c>
      <c r="U35">
        <v>64</v>
      </c>
    </row>
    <row r="36" spans="1:23">
      <c r="A36">
        <v>1142</v>
      </c>
      <c r="B36">
        <v>0</v>
      </c>
      <c r="C36">
        <v>50</v>
      </c>
      <c r="L36">
        <v>640</v>
      </c>
      <c r="M36">
        <v>370</v>
      </c>
      <c r="N36">
        <v>49</v>
      </c>
      <c r="O36">
        <v>50</v>
      </c>
      <c r="Q36">
        <v>6</v>
      </c>
      <c r="T36">
        <v>107</v>
      </c>
      <c r="U36">
        <v>50</v>
      </c>
      <c r="V36">
        <v>29.969000000000001</v>
      </c>
    </row>
    <row r="37" spans="1:23">
      <c r="T37">
        <v>106</v>
      </c>
      <c r="U37">
        <v>70</v>
      </c>
      <c r="V37">
        <v>30.01</v>
      </c>
      <c r="W37" t="s">
        <v>5</v>
      </c>
    </row>
    <row r="41" spans="1:23">
      <c r="A41" t="s">
        <v>50</v>
      </c>
    </row>
    <row r="44" spans="1:23">
      <c r="A44">
        <v>1207</v>
      </c>
      <c r="B44">
        <v>33</v>
      </c>
      <c r="C44">
        <v>33</v>
      </c>
      <c r="F44">
        <v>15</v>
      </c>
      <c r="G44">
        <v>94.93</v>
      </c>
      <c r="J44">
        <v>650</v>
      </c>
      <c r="L44">
        <v>563</v>
      </c>
      <c r="M44">
        <v>437</v>
      </c>
      <c r="N44">
        <v>49</v>
      </c>
      <c r="O44">
        <v>50</v>
      </c>
      <c r="P44" t="s">
        <v>52</v>
      </c>
      <c r="Q44">
        <v>0</v>
      </c>
      <c r="T44">
        <v>63</v>
      </c>
      <c r="U44">
        <v>63</v>
      </c>
      <c r="V44">
        <v>29.91</v>
      </c>
      <c r="W44" t="s">
        <v>51</v>
      </c>
    </row>
    <row r="45" spans="1:23">
      <c r="A45">
        <v>1204</v>
      </c>
      <c r="B45" t="s">
        <v>53</v>
      </c>
      <c r="L45">
        <v>563</v>
      </c>
      <c r="M45">
        <v>437</v>
      </c>
      <c r="N45">
        <v>42</v>
      </c>
      <c r="O45">
        <v>50</v>
      </c>
    </row>
    <row r="46" spans="1:23">
      <c r="A46">
        <v>1202</v>
      </c>
      <c r="B46">
        <v>33</v>
      </c>
      <c r="C46">
        <v>33</v>
      </c>
      <c r="D46">
        <v>250</v>
      </c>
      <c r="E46">
        <v>2100</v>
      </c>
      <c r="F46">
        <v>15</v>
      </c>
      <c r="G46">
        <v>94.93</v>
      </c>
      <c r="J46">
        <v>750</v>
      </c>
      <c r="K46">
        <v>110</v>
      </c>
      <c r="L46">
        <v>700</v>
      </c>
      <c r="M46">
        <v>300</v>
      </c>
      <c r="N46">
        <v>42</v>
      </c>
      <c r="O46">
        <v>50</v>
      </c>
      <c r="Q46">
        <v>1</v>
      </c>
      <c r="T46">
        <v>63</v>
      </c>
      <c r="U46">
        <v>63</v>
      </c>
      <c r="V46">
        <v>29.91</v>
      </c>
      <c r="W46" t="s">
        <v>51</v>
      </c>
    </row>
    <row r="47" spans="1:23">
      <c r="A47">
        <v>1202</v>
      </c>
      <c r="B47">
        <v>33</v>
      </c>
      <c r="C47">
        <v>33</v>
      </c>
      <c r="D47">
        <v>250</v>
      </c>
      <c r="E47">
        <v>2100</v>
      </c>
      <c r="F47">
        <v>15</v>
      </c>
      <c r="G47">
        <v>94.93</v>
      </c>
      <c r="J47">
        <v>700</v>
      </c>
      <c r="K47">
        <v>110</v>
      </c>
      <c r="L47">
        <v>625</v>
      </c>
      <c r="M47">
        <v>375</v>
      </c>
      <c r="N47">
        <v>42</v>
      </c>
      <c r="O47">
        <v>50</v>
      </c>
      <c r="Q47">
        <v>2</v>
      </c>
      <c r="T47">
        <v>63</v>
      </c>
      <c r="U47">
        <v>63</v>
      </c>
      <c r="V47">
        <v>29.91</v>
      </c>
      <c r="W47" t="s">
        <v>51</v>
      </c>
    </row>
    <row r="48" spans="1:23">
      <c r="A48">
        <v>1202</v>
      </c>
      <c r="B48">
        <v>33</v>
      </c>
      <c r="C48">
        <v>33</v>
      </c>
      <c r="D48">
        <v>250</v>
      </c>
      <c r="E48">
        <v>2100</v>
      </c>
      <c r="F48">
        <v>15</v>
      </c>
      <c r="G48">
        <v>94.93</v>
      </c>
      <c r="J48">
        <v>700</v>
      </c>
      <c r="K48">
        <v>110</v>
      </c>
      <c r="L48">
        <v>600</v>
      </c>
      <c r="M48">
        <v>400</v>
      </c>
      <c r="N48">
        <v>42</v>
      </c>
      <c r="O48">
        <v>50</v>
      </c>
      <c r="Q48">
        <v>3</v>
      </c>
      <c r="T48">
        <v>63</v>
      </c>
      <c r="U48">
        <v>63</v>
      </c>
      <c r="V48">
        <v>29.91</v>
      </c>
      <c r="W48" t="s">
        <v>51</v>
      </c>
    </row>
    <row r="49" spans="1:23">
      <c r="A49">
        <v>1202</v>
      </c>
      <c r="B49">
        <v>33</v>
      </c>
      <c r="C49">
        <v>33</v>
      </c>
      <c r="D49">
        <v>250</v>
      </c>
      <c r="E49">
        <v>2100</v>
      </c>
      <c r="F49">
        <v>15</v>
      </c>
      <c r="G49">
        <v>94.93</v>
      </c>
      <c r="J49">
        <v>670</v>
      </c>
      <c r="K49">
        <v>110</v>
      </c>
      <c r="L49">
        <v>575</v>
      </c>
      <c r="M49">
        <v>425</v>
      </c>
      <c r="N49">
        <v>42</v>
      </c>
      <c r="O49">
        <v>50</v>
      </c>
      <c r="Q49">
        <v>4</v>
      </c>
      <c r="T49">
        <v>63</v>
      </c>
      <c r="U49">
        <v>63</v>
      </c>
      <c r="V49">
        <v>29.91</v>
      </c>
      <c r="W49" t="s">
        <v>51</v>
      </c>
    </row>
    <row r="50" spans="1:23">
      <c r="A50">
        <v>1202</v>
      </c>
      <c r="B50">
        <v>33</v>
      </c>
      <c r="C50">
        <v>33</v>
      </c>
      <c r="D50">
        <v>250</v>
      </c>
      <c r="E50">
        <v>2100</v>
      </c>
      <c r="F50">
        <v>15</v>
      </c>
      <c r="G50">
        <v>94.93</v>
      </c>
      <c r="J50">
        <v>740</v>
      </c>
      <c r="K50">
        <v>110</v>
      </c>
      <c r="L50">
        <v>440</v>
      </c>
      <c r="M50">
        <v>560</v>
      </c>
      <c r="N50">
        <v>42</v>
      </c>
      <c r="O50">
        <v>50</v>
      </c>
      <c r="Q50">
        <v>5</v>
      </c>
      <c r="T50">
        <v>63</v>
      </c>
      <c r="U50">
        <v>63</v>
      </c>
      <c r="V50">
        <v>29.91</v>
      </c>
      <c r="W50" t="s">
        <v>51</v>
      </c>
    </row>
    <row r="51" spans="1:23">
      <c r="A51">
        <v>1170</v>
      </c>
      <c r="B51">
        <v>33</v>
      </c>
      <c r="C51">
        <v>33</v>
      </c>
      <c r="D51">
        <v>250</v>
      </c>
      <c r="E51">
        <v>2100</v>
      </c>
      <c r="F51">
        <v>15</v>
      </c>
      <c r="G51">
        <v>94.93</v>
      </c>
      <c r="J51">
        <v>730</v>
      </c>
      <c r="K51">
        <v>110</v>
      </c>
      <c r="L51">
        <v>480</v>
      </c>
      <c r="M51">
        <v>520</v>
      </c>
      <c r="N51">
        <v>42</v>
      </c>
      <c r="O51">
        <v>50</v>
      </c>
      <c r="Q51">
        <v>6</v>
      </c>
      <c r="T51">
        <v>63</v>
      </c>
      <c r="U51">
        <v>63</v>
      </c>
      <c r="V51">
        <v>29.91</v>
      </c>
      <c r="W51" t="s">
        <v>51</v>
      </c>
    </row>
    <row r="52" spans="1:23">
      <c r="A52">
        <v>1170</v>
      </c>
      <c r="B52">
        <v>33</v>
      </c>
      <c r="C52">
        <v>33</v>
      </c>
      <c r="D52">
        <v>250</v>
      </c>
      <c r="E52">
        <v>2100</v>
      </c>
      <c r="F52">
        <v>15</v>
      </c>
      <c r="G52">
        <v>94.93</v>
      </c>
      <c r="J52">
        <v>710</v>
      </c>
      <c r="K52">
        <v>110</v>
      </c>
      <c r="L52">
        <v>530</v>
      </c>
      <c r="M52">
        <v>500</v>
      </c>
      <c r="N52">
        <v>42</v>
      </c>
      <c r="O52">
        <v>50</v>
      </c>
      <c r="Q52">
        <v>7</v>
      </c>
      <c r="T52">
        <v>63</v>
      </c>
      <c r="U52">
        <v>63</v>
      </c>
      <c r="V52">
        <v>29.91</v>
      </c>
      <c r="W52" t="s">
        <v>51</v>
      </c>
    </row>
    <row r="53" spans="1:23">
      <c r="A53">
        <v>1175</v>
      </c>
      <c r="B53">
        <v>33</v>
      </c>
      <c r="C53">
        <v>33</v>
      </c>
      <c r="D53">
        <v>250</v>
      </c>
      <c r="E53">
        <v>2100</v>
      </c>
      <c r="F53">
        <v>15</v>
      </c>
      <c r="G53">
        <v>94.93</v>
      </c>
      <c r="J53">
        <v>690</v>
      </c>
      <c r="K53">
        <v>110</v>
      </c>
      <c r="L53">
        <v>560</v>
      </c>
      <c r="M53">
        <v>500</v>
      </c>
      <c r="N53">
        <v>42</v>
      </c>
      <c r="O53">
        <v>50</v>
      </c>
      <c r="P53" t="s">
        <v>54</v>
      </c>
      <c r="Q53">
        <v>0</v>
      </c>
      <c r="T53">
        <v>63</v>
      </c>
      <c r="U53">
        <v>63</v>
      </c>
      <c r="V53">
        <v>29.91</v>
      </c>
      <c r="W53" t="s">
        <v>51</v>
      </c>
    </row>
    <row r="54" spans="1:23">
      <c r="A54">
        <v>1175</v>
      </c>
      <c r="B54">
        <v>33</v>
      </c>
      <c r="C54">
        <v>33</v>
      </c>
      <c r="D54">
        <v>250</v>
      </c>
      <c r="E54">
        <v>2100</v>
      </c>
      <c r="F54">
        <v>15</v>
      </c>
      <c r="G54">
        <v>94.93</v>
      </c>
      <c r="J54">
        <v>700</v>
      </c>
      <c r="K54">
        <v>100</v>
      </c>
      <c r="L54">
        <v>560</v>
      </c>
      <c r="M54">
        <v>470</v>
      </c>
      <c r="N54">
        <v>42</v>
      </c>
      <c r="O54">
        <v>50</v>
      </c>
      <c r="T54">
        <v>63</v>
      </c>
      <c r="U54">
        <v>63</v>
      </c>
      <c r="V54">
        <v>29.91</v>
      </c>
      <c r="W54" t="s">
        <v>51</v>
      </c>
    </row>
  </sheetData>
  <pageMargins left="0.7" right="0.7" top="0.78740157499999996" bottom="0.78740157499999996" header="0.3" footer="0.3"/>
  <pageSetup paperSize="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29"/>
  <sheetViews>
    <sheetView tabSelected="1" topLeftCell="A307" zoomScaleNormal="100" workbookViewId="0">
      <selection activeCell="B331" sqref="B331"/>
    </sheetView>
  </sheetViews>
  <sheetFormatPr defaultRowHeight="15"/>
  <cols>
    <col min="1" max="1" width="10.140625" customWidth="1"/>
    <col min="2" max="2" width="18.7109375" customWidth="1"/>
    <col min="4" max="4" width="17" customWidth="1"/>
    <col min="5" max="5" width="21" customWidth="1"/>
    <col min="6" max="6" width="20.85546875" customWidth="1"/>
    <col min="7" max="7" width="21.42578125" customWidth="1"/>
    <col min="8" max="8" width="18.85546875" customWidth="1"/>
    <col min="9" max="9" width="21.28515625" customWidth="1"/>
    <col min="10" max="10" width="16.85546875" customWidth="1"/>
    <col min="11" max="11" width="12.140625" customWidth="1"/>
    <col min="12" max="12" width="14.28515625" customWidth="1"/>
    <col min="13" max="13" width="15.140625" customWidth="1"/>
    <col min="14" max="15" width="24" customWidth="1"/>
    <col min="16" max="16" width="17.7109375" customWidth="1"/>
    <col min="17" max="17" width="20.42578125" customWidth="1"/>
    <col min="18" max="18" width="31" customWidth="1"/>
    <col min="19" max="19" width="32.7109375" customWidth="1"/>
    <col min="20" max="20" width="12.85546875" customWidth="1"/>
    <col min="22" max="22" width="11" customWidth="1"/>
    <col min="23" max="23" width="24" customWidth="1"/>
    <col min="25" max="25" width="13.5703125" customWidth="1"/>
  </cols>
  <sheetData>
    <row r="2" spans="2:23">
      <c r="B2" t="s">
        <v>17</v>
      </c>
      <c r="C2">
        <v>140</v>
      </c>
      <c r="G2" t="s">
        <v>113</v>
      </c>
      <c r="H2" t="s">
        <v>114</v>
      </c>
    </row>
    <row r="3" spans="2:23">
      <c r="B3" t="s">
        <v>84</v>
      </c>
      <c r="E3" t="s">
        <v>83</v>
      </c>
    </row>
    <row r="4" spans="2:23">
      <c r="B4" t="s">
        <v>80</v>
      </c>
      <c r="E4" t="s">
        <v>81</v>
      </c>
      <c r="F4" t="s">
        <v>82</v>
      </c>
    </row>
    <row r="6" spans="2:23">
      <c r="B6" t="s">
        <v>88</v>
      </c>
      <c r="C6" s="2">
        <v>300000</v>
      </c>
    </row>
    <row r="8" spans="2:23">
      <c r="C8" t="s">
        <v>55</v>
      </c>
    </row>
    <row r="9" spans="2:23">
      <c r="C9" t="s">
        <v>8</v>
      </c>
      <c r="D9" t="s">
        <v>9</v>
      </c>
      <c r="E9" t="s">
        <v>20</v>
      </c>
      <c r="F9" t="s">
        <v>21</v>
      </c>
      <c r="G9" t="s">
        <v>22</v>
      </c>
      <c r="H9" t="s">
        <v>23</v>
      </c>
      <c r="I9" t="s">
        <v>10</v>
      </c>
      <c r="J9" t="s">
        <v>16</v>
      </c>
      <c r="K9" t="s">
        <v>11</v>
      </c>
      <c r="L9" t="s">
        <v>12</v>
      </c>
      <c r="M9" t="s">
        <v>13</v>
      </c>
      <c r="N9" t="s">
        <v>14</v>
      </c>
      <c r="O9" t="s">
        <v>86</v>
      </c>
      <c r="P9" t="s">
        <v>56</v>
      </c>
      <c r="Q9" t="s">
        <v>89</v>
      </c>
      <c r="R9" t="s">
        <v>57</v>
      </c>
      <c r="S9" t="s">
        <v>15</v>
      </c>
      <c r="T9" t="s">
        <v>18</v>
      </c>
      <c r="U9" t="s">
        <v>58</v>
      </c>
      <c r="W9" t="s">
        <v>93</v>
      </c>
    </row>
    <row r="10" spans="2:23">
      <c r="C10">
        <v>222</v>
      </c>
      <c r="D10" t="s">
        <v>85</v>
      </c>
      <c r="E10">
        <v>17.46</v>
      </c>
      <c r="F10">
        <v>88.77</v>
      </c>
      <c r="G10">
        <v>377611143</v>
      </c>
      <c r="H10">
        <v>346000230</v>
      </c>
      <c r="I10">
        <v>3600</v>
      </c>
      <c r="J10">
        <v>170</v>
      </c>
      <c r="K10">
        <v>500</v>
      </c>
      <c r="L10">
        <v>500</v>
      </c>
      <c r="M10">
        <v>17</v>
      </c>
      <c r="N10">
        <v>50</v>
      </c>
      <c r="O10">
        <f>(K10-L10)/(K10+L10)</f>
        <v>0</v>
      </c>
      <c r="P10">
        <v>256</v>
      </c>
      <c r="Q10">
        <f xml:space="preserve"> $C$6/(I10-J10)</f>
        <v>87.463556851311949</v>
      </c>
      <c r="R10">
        <v>90</v>
      </c>
      <c r="S10" t="s">
        <v>87</v>
      </c>
      <c r="T10">
        <v>0</v>
      </c>
      <c r="U10">
        <v>1</v>
      </c>
      <c r="V10">
        <v>0</v>
      </c>
      <c r="W10">
        <v>0.316</v>
      </c>
    </row>
    <row r="11" spans="2:23">
      <c r="C11">
        <v>222</v>
      </c>
      <c r="E11">
        <v>17.46</v>
      </c>
      <c r="F11">
        <v>88.7</v>
      </c>
      <c r="G11">
        <v>377611145</v>
      </c>
      <c r="H11">
        <v>346000240</v>
      </c>
      <c r="I11">
        <v>3950</v>
      </c>
      <c r="J11">
        <v>170</v>
      </c>
      <c r="K11">
        <v>530</v>
      </c>
      <c r="L11">
        <v>470</v>
      </c>
      <c r="M11">
        <v>17</v>
      </c>
      <c r="N11">
        <v>50</v>
      </c>
      <c r="O11">
        <f>(K11-L11)/(K11+L11)</f>
        <v>0.06</v>
      </c>
      <c r="P11">
        <v>256</v>
      </c>
      <c r="Q11">
        <f xml:space="preserve"> $C$6/(I11-J11)</f>
        <v>79.365079365079367</v>
      </c>
      <c r="R11">
        <v>80</v>
      </c>
      <c r="T11">
        <v>1</v>
      </c>
      <c r="U11">
        <v>1</v>
      </c>
      <c r="V11">
        <v>1</v>
      </c>
      <c r="W11">
        <v>0.21</v>
      </c>
    </row>
    <row r="13" spans="2:23">
      <c r="C13">
        <v>222</v>
      </c>
      <c r="D13" t="s">
        <v>85</v>
      </c>
      <c r="E13">
        <v>17.46</v>
      </c>
      <c r="F13">
        <v>88.77</v>
      </c>
      <c r="G13">
        <v>377611143</v>
      </c>
      <c r="H13">
        <v>346000225</v>
      </c>
      <c r="I13">
        <v>3100</v>
      </c>
      <c r="J13">
        <v>180</v>
      </c>
      <c r="K13">
        <v>581</v>
      </c>
      <c r="L13">
        <v>419</v>
      </c>
      <c r="M13">
        <v>17</v>
      </c>
      <c r="N13">
        <v>50</v>
      </c>
      <c r="O13">
        <f t="shared" ref="O13:O28" si="0">(K13-L13)/(K13+L13)</f>
        <v>0.16200000000000001</v>
      </c>
      <c r="P13">
        <v>256</v>
      </c>
      <c r="Q13">
        <f t="shared" ref="Q13:Q28" si="1" xml:space="preserve"> $C$6/(I13-J13)</f>
        <v>102.73972602739725</v>
      </c>
      <c r="R13">
        <v>100</v>
      </c>
      <c r="S13" t="s">
        <v>90</v>
      </c>
      <c r="T13">
        <v>0</v>
      </c>
      <c r="U13">
        <v>2</v>
      </c>
      <c r="V13">
        <v>2</v>
      </c>
      <c r="W13">
        <v>1.8100000000000002E-2</v>
      </c>
    </row>
    <row r="14" spans="2:23">
      <c r="C14">
        <v>222</v>
      </c>
      <c r="I14">
        <v>3150</v>
      </c>
      <c r="J14">
        <v>170</v>
      </c>
      <c r="K14">
        <v>599</v>
      </c>
      <c r="L14">
        <v>401</v>
      </c>
      <c r="M14">
        <v>17</v>
      </c>
      <c r="N14">
        <v>50</v>
      </c>
      <c r="O14">
        <f t="shared" si="0"/>
        <v>0.19800000000000001</v>
      </c>
      <c r="P14">
        <v>256</v>
      </c>
      <c r="Q14">
        <f t="shared" si="1"/>
        <v>100.67114093959732</v>
      </c>
      <c r="R14">
        <v>100</v>
      </c>
      <c r="T14">
        <v>1</v>
      </c>
      <c r="U14">
        <v>2</v>
      </c>
      <c r="V14">
        <v>3</v>
      </c>
      <c r="W14">
        <v>9.11E-2</v>
      </c>
    </row>
    <row r="16" spans="2:23">
      <c r="C16">
        <v>222</v>
      </c>
      <c r="D16" t="s">
        <v>85</v>
      </c>
      <c r="E16">
        <v>17.46</v>
      </c>
      <c r="F16">
        <v>88.77</v>
      </c>
      <c r="G16">
        <v>37611134</v>
      </c>
      <c r="H16">
        <v>346000230</v>
      </c>
      <c r="I16">
        <v>3300</v>
      </c>
      <c r="J16">
        <v>190</v>
      </c>
      <c r="K16">
        <v>578</v>
      </c>
      <c r="L16">
        <v>422</v>
      </c>
      <c r="M16">
        <v>17</v>
      </c>
      <c r="N16">
        <v>50</v>
      </c>
      <c r="O16">
        <f t="shared" si="0"/>
        <v>0.156</v>
      </c>
      <c r="P16">
        <v>256</v>
      </c>
      <c r="Q16">
        <f t="shared" si="1"/>
        <v>96.463022508038591</v>
      </c>
      <c r="R16">
        <v>95</v>
      </c>
      <c r="S16" t="s">
        <v>91</v>
      </c>
      <c r="T16">
        <v>0</v>
      </c>
      <c r="U16">
        <v>3</v>
      </c>
      <c r="V16">
        <v>4</v>
      </c>
      <c r="W16">
        <v>1.8020000000000001E-2</v>
      </c>
    </row>
    <row r="17" spans="1:23">
      <c r="C17">
        <v>222</v>
      </c>
      <c r="D17">
        <v>186</v>
      </c>
      <c r="I17">
        <v>3300</v>
      </c>
      <c r="J17">
        <v>190</v>
      </c>
      <c r="K17">
        <v>575</v>
      </c>
      <c r="L17">
        <v>425</v>
      </c>
      <c r="M17">
        <v>17</v>
      </c>
      <c r="N17">
        <v>50</v>
      </c>
      <c r="O17">
        <f t="shared" si="0"/>
        <v>0.15</v>
      </c>
      <c r="P17">
        <v>256</v>
      </c>
      <c r="Q17">
        <f t="shared" si="1"/>
        <v>96.463022508038591</v>
      </c>
      <c r="R17">
        <v>95</v>
      </c>
      <c r="T17">
        <v>1</v>
      </c>
      <c r="U17">
        <v>3</v>
      </c>
      <c r="V17">
        <v>5</v>
      </c>
      <c r="W17">
        <v>1.3089999999999999E-2</v>
      </c>
    </row>
    <row r="19" spans="1:23">
      <c r="C19">
        <v>222</v>
      </c>
      <c r="D19">
        <v>186</v>
      </c>
      <c r="E19">
        <v>17.46</v>
      </c>
      <c r="F19">
        <v>88.77</v>
      </c>
      <c r="I19">
        <v>3350</v>
      </c>
      <c r="J19">
        <v>190</v>
      </c>
      <c r="K19">
        <v>571</v>
      </c>
      <c r="L19">
        <v>429</v>
      </c>
      <c r="M19">
        <v>17</v>
      </c>
      <c r="N19">
        <v>50</v>
      </c>
      <c r="O19">
        <f t="shared" si="0"/>
        <v>0.14199999999999999</v>
      </c>
      <c r="P19">
        <v>256</v>
      </c>
      <c r="Q19">
        <f t="shared" si="1"/>
        <v>94.936708860759495</v>
      </c>
      <c r="R19">
        <v>95</v>
      </c>
      <c r="T19">
        <v>2</v>
      </c>
      <c r="U19">
        <v>4</v>
      </c>
      <c r="V19">
        <v>6</v>
      </c>
      <c r="W19">
        <v>3.49E-2</v>
      </c>
    </row>
    <row r="20" spans="1:23">
      <c r="Q20" t="e">
        <f t="shared" si="1"/>
        <v>#DIV/0!</v>
      </c>
    </row>
    <row r="21" spans="1:23">
      <c r="C21">
        <v>222</v>
      </c>
      <c r="D21">
        <v>186</v>
      </c>
      <c r="E21">
        <v>17.46</v>
      </c>
      <c r="F21">
        <v>88.77</v>
      </c>
      <c r="G21">
        <v>377611128</v>
      </c>
      <c r="H21">
        <v>346000215</v>
      </c>
      <c r="I21">
        <v>3350</v>
      </c>
      <c r="J21">
        <v>190</v>
      </c>
      <c r="K21">
        <v>571</v>
      </c>
      <c r="L21">
        <v>429</v>
      </c>
      <c r="M21">
        <v>17</v>
      </c>
      <c r="N21">
        <v>50</v>
      </c>
      <c r="O21">
        <f t="shared" si="0"/>
        <v>0.14199999999999999</v>
      </c>
      <c r="P21">
        <v>256</v>
      </c>
      <c r="R21">
        <v>95</v>
      </c>
      <c r="S21" t="s">
        <v>92</v>
      </c>
      <c r="T21">
        <v>0</v>
      </c>
      <c r="U21">
        <v>4</v>
      </c>
      <c r="V21">
        <v>7</v>
      </c>
      <c r="W21">
        <v>3.0300000000000001E-2</v>
      </c>
    </row>
    <row r="22" spans="1:23">
      <c r="I22">
        <v>3300</v>
      </c>
      <c r="J22">
        <v>190</v>
      </c>
      <c r="K22">
        <v>577</v>
      </c>
      <c r="L22">
        <v>423</v>
      </c>
      <c r="M22">
        <v>17</v>
      </c>
      <c r="N22">
        <v>50</v>
      </c>
      <c r="O22">
        <f t="shared" si="0"/>
        <v>0.154</v>
      </c>
      <c r="P22">
        <v>256</v>
      </c>
      <c r="Q22">
        <f t="shared" si="1"/>
        <v>96.463022508038591</v>
      </c>
      <c r="R22">
        <v>95</v>
      </c>
      <c r="T22">
        <v>1</v>
      </c>
      <c r="U22">
        <v>4</v>
      </c>
      <c r="V22">
        <v>8</v>
      </c>
      <c r="W22">
        <v>1.4E-2</v>
      </c>
    </row>
    <row r="24" spans="1:23">
      <c r="C24">
        <v>222</v>
      </c>
      <c r="D24">
        <v>186</v>
      </c>
      <c r="E24">
        <v>17.46</v>
      </c>
      <c r="F24">
        <v>88.77</v>
      </c>
      <c r="I24">
        <v>3250</v>
      </c>
      <c r="J24">
        <v>180</v>
      </c>
      <c r="K24">
        <v>574</v>
      </c>
      <c r="L24">
        <v>426</v>
      </c>
      <c r="M24">
        <v>17</v>
      </c>
      <c r="N24">
        <v>50</v>
      </c>
      <c r="O24">
        <f t="shared" si="0"/>
        <v>0.14799999999999999</v>
      </c>
      <c r="P24">
        <v>256</v>
      </c>
      <c r="Q24">
        <f t="shared" si="1"/>
        <v>97.719869706840385</v>
      </c>
      <c r="R24">
        <v>100</v>
      </c>
      <c r="T24">
        <v>2</v>
      </c>
      <c r="U24">
        <v>4</v>
      </c>
      <c r="V24">
        <v>9</v>
      </c>
      <c r="W24">
        <v>1.9400000000000001E-2</v>
      </c>
    </row>
    <row r="25" spans="1:23">
      <c r="I25">
        <v>3250</v>
      </c>
      <c r="J25">
        <v>180</v>
      </c>
      <c r="K25" s="1">
        <v>576</v>
      </c>
      <c r="L25" s="1">
        <v>424</v>
      </c>
      <c r="M25" s="1">
        <v>17</v>
      </c>
      <c r="N25" s="1">
        <v>50</v>
      </c>
      <c r="O25">
        <f t="shared" si="0"/>
        <v>0.152</v>
      </c>
      <c r="P25">
        <v>256</v>
      </c>
      <c r="Q25">
        <f t="shared" si="1"/>
        <v>97.719869706840385</v>
      </c>
      <c r="R25">
        <v>100</v>
      </c>
      <c r="T25">
        <v>3</v>
      </c>
      <c r="U25">
        <v>4</v>
      </c>
      <c r="V25">
        <v>10</v>
      </c>
      <c r="W25" s="4">
        <v>1.1610000000000001E-2</v>
      </c>
    </row>
    <row r="26" spans="1:23">
      <c r="C26">
        <v>222</v>
      </c>
      <c r="D26">
        <v>186</v>
      </c>
      <c r="E26">
        <v>17.46</v>
      </c>
      <c r="F26">
        <v>88.77</v>
      </c>
      <c r="G26">
        <v>377611139</v>
      </c>
      <c r="H26">
        <v>46000230</v>
      </c>
      <c r="I26">
        <v>3250</v>
      </c>
      <c r="J26">
        <v>180</v>
      </c>
      <c r="K26">
        <v>575.5</v>
      </c>
      <c r="L26">
        <v>424.5</v>
      </c>
      <c r="M26">
        <v>17</v>
      </c>
      <c r="N26">
        <v>50</v>
      </c>
      <c r="O26">
        <f t="shared" si="0"/>
        <v>0.151</v>
      </c>
      <c r="P26">
        <v>256</v>
      </c>
      <c r="Q26">
        <f t="shared" si="1"/>
        <v>97.719869706840385</v>
      </c>
      <c r="R26">
        <v>100</v>
      </c>
      <c r="T26">
        <v>4</v>
      </c>
      <c r="U26">
        <v>4</v>
      </c>
      <c r="V26">
        <v>11</v>
      </c>
      <c r="W26">
        <v>1.6400000000000001E-2</v>
      </c>
    </row>
    <row r="27" spans="1:23">
      <c r="I27">
        <v>3300</v>
      </c>
      <c r="J27">
        <v>190</v>
      </c>
      <c r="K27">
        <v>576.5</v>
      </c>
      <c r="L27">
        <v>423.5</v>
      </c>
      <c r="M27">
        <v>17</v>
      </c>
      <c r="N27">
        <v>50</v>
      </c>
      <c r="O27">
        <f t="shared" si="0"/>
        <v>0.153</v>
      </c>
      <c r="P27">
        <v>256</v>
      </c>
      <c r="Q27">
        <f t="shared" si="1"/>
        <v>96.463022508038591</v>
      </c>
      <c r="R27">
        <v>100</v>
      </c>
      <c r="T27">
        <v>5</v>
      </c>
      <c r="U27">
        <v>4</v>
      </c>
      <c r="V27">
        <v>12</v>
      </c>
      <c r="W27">
        <v>1.1599999999999999E-2</v>
      </c>
    </row>
    <row r="28" spans="1:23">
      <c r="C28">
        <v>222</v>
      </c>
      <c r="D28">
        <v>18</v>
      </c>
      <c r="E28">
        <v>18</v>
      </c>
      <c r="F28">
        <v>88.77</v>
      </c>
      <c r="G28">
        <v>377611145</v>
      </c>
      <c r="H28">
        <v>346000231</v>
      </c>
      <c r="I28">
        <v>3200</v>
      </c>
      <c r="J28">
        <v>190</v>
      </c>
      <c r="K28">
        <v>576</v>
      </c>
      <c r="L28">
        <v>424</v>
      </c>
      <c r="M28">
        <v>17</v>
      </c>
      <c r="N28">
        <v>50</v>
      </c>
      <c r="O28">
        <f t="shared" si="0"/>
        <v>0.152</v>
      </c>
      <c r="P28">
        <v>256</v>
      </c>
      <c r="Q28">
        <f t="shared" si="1"/>
        <v>99.667774086378742</v>
      </c>
      <c r="R28">
        <v>100</v>
      </c>
      <c r="S28" t="s">
        <v>102</v>
      </c>
      <c r="T28">
        <v>0</v>
      </c>
      <c r="V28">
        <v>13</v>
      </c>
      <c r="W28">
        <v>1.43E-2</v>
      </c>
    </row>
    <row r="29" spans="1:23">
      <c r="A29" t="s">
        <v>99</v>
      </c>
      <c r="D29" t="s">
        <v>100</v>
      </c>
      <c r="E29" t="s">
        <v>101</v>
      </c>
    </row>
    <row r="30" spans="1:23">
      <c r="C30" t="s">
        <v>94</v>
      </c>
    </row>
    <row r="31" spans="1:23">
      <c r="C31" t="s">
        <v>9</v>
      </c>
      <c r="D31" t="s">
        <v>20</v>
      </c>
      <c r="E31" t="s">
        <v>21</v>
      </c>
      <c r="F31" t="s">
        <v>22</v>
      </c>
      <c r="G31" t="s">
        <v>23</v>
      </c>
      <c r="H31" t="s">
        <v>10</v>
      </c>
      <c r="I31" t="s">
        <v>95</v>
      </c>
      <c r="J31" t="s">
        <v>11</v>
      </c>
      <c r="K31" t="s">
        <v>12</v>
      </c>
      <c r="L31" t="s">
        <v>13</v>
      </c>
      <c r="M31" t="s">
        <v>14</v>
      </c>
      <c r="N31" t="s">
        <v>86</v>
      </c>
      <c r="O31" t="s">
        <v>56</v>
      </c>
      <c r="P31" t="s">
        <v>89</v>
      </c>
      <c r="Q31" t="s">
        <v>57</v>
      </c>
      <c r="R31" t="s">
        <v>15</v>
      </c>
      <c r="S31" t="s">
        <v>18</v>
      </c>
      <c r="T31" t="s">
        <v>58</v>
      </c>
      <c r="V31" t="s">
        <v>93</v>
      </c>
      <c r="W31" t="s">
        <v>109</v>
      </c>
    </row>
    <row r="32" spans="1:23">
      <c r="C32" t="s">
        <v>103</v>
      </c>
      <c r="D32">
        <v>18</v>
      </c>
      <c r="E32">
        <v>88.77</v>
      </c>
      <c r="F32">
        <v>377611150</v>
      </c>
      <c r="G32">
        <v>346000236</v>
      </c>
      <c r="H32">
        <v>3300</v>
      </c>
      <c r="I32">
        <v>130</v>
      </c>
      <c r="J32">
        <v>576</v>
      </c>
      <c r="K32">
        <v>424</v>
      </c>
      <c r="L32">
        <v>17</v>
      </c>
      <c r="M32">
        <v>50</v>
      </c>
      <c r="O32">
        <v>256</v>
      </c>
      <c r="P32">
        <f>$C$6/(H32-I32)</f>
        <v>94.637223974763401</v>
      </c>
      <c r="Q32">
        <v>95</v>
      </c>
      <c r="R32" t="s">
        <v>104</v>
      </c>
      <c r="S32">
        <v>0</v>
      </c>
      <c r="T32">
        <v>1</v>
      </c>
      <c r="U32">
        <v>0</v>
      </c>
      <c r="V32" s="3">
        <v>0.61909848000000001</v>
      </c>
    </row>
    <row r="33" spans="3:24">
      <c r="C33">
        <v>207</v>
      </c>
      <c r="D33">
        <v>18</v>
      </c>
      <c r="E33">
        <v>88.77</v>
      </c>
      <c r="H33">
        <v>3750</v>
      </c>
      <c r="I33">
        <v>130</v>
      </c>
      <c r="J33">
        <v>576</v>
      </c>
      <c r="K33">
        <v>424</v>
      </c>
      <c r="L33">
        <v>35</v>
      </c>
      <c r="M33">
        <v>50</v>
      </c>
      <c r="O33">
        <v>256</v>
      </c>
      <c r="P33">
        <f>$C$6/(H33-I33)</f>
        <v>82.872928176795583</v>
      </c>
      <c r="Q33">
        <v>80</v>
      </c>
      <c r="S33">
        <v>1</v>
      </c>
      <c r="T33">
        <v>1</v>
      </c>
      <c r="U33">
        <v>1</v>
      </c>
      <c r="V33" s="3">
        <v>0.23714600999999999</v>
      </c>
    </row>
    <row r="35" spans="3:24">
      <c r="C35">
        <v>207</v>
      </c>
      <c r="D35">
        <v>18</v>
      </c>
      <c r="E35">
        <v>88.77</v>
      </c>
      <c r="F35">
        <v>377611148</v>
      </c>
      <c r="H35">
        <v>3600</v>
      </c>
      <c r="I35">
        <v>140</v>
      </c>
      <c r="J35">
        <v>576</v>
      </c>
      <c r="K35">
        <v>424</v>
      </c>
      <c r="L35">
        <v>43.5</v>
      </c>
      <c r="M35">
        <v>50</v>
      </c>
      <c r="O35">
        <v>256</v>
      </c>
      <c r="P35">
        <f t="shared" ref="P35:P36" si="2">$C$6/(H35-I35)</f>
        <v>86.705202312138724</v>
      </c>
      <c r="Q35">
        <v>85</v>
      </c>
      <c r="R35" t="s">
        <v>105</v>
      </c>
      <c r="S35">
        <v>0</v>
      </c>
      <c r="T35">
        <v>2</v>
      </c>
      <c r="U35">
        <v>2</v>
      </c>
      <c r="V35" s="3">
        <v>3.0883089999999998E-2</v>
      </c>
    </row>
    <row r="36" spans="3:24">
      <c r="C36">
        <v>207</v>
      </c>
      <c r="D36">
        <v>18</v>
      </c>
      <c r="E36">
        <v>88.77</v>
      </c>
      <c r="H36">
        <v>3600</v>
      </c>
      <c r="I36">
        <v>140</v>
      </c>
      <c r="J36">
        <v>576</v>
      </c>
      <c r="K36">
        <v>424</v>
      </c>
      <c r="L36">
        <v>49.5</v>
      </c>
      <c r="M36">
        <v>50</v>
      </c>
      <c r="O36">
        <v>256</v>
      </c>
      <c r="P36">
        <f t="shared" si="2"/>
        <v>86.705202312138724</v>
      </c>
      <c r="Q36">
        <v>85</v>
      </c>
      <c r="S36">
        <v>1</v>
      </c>
      <c r="T36">
        <v>2</v>
      </c>
      <c r="U36">
        <v>3</v>
      </c>
      <c r="V36" s="3">
        <v>0.21716887000000001</v>
      </c>
    </row>
    <row r="38" spans="3:24">
      <c r="C38">
        <v>207</v>
      </c>
      <c r="D38">
        <v>18</v>
      </c>
      <c r="E38">
        <v>88.77</v>
      </c>
      <c r="F38">
        <v>377611151</v>
      </c>
      <c r="G38">
        <v>346000236</v>
      </c>
      <c r="H38">
        <v>3600</v>
      </c>
      <c r="I38">
        <v>140</v>
      </c>
      <c r="J38">
        <v>576</v>
      </c>
      <c r="K38">
        <v>424</v>
      </c>
      <c r="L38">
        <v>43</v>
      </c>
      <c r="M38">
        <v>50</v>
      </c>
      <c r="O38">
        <v>256</v>
      </c>
      <c r="Q38">
        <v>85</v>
      </c>
      <c r="R38" t="s">
        <v>106</v>
      </c>
      <c r="S38">
        <v>0</v>
      </c>
      <c r="T38">
        <v>3</v>
      </c>
      <c r="U38">
        <v>4</v>
      </c>
      <c r="V38" s="3">
        <v>1.406466E-2</v>
      </c>
      <c r="W38" s="3">
        <v>-2.6740088166988101</v>
      </c>
    </row>
    <row r="39" spans="3:24">
      <c r="H39">
        <v>3550</v>
      </c>
      <c r="I39">
        <v>130</v>
      </c>
      <c r="J39">
        <v>576</v>
      </c>
      <c r="K39">
        <v>424</v>
      </c>
      <c r="L39">
        <v>42</v>
      </c>
      <c r="M39">
        <v>50</v>
      </c>
      <c r="O39">
        <v>256</v>
      </c>
      <c r="Q39">
        <v>85</v>
      </c>
      <c r="S39">
        <v>1</v>
      </c>
      <c r="T39">
        <v>3</v>
      </c>
      <c r="U39">
        <v>5</v>
      </c>
      <c r="V39" s="3">
        <v>1.943139E-2</v>
      </c>
      <c r="W39" s="3">
        <v>1.1591762719436201</v>
      </c>
    </row>
    <row r="41" spans="3:24">
      <c r="C41">
        <v>207</v>
      </c>
      <c r="D41">
        <v>18</v>
      </c>
      <c r="E41">
        <v>88.77</v>
      </c>
      <c r="F41">
        <v>37761151</v>
      </c>
      <c r="G41">
        <v>346000231</v>
      </c>
      <c r="H41">
        <v>3550</v>
      </c>
      <c r="I41">
        <v>130</v>
      </c>
      <c r="J41">
        <v>576</v>
      </c>
      <c r="K41">
        <v>424</v>
      </c>
      <c r="L41">
        <v>42.5</v>
      </c>
      <c r="M41">
        <v>50</v>
      </c>
      <c r="O41">
        <v>256</v>
      </c>
      <c r="Q41">
        <v>85</v>
      </c>
      <c r="R41" t="s">
        <v>107</v>
      </c>
      <c r="S41">
        <v>2</v>
      </c>
      <c r="U41">
        <v>6</v>
      </c>
      <c r="V41" s="3">
        <v>5.2009400000000003E-3</v>
      </c>
      <c r="W41" s="3" t="s">
        <v>110</v>
      </c>
      <c r="X41" t="s">
        <v>108</v>
      </c>
    </row>
    <row r="42" spans="3:24">
      <c r="H42">
        <v>3550</v>
      </c>
      <c r="I42">
        <v>130</v>
      </c>
      <c r="L42">
        <v>42.7</v>
      </c>
      <c r="M42">
        <v>50</v>
      </c>
      <c r="O42">
        <v>256</v>
      </c>
      <c r="Q42">
        <v>85</v>
      </c>
      <c r="S42">
        <v>3</v>
      </c>
      <c r="U42">
        <v>7</v>
      </c>
      <c r="V42" s="3">
        <v>5.2009500000000002E-3</v>
      </c>
      <c r="W42" s="3" t="s">
        <v>111</v>
      </c>
    </row>
    <row r="43" spans="3:24">
      <c r="H43">
        <v>3550</v>
      </c>
      <c r="I43">
        <v>130</v>
      </c>
      <c r="J43">
        <v>576</v>
      </c>
      <c r="K43">
        <v>424</v>
      </c>
      <c r="L43">
        <v>41</v>
      </c>
      <c r="M43">
        <v>50</v>
      </c>
      <c r="O43">
        <v>256</v>
      </c>
      <c r="Q43">
        <v>85</v>
      </c>
      <c r="S43">
        <v>4</v>
      </c>
      <c r="U43">
        <v>8</v>
      </c>
      <c r="V43" s="3">
        <v>5.1623780000000001E-2</v>
      </c>
      <c r="W43" s="3" t="s">
        <v>112</v>
      </c>
    </row>
    <row r="44" spans="3:24">
      <c r="C44">
        <v>207</v>
      </c>
      <c r="D44">
        <v>18</v>
      </c>
      <c r="E44">
        <v>88.77</v>
      </c>
      <c r="F44">
        <v>37761154</v>
      </c>
      <c r="G44">
        <v>346000230</v>
      </c>
      <c r="H44">
        <v>3550</v>
      </c>
      <c r="I44">
        <v>130</v>
      </c>
      <c r="J44">
        <v>576</v>
      </c>
      <c r="K44">
        <v>424</v>
      </c>
      <c r="L44">
        <v>42.8</v>
      </c>
      <c r="M44">
        <v>50</v>
      </c>
      <c r="O44">
        <v>256</v>
      </c>
      <c r="Q44">
        <v>85</v>
      </c>
      <c r="S44">
        <v>5</v>
      </c>
      <c r="U44">
        <v>9</v>
      </c>
      <c r="V44" s="3">
        <v>5.0428000000000001E-3</v>
      </c>
      <c r="W44" s="3">
        <v>-2.91013747677734</v>
      </c>
    </row>
    <row r="45" spans="3:24">
      <c r="H45">
        <v>3550</v>
      </c>
      <c r="I45">
        <v>130</v>
      </c>
      <c r="L45">
        <v>42.9</v>
      </c>
      <c r="M45">
        <v>50</v>
      </c>
      <c r="O45">
        <v>256</v>
      </c>
      <c r="Q45">
        <v>85</v>
      </c>
      <c r="S45">
        <v>6</v>
      </c>
      <c r="U45">
        <v>10</v>
      </c>
      <c r="V45" s="3">
        <v>6.8193200000000002E-3</v>
      </c>
      <c r="W45" s="3">
        <v>-2.2185900134407102</v>
      </c>
    </row>
    <row r="46" spans="3:24">
      <c r="H46">
        <v>3550</v>
      </c>
      <c r="I46">
        <v>130</v>
      </c>
      <c r="J46">
        <v>576</v>
      </c>
      <c r="K46">
        <v>424</v>
      </c>
      <c r="L46">
        <v>42.95</v>
      </c>
      <c r="M46">
        <v>50</v>
      </c>
      <c r="O46">
        <v>256</v>
      </c>
      <c r="Q46">
        <v>85</v>
      </c>
      <c r="S46">
        <v>7</v>
      </c>
      <c r="U46">
        <v>11</v>
      </c>
      <c r="V46" s="3">
        <v>1.379608E-2</v>
      </c>
      <c r="W46">
        <v>-2.6352252493868402</v>
      </c>
    </row>
    <row r="55" spans="1:23" ht="15.75" thickBot="1">
      <c r="A55" s="5">
        <v>43960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>
      <c r="B56" t="s">
        <v>17</v>
      </c>
      <c r="C56">
        <v>170</v>
      </c>
      <c r="G56" t="s">
        <v>113</v>
      </c>
      <c r="H56" t="s">
        <v>114</v>
      </c>
    </row>
    <row r="57" spans="1:23">
      <c r="B57" t="s">
        <v>116</v>
      </c>
      <c r="E57" t="s">
        <v>117</v>
      </c>
    </row>
    <row r="58" spans="1:23">
      <c r="B58" t="s">
        <v>80</v>
      </c>
      <c r="E58" t="s">
        <v>81</v>
      </c>
      <c r="F58" t="s">
        <v>82</v>
      </c>
    </row>
    <row r="60" spans="1:23">
      <c r="B60" t="s">
        <v>88</v>
      </c>
      <c r="C60" s="2">
        <v>300000</v>
      </c>
    </row>
    <row r="62" spans="1:23">
      <c r="C62" t="s">
        <v>55</v>
      </c>
    </row>
    <row r="63" spans="1:23">
      <c r="C63" t="s">
        <v>8</v>
      </c>
      <c r="D63" t="s">
        <v>9</v>
      </c>
      <c r="E63" t="s">
        <v>20</v>
      </c>
      <c r="F63" t="s">
        <v>21</v>
      </c>
      <c r="G63" t="s">
        <v>22</v>
      </c>
      <c r="H63" t="s">
        <v>23</v>
      </c>
      <c r="I63" t="s">
        <v>10</v>
      </c>
      <c r="J63" t="s">
        <v>16</v>
      </c>
      <c r="K63" t="s">
        <v>11</v>
      </c>
      <c r="L63" t="s">
        <v>12</v>
      </c>
      <c r="M63" t="s">
        <v>13</v>
      </c>
      <c r="N63" t="s">
        <v>14</v>
      </c>
      <c r="O63" t="s">
        <v>86</v>
      </c>
      <c r="P63" t="s">
        <v>56</v>
      </c>
      <c r="Q63" t="s">
        <v>89</v>
      </c>
      <c r="R63" t="s">
        <v>57</v>
      </c>
      <c r="S63" t="s">
        <v>15</v>
      </c>
      <c r="T63" t="s">
        <v>18</v>
      </c>
      <c r="U63" t="s">
        <v>58</v>
      </c>
      <c r="W63" t="s">
        <v>93</v>
      </c>
    </row>
    <row r="64" spans="1:23">
      <c r="A64" t="s">
        <v>118</v>
      </c>
      <c r="C64">
        <v>246</v>
      </c>
      <c r="D64">
        <v>187</v>
      </c>
      <c r="E64">
        <v>18</v>
      </c>
      <c r="G64">
        <v>377611161</v>
      </c>
      <c r="H64">
        <v>346000221</v>
      </c>
      <c r="I64">
        <v>3750</v>
      </c>
      <c r="J64">
        <v>280</v>
      </c>
      <c r="K64">
        <v>574.5</v>
      </c>
      <c r="L64">
        <v>425.5</v>
      </c>
      <c r="M64">
        <v>17</v>
      </c>
      <c r="N64">
        <v>50</v>
      </c>
      <c r="O64">
        <f>(K64-L64)/(K64+L64)</f>
        <v>0.14899999999999999</v>
      </c>
      <c r="P64">
        <v>256</v>
      </c>
      <c r="Q64">
        <f xml:space="preserve"> $C$6/(I64-J64)</f>
        <v>86.455331412103746</v>
      </c>
      <c r="R64">
        <v>100</v>
      </c>
      <c r="S64" t="s">
        <v>115</v>
      </c>
      <c r="T64">
        <v>0</v>
      </c>
    </row>
    <row r="65" spans="1:22">
      <c r="C65">
        <v>246</v>
      </c>
      <c r="D65">
        <v>187</v>
      </c>
      <c r="E65">
        <v>18</v>
      </c>
      <c r="I65">
        <v>3850</v>
      </c>
      <c r="J65">
        <v>300</v>
      </c>
      <c r="K65">
        <v>575</v>
      </c>
      <c r="L65">
        <v>425</v>
      </c>
      <c r="M65">
        <v>17</v>
      </c>
      <c r="N65">
        <v>50</v>
      </c>
      <c r="O65">
        <f t="shared" ref="O65:O73" si="3">(K65-L65)/(K65+L65)</f>
        <v>0.15</v>
      </c>
      <c r="P65">
        <v>256</v>
      </c>
      <c r="Q65">
        <f xml:space="preserve"> $C$6/(I65-J65)</f>
        <v>84.507042253521121</v>
      </c>
      <c r="R65">
        <v>85</v>
      </c>
      <c r="T65">
        <v>1</v>
      </c>
    </row>
    <row r="66" spans="1:22">
      <c r="I66">
        <v>3700</v>
      </c>
      <c r="J66">
        <v>320</v>
      </c>
      <c r="K66">
        <v>575.5</v>
      </c>
      <c r="L66">
        <v>424.5</v>
      </c>
      <c r="M66">
        <v>17</v>
      </c>
      <c r="N66">
        <v>50</v>
      </c>
      <c r="O66">
        <f t="shared" si="3"/>
        <v>0.151</v>
      </c>
      <c r="P66">
        <v>256</v>
      </c>
      <c r="Q66">
        <f t="shared" ref="Q66:Q77" si="4" xml:space="preserve"> $C$6/(I66-J66)</f>
        <v>88.757396449704146</v>
      </c>
      <c r="R66">
        <v>85</v>
      </c>
      <c r="T66">
        <v>2</v>
      </c>
    </row>
    <row r="67" spans="1:22">
      <c r="I67">
        <v>3650</v>
      </c>
      <c r="J67">
        <v>320</v>
      </c>
      <c r="K67">
        <v>576</v>
      </c>
      <c r="L67">
        <v>424</v>
      </c>
      <c r="M67">
        <v>17</v>
      </c>
      <c r="N67">
        <v>50</v>
      </c>
      <c r="O67">
        <f t="shared" si="3"/>
        <v>0.152</v>
      </c>
      <c r="P67">
        <v>256</v>
      </c>
      <c r="Q67">
        <f t="shared" si="4"/>
        <v>90.090090090090087</v>
      </c>
      <c r="R67">
        <v>90</v>
      </c>
      <c r="T67">
        <v>3</v>
      </c>
    </row>
    <row r="68" spans="1:22">
      <c r="I68">
        <v>3650</v>
      </c>
      <c r="J68">
        <v>320</v>
      </c>
      <c r="K68">
        <v>576.5</v>
      </c>
      <c r="L68">
        <v>423.5</v>
      </c>
      <c r="M68">
        <v>17</v>
      </c>
      <c r="N68">
        <v>50</v>
      </c>
      <c r="O68">
        <f t="shared" si="3"/>
        <v>0.153</v>
      </c>
      <c r="P68">
        <v>256</v>
      </c>
      <c r="Q68">
        <f t="shared" si="4"/>
        <v>90.090090090090087</v>
      </c>
      <c r="R68">
        <v>90</v>
      </c>
      <c r="T68">
        <v>4</v>
      </c>
    </row>
    <row r="69" spans="1:22">
      <c r="I69">
        <v>3800</v>
      </c>
      <c r="J69">
        <v>310</v>
      </c>
      <c r="K69">
        <v>577</v>
      </c>
      <c r="L69">
        <v>423</v>
      </c>
      <c r="M69">
        <v>17</v>
      </c>
      <c r="N69">
        <v>50</v>
      </c>
      <c r="O69">
        <f t="shared" si="3"/>
        <v>0.154</v>
      </c>
      <c r="P69">
        <v>256</v>
      </c>
      <c r="Q69">
        <f t="shared" si="4"/>
        <v>85.959885386819479</v>
      </c>
      <c r="R69">
        <v>85</v>
      </c>
      <c r="T69">
        <v>5</v>
      </c>
    </row>
    <row r="70" spans="1:22">
      <c r="I70">
        <v>3700</v>
      </c>
      <c r="J70">
        <v>300</v>
      </c>
      <c r="K70">
        <v>577.5</v>
      </c>
      <c r="L70">
        <v>422.5</v>
      </c>
      <c r="M70">
        <v>17</v>
      </c>
      <c r="N70">
        <v>50</v>
      </c>
      <c r="O70">
        <f t="shared" si="3"/>
        <v>0.155</v>
      </c>
      <c r="P70">
        <v>256</v>
      </c>
      <c r="Q70">
        <f t="shared" si="4"/>
        <v>88.235294117647058</v>
      </c>
      <c r="R70">
        <v>90</v>
      </c>
      <c r="T70">
        <v>6</v>
      </c>
    </row>
    <row r="72" spans="1:22">
      <c r="A72" t="s">
        <v>119</v>
      </c>
      <c r="C72">
        <v>246</v>
      </c>
      <c r="D72">
        <v>187</v>
      </c>
      <c r="E72">
        <v>18</v>
      </c>
      <c r="G72">
        <v>377611158</v>
      </c>
      <c r="H72">
        <v>346000222</v>
      </c>
      <c r="I72">
        <v>3550</v>
      </c>
      <c r="J72">
        <v>300</v>
      </c>
      <c r="K72">
        <v>576</v>
      </c>
      <c r="L72">
        <v>424</v>
      </c>
      <c r="M72">
        <v>17</v>
      </c>
      <c r="N72">
        <v>50</v>
      </c>
      <c r="O72">
        <f t="shared" si="3"/>
        <v>0.152</v>
      </c>
      <c r="P72">
        <v>256</v>
      </c>
      <c r="Q72">
        <f t="shared" si="4"/>
        <v>92.307692307692307</v>
      </c>
      <c r="R72">
        <v>90</v>
      </c>
      <c r="S72" t="s">
        <v>120</v>
      </c>
      <c r="T72">
        <v>0</v>
      </c>
    </row>
    <row r="73" spans="1:22">
      <c r="C73">
        <v>240</v>
      </c>
      <c r="D73">
        <v>187</v>
      </c>
      <c r="E73">
        <v>18</v>
      </c>
      <c r="I73">
        <v>2800</v>
      </c>
      <c r="J73">
        <v>320</v>
      </c>
      <c r="K73">
        <v>576</v>
      </c>
      <c r="L73">
        <v>424</v>
      </c>
      <c r="M73">
        <v>17</v>
      </c>
      <c r="N73">
        <v>50</v>
      </c>
      <c r="O73">
        <f t="shared" si="3"/>
        <v>0.152</v>
      </c>
      <c r="P73">
        <v>256</v>
      </c>
      <c r="Q73">
        <f t="shared" si="4"/>
        <v>120.96774193548387</v>
      </c>
      <c r="R73">
        <v>120</v>
      </c>
      <c r="T73">
        <v>1</v>
      </c>
    </row>
    <row r="74" spans="1:22">
      <c r="I74">
        <v>2800</v>
      </c>
      <c r="J74">
        <v>320</v>
      </c>
      <c r="K74">
        <v>576</v>
      </c>
      <c r="L74">
        <v>424</v>
      </c>
      <c r="M74">
        <v>17</v>
      </c>
      <c r="N74">
        <v>50</v>
      </c>
      <c r="Q74">
        <f t="shared" si="4"/>
        <v>120.96774193548387</v>
      </c>
      <c r="R74">
        <v>120</v>
      </c>
      <c r="T74">
        <v>2</v>
      </c>
    </row>
    <row r="75" spans="1:22">
      <c r="I75">
        <v>2800</v>
      </c>
      <c r="J75">
        <v>320</v>
      </c>
      <c r="K75">
        <v>576</v>
      </c>
      <c r="L75">
        <v>424</v>
      </c>
      <c r="M75">
        <v>17</v>
      </c>
      <c r="N75">
        <v>50</v>
      </c>
      <c r="Q75">
        <f t="shared" si="4"/>
        <v>120.96774193548387</v>
      </c>
      <c r="R75">
        <v>120</v>
      </c>
      <c r="T75">
        <v>3</v>
      </c>
    </row>
    <row r="76" spans="1:22">
      <c r="I76">
        <v>2800</v>
      </c>
      <c r="J76">
        <v>320</v>
      </c>
      <c r="K76">
        <v>576</v>
      </c>
      <c r="L76">
        <v>424</v>
      </c>
      <c r="M76">
        <v>17</v>
      </c>
      <c r="N76">
        <v>50</v>
      </c>
      <c r="Q76">
        <f t="shared" si="4"/>
        <v>120.96774193548387</v>
      </c>
      <c r="R76">
        <v>120</v>
      </c>
      <c r="T76">
        <v>4</v>
      </c>
    </row>
    <row r="77" spans="1:22">
      <c r="I77">
        <v>2800</v>
      </c>
      <c r="J77">
        <v>320</v>
      </c>
      <c r="K77">
        <v>576</v>
      </c>
      <c r="L77">
        <v>424</v>
      </c>
      <c r="M77">
        <v>17</v>
      </c>
      <c r="N77">
        <v>50</v>
      </c>
      <c r="P77">
        <v>256</v>
      </c>
      <c r="Q77">
        <f t="shared" si="4"/>
        <v>120.96774193548387</v>
      </c>
      <c r="R77">
        <v>400</v>
      </c>
      <c r="T77">
        <v>5</v>
      </c>
    </row>
    <row r="79" spans="1:22">
      <c r="C79" t="s">
        <v>94</v>
      </c>
    </row>
    <row r="80" spans="1:22">
      <c r="C80" t="s">
        <v>9</v>
      </c>
      <c r="D80" t="s">
        <v>20</v>
      </c>
      <c r="E80" t="s">
        <v>21</v>
      </c>
      <c r="F80" t="s">
        <v>22</v>
      </c>
      <c r="G80" t="s">
        <v>23</v>
      </c>
      <c r="H80" t="s">
        <v>10</v>
      </c>
      <c r="I80" t="s">
        <v>95</v>
      </c>
      <c r="J80" t="s">
        <v>11</v>
      </c>
      <c r="K80" t="s">
        <v>12</v>
      </c>
      <c r="L80" t="s">
        <v>13</v>
      </c>
      <c r="M80" t="s">
        <v>14</v>
      </c>
      <c r="N80" t="s">
        <v>86</v>
      </c>
      <c r="O80" t="s">
        <v>56</v>
      </c>
      <c r="P80" t="s">
        <v>89</v>
      </c>
      <c r="Q80" t="s">
        <v>57</v>
      </c>
      <c r="R80" t="s">
        <v>15</v>
      </c>
      <c r="S80" t="s">
        <v>18</v>
      </c>
      <c r="T80" t="s">
        <v>58</v>
      </c>
      <c r="V80" t="s">
        <v>93</v>
      </c>
    </row>
    <row r="81" spans="2:22">
      <c r="B81" t="s">
        <v>121</v>
      </c>
      <c r="C81" t="s">
        <v>122</v>
      </c>
      <c r="D81">
        <v>18</v>
      </c>
      <c r="F81">
        <v>377611157</v>
      </c>
      <c r="G81">
        <v>346000223</v>
      </c>
      <c r="H81">
        <v>3200</v>
      </c>
      <c r="I81">
        <v>110</v>
      </c>
      <c r="J81">
        <v>576</v>
      </c>
      <c r="K81">
        <v>424</v>
      </c>
      <c r="L81">
        <v>17</v>
      </c>
      <c r="M81">
        <v>50</v>
      </c>
      <c r="O81">
        <v>256</v>
      </c>
      <c r="P81">
        <f>$C$6/(H81-I81)</f>
        <v>97.087378640776706</v>
      </c>
      <c r="Q81">
        <v>95</v>
      </c>
      <c r="R81" t="s">
        <v>123</v>
      </c>
      <c r="S81">
        <v>0</v>
      </c>
      <c r="V81" s="3"/>
    </row>
    <row r="82" spans="2:22">
      <c r="H82">
        <v>2700</v>
      </c>
      <c r="I82">
        <v>110</v>
      </c>
      <c r="J82">
        <v>576</v>
      </c>
      <c r="K82">
        <v>424</v>
      </c>
      <c r="L82">
        <v>40</v>
      </c>
      <c r="M82">
        <v>50</v>
      </c>
      <c r="O82">
        <v>256</v>
      </c>
      <c r="P82">
        <f>$C$6/(H82-I82)</f>
        <v>115.83011583011583</v>
      </c>
      <c r="Q82">
        <v>115</v>
      </c>
      <c r="S82">
        <v>1</v>
      </c>
    </row>
    <row r="83" spans="2:22">
      <c r="C83">
        <v>200</v>
      </c>
      <c r="D83">
        <v>18</v>
      </c>
      <c r="H83">
        <v>2650</v>
      </c>
      <c r="I83">
        <v>130</v>
      </c>
      <c r="J83">
        <v>576</v>
      </c>
      <c r="K83">
        <v>424</v>
      </c>
      <c r="L83">
        <v>42.9</v>
      </c>
      <c r="M83">
        <v>50</v>
      </c>
      <c r="O83">
        <v>256</v>
      </c>
      <c r="P83">
        <f>$C$6/(H83-I83)</f>
        <v>119.04761904761905</v>
      </c>
      <c r="Q83">
        <v>120</v>
      </c>
      <c r="S83">
        <v>2</v>
      </c>
    </row>
    <row r="84" spans="2:22">
      <c r="H84">
        <v>2700</v>
      </c>
      <c r="I84">
        <v>130</v>
      </c>
      <c r="J84">
        <v>576</v>
      </c>
      <c r="K84">
        <v>424</v>
      </c>
      <c r="L84">
        <v>42.3</v>
      </c>
      <c r="M84">
        <v>50</v>
      </c>
      <c r="O84">
        <v>256</v>
      </c>
      <c r="P84">
        <f>$C$6/(H84-I84)</f>
        <v>116.73151750972762</v>
      </c>
      <c r="Q84">
        <v>115</v>
      </c>
      <c r="S84">
        <v>3</v>
      </c>
    </row>
    <row r="85" spans="2:22">
      <c r="I85">
        <v>130</v>
      </c>
      <c r="J85">
        <v>576</v>
      </c>
      <c r="K85">
        <v>424</v>
      </c>
      <c r="L85">
        <v>42</v>
      </c>
      <c r="M85">
        <v>50</v>
      </c>
      <c r="O85">
        <v>256</v>
      </c>
      <c r="Q85">
        <v>60</v>
      </c>
      <c r="S85">
        <v>4</v>
      </c>
    </row>
    <row r="86" spans="2:22">
      <c r="I86">
        <v>130</v>
      </c>
      <c r="J86">
        <v>576</v>
      </c>
      <c r="K86">
        <v>424</v>
      </c>
      <c r="L86">
        <v>42.2</v>
      </c>
      <c r="M86">
        <v>50</v>
      </c>
      <c r="O86">
        <v>256</v>
      </c>
      <c r="Q86">
        <v>250</v>
      </c>
      <c r="S86">
        <v>5</v>
      </c>
    </row>
    <row r="88" spans="2:22">
      <c r="B88" t="s">
        <v>126</v>
      </c>
      <c r="D88" t="s">
        <v>127</v>
      </c>
    </row>
    <row r="89" spans="2:22">
      <c r="C89" t="s">
        <v>124</v>
      </c>
    </row>
    <row r="90" spans="2:22">
      <c r="C90" t="s">
        <v>125</v>
      </c>
      <c r="D90" t="s">
        <v>20</v>
      </c>
      <c r="E90" t="s">
        <v>21</v>
      </c>
      <c r="F90" t="s">
        <v>22</v>
      </c>
      <c r="G90" t="s">
        <v>23</v>
      </c>
      <c r="H90" t="s">
        <v>128</v>
      </c>
      <c r="I90" t="s">
        <v>95</v>
      </c>
      <c r="J90" t="s">
        <v>11</v>
      </c>
      <c r="K90" t="s">
        <v>12</v>
      </c>
      <c r="L90" t="s">
        <v>13</v>
      </c>
      <c r="M90" t="s">
        <v>14</v>
      </c>
      <c r="N90" t="s">
        <v>86</v>
      </c>
      <c r="O90" t="s">
        <v>56</v>
      </c>
      <c r="P90" t="s">
        <v>89</v>
      </c>
      <c r="Q90" t="s">
        <v>57</v>
      </c>
      <c r="R90" t="s">
        <v>15</v>
      </c>
      <c r="S90" t="s">
        <v>18</v>
      </c>
      <c r="T90" t="s">
        <v>58</v>
      </c>
      <c r="V90" t="s">
        <v>93</v>
      </c>
    </row>
    <row r="91" spans="2:22">
      <c r="C91">
        <v>589</v>
      </c>
      <c r="D91">
        <v>18</v>
      </c>
      <c r="F91">
        <v>377611145</v>
      </c>
      <c r="G91">
        <v>346000222</v>
      </c>
      <c r="H91">
        <v>2100</v>
      </c>
      <c r="J91">
        <v>576</v>
      </c>
      <c r="K91">
        <v>424</v>
      </c>
      <c r="L91">
        <v>42.2</v>
      </c>
      <c r="M91">
        <v>50</v>
      </c>
      <c r="O91">
        <v>256</v>
      </c>
      <c r="P91">
        <f t="shared" ref="P91:P96" si="5">$C$6/(H91-I91)</f>
        <v>142.85714285714286</v>
      </c>
      <c r="Q91">
        <v>150</v>
      </c>
      <c r="R91" t="s">
        <v>129</v>
      </c>
      <c r="S91">
        <v>0</v>
      </c>
      <c r="T91">
        <v>1</v>
      </c>
    </row>
    <row r="92" spans="2:22">
      <c r="C92">
        <v>589</v>
      </c>
      <c r="D92">
        <v>18</v>
      </c>
      <c r="H92">
        <v>1900</v>
      </c>
      <c r="J92">
        <v>576</v>
      </c>
      <c r="K92">
        <v>424</v>
      </c>
      <c r="L92">
        <v>42.2</v>
      </c>
      <c r="M92">
        <v>40</v>
      </c>
      <c r="O92">
        <v>256</v>
      </c>
      <c r="P92">
        <f t="shared" si="5"/>
        <v>157.89473684210526</v>
      </c>
      <c r="Q92">
        <v>150</v>
      </c>
      <c r="S92">
        <v>1</v>
      </c>
      <c r="T92">
        <v>1</v>
      </c>
    </row>
    <row r="93" spans="2:22">
      <c r="H93">
        <v>1900</v>
      </c>
      <c r="J93">
        <v>576</v>
      </c>
      <c r="K93">
        <v>424</v>
      </c>
      <c r="L93">
        <v>42.2</v>
      </c>
      <c r="M93">
        <v>43.7</v>
      </c>
      <c r="O93">
        <v>256</v>
      </c>
      <c r="P93">
        <f t="shared" si="5"/>
        <v>157.89473684210526</v>
      </c>
      <c r="Q93">
        <v>150</v>
      </c>
      <c r="R93" t="s">
        <v>131</v>
      </c>
      <c r="S93">
        <v>0</v>
      </c>
      <c r="T93" t="s">
        <v>132</v>
      </c>
    </row>
    <row r="94" spans="2:22">
      <c r="H94">
        <v>2000</v>
      </c>
      <c r="J94">
        <v>576</v>
      </c>
      <c r="K94">
        <v>424</v>
      </c>
      <c r="L94">
        <v>42.2</v>
      </c>
      <c r="M94">
        <v>44.1</v>
      </c>
      <c r="O94">
        <v>256</v>
      </c>
      <c r="P94">
        <f t="shared" si="5"/>
        <v>150</v>
      </c>
      <c r="Q94">
        <v>150</v>
      </c>
      <c r="S94">
        <v>1</v>
      </c>
      <c r="T94" t="s">
        <v>132</v>
      </c>
    </row>
    <row r="95" spans="2:22">
      <c r="H95" s="1">
        <v>2000</v>
      </c>
      <c r="I95" s="1"/>
      <c r="J95" s="1">
        <v>576</v>
      </c>
      <c r="K95" s="1">
        <v>424</v>
      </c>
      <c r="L95" s="1">
        <v>42.2</v>
      </c>
      <c r="M95" s="1">
        <v>39.9</v>
      </c>
      <c r="N95" s="1"/>
      <c r="O95" s="1">
        <v>256</v>
      </c>
      <c r="P95" s="1">
        <f t="shared" si="5"/>
        <v>150</v>
      </c>
      <c r="Q95" s="1">
        <v>150</v>
      </c>
      <c r="R95" s="1" t="s">
        <v>130</v>
      </c>
      <c r="S95" s="1">
        <v>0</v>
      </c>
      <c r="T95" s="1">
        <v>2</v>
      </c>
      <c r="U95" t="s">
        <v>133</v>
      </c>
    </row>
    <row r="96" spans="2:22">
      <c r="C96">
        <v>589</v>
      </c>
      <c r="D96">
        <v>18</v>
      </c>
      <c r="H96">
        <v>2100</v>
      </c>
      <c r="J96">
        <v>576</v>
      </c>
      <c r="K96">
        <v>424</v>
      </c>
      <c r="L96">
        <v>42.2</v>
      </c>
      <c r="M96">
        <v>39.6</v>
      </c>
      <c r="O96">
        <v>256</v>
      </c>
      <c r="P96">
        <f t="shared" si="5"/>
        <v>142.85714285714286</v>
      </c>
      <c r="Q96">
        <v>150</v>
      </c>
      <c r="S96">
        <v>1</v>
      </c>
      <c r="T96">
        <v>2</v>
      </c>
    </row>
    <row r="98" spans="3:21">
      <c r="H98">
        <v>2000</v>
      </c>
      <c r="J98">
        <v>576</v>
      </c>
      <c r="K98">
        <v>424</v>
      </c>
      <c r="L98">
        <v>42.2</v>
      </c>
      <c r="M98">
        <v>39</v>
      </c>
      <c r="O98">
        <v>256</v>
      </c>
      <c r="Q98">
        <v>150</v>
      </c>
      <c r="R98" t="s">
        <v>134</v>
      </c>
      <c r="S98">
        <v>0</v>
      </c>
    </row>
    <row r="99" spans="3:21">
      <c r="H99">
        <v>2000</v>
      </c>
      <c r="J99">
        <v>576</v>
      </c>
      <c r="K99">
        <v>424</v>
      </c>
      <c r="L99">
        <v>42.2</v>
      </c>
      <c r="M99">
        <v>38</v>
      </c>
      <c r="O99">
        <v>256</v>
      </c>
      <c r="Q99">
        <v>150</v>
      </c>
      <c r="S99">
        <v>1</v>
      </c>
    </row>
    <row r="100" spans="3:21">
      <c r="H100">
        <v>2300</v>
      </c>
      <c r="J100">
        <v>576</v>
      </c>
      <c r="K100">
        <v>424</v>
      </c>
      <c r="L100">
        <v>42.2</v>
      </c>
      <c r="M100">
        <v>39.9</v>
      </c>
      <c r="O100">
        <v>256</v>
      </c>
      <c r="Q100">
        <v>300</v>
      </c>
      <c r="S100">
        <v>2</v>
      </c>
      <c r="U100" t="s">
        <v>135</v>
      </c>
    </row>
    <row r="102" spans="3:21">
      <c r="C102" t="s">
        <v>136</v>
      </c>
    </row>
    <row r="103" spans="3:21">
      <c r="C103" t="s">
        <v>125</v>
      </c>
      <c r="D103" t="s">
        <v>20</v>
      </c>
      <c r="E103" t="s">
        <v>21</v>
      </c>
      <c r="F103" t="s">
        <v>22</v>
      </c>
      <c r="G103" t="s">
        <v>23</v>
      </c>
      <c r="H103" t="s">
        <v>128</v>
      </c>
      <c r="I103" t="s">
        <v>95</v>
      </c>
      <c r="J103" t="s">
        <v>11</v>
      </c>
      <c r="K103" t="s">
        <v>12</v>
      </c>
      <c r="L103" t="s">
        <v>13</v>
      </c>
      <c r="M103" t="s">
        <v>14</v>
      </c>
      <c r="N103" t="s">
        <v>86</v>
      </c>
      <c r="O103" t="s">
        <v>56</v>
      </c>
      <c r="P103" t="s">
        <v>89</v>
      </c>
      <c r="Q103" t="s">
        <v>57</v>
      </c>
      <c r="R103" t="s">
        <v>15</v>
      </c>
      <c r="S103" t="s">
        <v>18</v>
      </c>
      <c r="T103" t="s">
        <v>58</v>
      </c>
    </row>
    <row r="104" spans="3:21">
      <c r="C104">
        <v>589</v>
      </c>
      <c r="D104">
        <v>18</v>
      </c>
      <c r="F104">
        <v>377611153</v>
      </c>
      <c r="G104">
        <v>346000222</v>
      </c>
      <c r="H104">
        <v>2300</v>
      </c>
      <c r="J104">
        <v>576</v>
      </c>
      <c r="K104">
        <v>424</v>
      </c>
      <c r="L104">
        <v>42.2</v>
      </c>
      <c r="M104">
        <v>45</v>
      </c>
      <c r="O104">
        <v>256</v>
      </c>
      <c r="Q104">
        <v>250</v>
      </c>
      <c r="R104" t="s">
        <v>137</v>
      </c>
      <c r="S104">
        <v>0</v>
      </c>
      <c r="T104">
        <v>1</v>
      </c>
    </row>
    <row r="105" spans="3:21">
      <c r="D105">
        <v>18</v>
      </c>
      <c r="H105">
        <v>2100</v>
      </c>
      <c r="J105">
        <v>576</v>
      </c>
      <c r="K105">
        <v>424</v>
      </c>
      <c r="L105">
        <v>42.2</v>
      </c>
      <c r="M105">
        <v>35</v>
      </c>
      <c r="O105">
        <v>256</v>
      </c>
      <c r="Q105">
        <v>250</v>
      </c>
      <c r="S105">
        <v>1</v>
      </c>
      <c r="T105">
        <v>1</v>
      </c>
    </row>
    <row r="106" spans="3:21">
      <c r="H106">
        <v>2300</v>
      </c>
      <c r="J106">
        <v>576</v>
      </c>
      <c r="K106">
        <v>424</v>
      </c>
      <c r="L106">
        <v>42.2</v>
      </c>
      <c r="M106">
        <v>38.299999999999997</v>
      </c>
      <c r="O106">
        <v>256</v>
      </c>
      <c r="Q106">
        <v>250</v>
      </c>
      <c r="R106" t="s">
        <v>138</v>
      </c>
      <c r="S106">
        <v>0</v>
      </c>
      <c r="T106">
        <v>2</v>
      </c>
    </row>
    <row r="107" spans="3:21">
      <c r="H107">
        <v>2300</v>
      </c>
      <c r="J107">
        <v>576</v>
      </c>
      <c r="K107">
        <v>424</v>
      </c>
      <c r="L107">
        <v>42.2</v>
      </c>
      <c r="M107">
        <v>41.2</v>
      </c>
      <c r="O107">
        <v>256</v>
      </c>
      <c r="Q107">
        <v>250</v>
      </c>
      <c r="S107">
        <v>1</v>
      </c>
      <c r="T107">
        <v>2</v>
      </c>
    </row>
    <row r="108" spans="3:21">
      <c r="H108">
        <v>2500</v>
      </c>
      <c r="J108">
        <v>576</v>
      </c>
      <c r="K108">
        <v>424</v>
      </c>
      <c r="L108">
        <v>42.2</v>
      </c>
      <c r="M108">
        <v>40</v>
      </c>
      <c r="O108">
        <v>256</v>
      </c>
      <c r="Q108">
        <v>250</v>
      </c>
      <c r="R108" t="s">
        <v>139</v>
      </c>
      <c r="S108">
        <v>0</v>
      </c>
      <c r="T108">
        <v>3</v>
      </c>
    </row>
    <row r="109" spans="3:21">
      <c r="H109">
        <v>2400</v>
      </c>
      <c r="J109">
        <v>576</v>
      </c>
      <c r="K109">
        <v>424</v>
      </c>
      <c r="L109">
        <v>42.2</v>
      </c>
      <c r="M109">
        <v>39.5</v>
      </c>
      <c r="O109">
        <v>256</v>
      </c>
      <c r="Q109">
        <v>250</v>
      </c>
      <c r="S109">
        <v>1</v>
      </c>
      <c r="T109">
        <v>3</v>
      </c>
    </row>
    <row r="110" spans="3:21">
      <c r="H110">
        <v>2300</v>
      </c>
      <c r="J110">
        <v>576</v>
      </c>
      <c r="K110">
        <v>424</v>
      </c>
      <c r="L110">
        <v>42.2</v>
      </c>
      <c r="M110">
        <v>39.799999999999997</v>
      </c>
      <c r="O110">
        <v>256</v>
      </c>
      <c r="Q110">
        <v>400</v>
      </c>
      <c r="S110">
        <v>2</v>
      </c>
    </row>
    <row r="111" spans="3:21">
      <c r="H111">
        <v>2100</v>
      </c>
      <c r="J111">
        <v>576</v>
      </c>
      <c r="K111">
        <v>424</v>
      </c>
      <c r="L111">
        <v>42.2</v>
      </c>
      <c r="M111">
        <v>39.9</v>
      </c>
      <c r="O111">
        <v>256</v>
      </c>
      <c r="Q111">
        <v>400</v>
      </c>
      <c r="S111">
        <v>3</v>
      </c>
    </row>
    <row r="113" spans="1:21">
      <c r="H113">
        <v>2300</v>
      </c>
      <c r="J113">
        <v>576</v>
      </c>
      <c r="K113">
        <v>424</v>
      </c>
      <c r="L113">
        <v>42.2</v>
      </c>
      <c r="M113">
        <v>39.9</v>
      </c>
      <c r="O113">
        <v>256</v>
      </c>
      <c r="Q113">
        <v>300</v>
      </c>
      <c r="S113">
        <v>4</v>
      </c>
      <c r="U113" t="s">
        <v>141</v>
      </c>
    </row>
    <row r="114" spans="1:21">
      <c r="C114" t="s">
        <v>140</v>
      </c>
    </row>
    <row r="115" spans="1:21" ht="15.75" thickBot="1">
      <c r="B115" t="s">
        <v>142</v>
      </c>
      <c r="C115" t="s">
        <v>8</v>
      </c>
      <c r="D115" t="s">
        <v>9</v>
      </c>
      <c r="E115" t="s">
        <v>20</v>
      </c>
      <c r="F115" t="s">
        <v>21</v>
      </c>
      <c r="G115" t="s">
        <v>22</v>
      </c>
      <c r="H115" t="s">
        <v>23</v>
      </c>
      <c r="I115" t="s">
        <v>10</v>
      </c>
      <c r="J115" t="s">
        <v>16</v>
      </c>
      <c r="K115" t="s">
        <v>11</v>
      </c>
      <c r="L115" t="s">
        <v>12</v>
      </c>
      <c r="M115" t="s">
        <v>13</v>
      </c>
      <c r="N115" t="s">
        <v>14</v>
      </c>
      <c r="O115" t="s">
        <v>86</v>
      </c>
      <c r="P115" t="s">
        <v>56</v>
      </c>
      <c r="Q115" t="s">
        <v>89</v>
      </c>
      <c r="R115" t="s">
        <v>57</v>
      </c>
      <c r="S115" t="s">
        <v>15</v>
      </c>
      <c r="T115" t="s">
        <v>18</v>
      </c>
    </row>
    <row r="116" spans="1:21">
      <c r="A116" s="15" t="s">
        <v>144</v>
      </c>
      <c r="B116" s="7">
        <v>1221</v>
      </c>
      <c r="C116" s="8">
        <v>239</v>
      </c>
      <c r="D116" s="8">
        <v>187</v>
      </c>
      <c r="E116" s="8">
        <v>18</v>
      </c>
      <c r="F116" s="8"/>
      <c r="G116" s="8">
        <v>377611168</v>
      </c>
      <c r="H116" s="8">
        <v>346000222</v>
      </c>
      <c r="I116" s="8">
        <v>3200</v>
      </c>
      <c r="J116" s="8">
        <v>250</v>
      </c>
      <c r="K116" s="8">
        <v>550</v>
      </c>
      <c r="L116" s="8">
        <v>450</v>
      </c>
      <c r="M116" s="8">
        <v>42.2</v>
      </c>
      <c r="N116" s="8">
        <v>39.9</v>
      </c>
      <c r="O116" s="8">
        <f>(K116-L116)/(K116+L116)</f>
        <v>0.1</v>
      </c>
      <c r="P116" s="8">
        <v>256</v>
      </c>
      <c r="Q116" s="8">
        <f xml:space="preserve"> $C$6/(I116-J116)</f>
        <v>101.69491525423729</v>
      </c>
      <c r="R116" s="8">
        <v>80</v>
      </c>
      <c r="S116" s="8" t="s">
        <v>143</v>
      </c>
      <c r="T116" s="9">
        <v>0</v>
      </c>
      <c r="U116" s="16">
        <v>0</v>
      </c>
    </row>
    <row r="117" spans="1:21">
      <c r="B117" s="10"/>
      <c r="C117" s="11"/>
      <c r="D117" s="11"/>
      <c r="E117" s="11"/>
      <c r="F117" s="11"/>
      <c r="G117" s="11"/>
      <c r="H117" s="11"/>
      <c r="I117" s="11">
        <v>3200</v>
      </c>
      <c r="J117" s="11">
        <v>250</v>
      </c>
      <c r="K117" s="11">
        <v>570</v>
      </c>
      <c r="L117" s="11">
        <v>430</v>
      </c>
      <c r="M117" s="11">
        <v>42.2</v>
      </c>
      <c r="N117" s="11">
        <v>39.9</v>
      </c>
      <c r="O117" s="11">
        <f t="shared" ref="O117:O123" si="6">(K117-L117)/(K117+L117)</f>
        <v>0.14000000000000001</v>
      </c>
      <c r="P117" s="11">
        <v>256</v>
      </c>
      <c r="Q117" s="11"/>
      <c r="R117" s="11">
        <v>80</v>
      </c>
      <c r="S117" s="11"/>
      <c r="T117" s="12">
        <v>1</v>
      </c>
      <c r="U117" s="16">
        <v>1</v>
      </c>
    </row>
    <row r="118" spans="1:21">
      <c r="B118" s="10"/>
      <c r="C118" s="11"/>
      <c r="D118" s="11"/>
      <c r="E118" s="11"/>
      <c r="F118" s="11"/>
      <c r="G118" s="11"/>
      <c r="H118" s="11"/>
      <c r="I118" s="11">
        <v>3200</v>
      </c>
      <c r="J118" s="11">
        <v>250</v>
      </c>
      <c r="K118" s="11">
        <v>572.5</v>
      </c>
      <c r="L118" s="11">
        <v>427.5</v>
      </c>
      <c r="M118" s="11">
        <v>42.2</v>
      </c>
      <c r="N118" s="11">
        <v>39.9</v>
      </c>
      <c r="O118" s="11">
        <f t="shared" si="6"/>
        <v>0.14499999999999999</v>
      </c>
      <c r="P118" s="11">
        <v>256</v>
      </c>
      <c r="Q118" s="11"/>
      <c r="R118" s="11">
        <v>80</v>
      </c>
      <c r="S118" s="11"/>
      <c r="T118" s="12">
        <v>2</v>
      </c>
      <c r="U118" s="16">
        <v>2</v>
      </c>
    </row>
    <row r="119" spans="1:21">
      <c r="B119" s="10"/>
      <c r="C119" s="11"/>
      <c r="D119" s="11"/>
      <c r="E119" s="11"/>
      <c r="F119" s="11"/>
      <c r="G119" s="11"/>
      <c r="H119" s="11"/>
      <c r="I119" s="11">
        <v>3400</v>
      </c>
      <c r="J119" s="11">
        <v>250</v>
      </c>
      <c r="K119" s="11">
        <v>575</v>
      </c>
      <c r="L119" s="11">
        <v>425</v>
      </c>
      <c r="M119" s="11">
        <v>42.2</v>
      </c>
      <c r="N119" s="11">
        <v>39.9</v>
      </c>
      <c r="O119" s="11">
        <f t="shared" si="6"/>
        <v>0.15</v>
      </c>
      <c r="P119" s="11">
        <v>256</v>
      </c>
      <c r="Q119" s="11"/>
      <c r="R119" s="11">
        <v>80</v>
      </c>
      <c r="S119" s="11"/>
      <c r="T119" s="12">
        <v>3</v>
      </c>
      <c r="U119" s="16">
        <v>3</v>
      </c>
    </row>
    <row r="120" spans="1:21">
      <c r="B120" s="10"/>
      <c r="C120" s="11"/>
      <c r="D120" s="11"/>
      <c r="E120" s="11"/>
      <c r="F120" s="11"/>
      <c r="G120" s="11"/>
      <c r="H120" s="11"/>
      <c r="I120" s="11">
        <v>3400</v>
      </c>
      <c r="J120" s="11">
        <v>250</v>
      </c>
      <c r="K120" s="11">
        <v>576</v>
      </c>
      <c r="L120" s="11">
        <v>424</v>
      </c>
      <c r="M120" s="11">
        <v>42.2</v>
      </c>
      <c r="N120" s="11">
        <v>39.9</v>
      </c>
      <c r="O120" s="11">
        <f t="shared" si="6"/>
        <v>0.152</v>
      </c>
      <c r="P120" s="11">
        <v>256</v>
      </c>
      <c r="Q120" s="11"/>
      <c r="R120" s="11">
        <v>80</v>
      </c>
      <c r="S120" s="11"/>
      <c r="T120" s="12">
        <v>4</v>
      </c>
      <c r="U120" s="16">
        <v>4</v>
      </c>
    </row>
    <row r="121" spans="1:21">
      <c r="B121" s="10"/>
      <c r="C121" s="11"/>
      <c r="D121" s="11"/>
      <c r="E121" s="11"/>
      <c r="F121" s="11"/>
      <c r="G121" s="11"/>
      <c r="H121" s="11"/>
      <c r="I121" s="11">
        <v>3400</v>
      </c>
      <c r="J121" s="11">
        <v>240</v>
      </c>
      <c r="K121" s="11">
        <v>577</v>
      </c>
      <c r="L121" s="11">
        <v>423</v>
      </c>
      <c r="M121" s="11">
        <v>42.2</v>
      </c>
      <c r="N121" s="11">
        <v>39.9</v>
      </c>
      <c r="O121" s="11">
        <f t="shared" si="6"/>
        <v>0.154</v>
      </c>
      <c r="P121" s="11">
        <v>256</v>
      </c>
      <c r="Q121" s="11"/>
      <c r="R121" s="11">
        <v>80</v>
      </c>
      <c r="S121" s="11"/>
      <c r="T121" s="12">
        <v>5</v>
      </c>
      <c r="U121" s="16">
        <v>5</v>
      </c>
    </row>
    <row r="122" spans="1:21">
      <c r="B122" s="10"/>
      <c r="C122" s="11"/>
      <c r="D122" s="11"/>
      <c r="E122" s="11"/>
      <c r="F122" s="11"/>
      <c r="G122" s="11"/>
      <c r="H122" s="11"/>
      <c r="I122" s="11">
        <v>3400</v>
      </c>
      <c r="J122" s="11">
        <v>240</v>
      </c>
      <c r="K122" s="11">
        <v>578</v>
      </c>
      <c r="L122" s="11">
        <v>422</v>
      </c>
      <c r="M122" s="11">
        <v>42.2</v>
      </c>
      <c r="N122" s="11">
        <v>39.9</v>
      </c>
      <c r="O122" s="11">
        <f t="shared" si="6"/>
        <v>0.156</v>
      </c>
      <c r="P122" s="11">
        <v>256</v>
      </c>
      <c r="Q122" s="11"/>
      <c r="R122" s="11">
        <v>80</v>
      </c>
      <c r="S122" s="11"/>
      <c r="T122" s="12">
        <v>6</v>
      </c>
      <c r="U122" s="16">
        <v>6</v>
      </c>
    </row>
    <row r="123" spans="1:21" ht="15.75" thickBot="1">
      <c r="B123" s="13"/>
      <c r="C123" s="6"/>
      <c r="D123" s="6"/>
      <c r="E123" s="6"/>
      <c r="F123" s="6"/>
      <c r="G123" s="6"/>
      <c r="H123" s="6"/>
      <c r="I123" s="6">
        <v>3300</v>
      </c>
      <c r="J123" s="6">
        <v>200</v>
      </c>
      <c r="K123" s="6">
        <v>600</v>
      </c>
      <c r="L123" s="6">
        <v>400</v>
      </c>
      <c r="M123" s="6">
        <v>42.2</v>
      </c>
      <c r="N123" s="6">
        <v>39.9</v>
      </c>
      <c r="O123" s="6">
        <f t="shared" si="6"/>
        <v>0.2</v>
      </c>
      <c r="P123" s="6">
        <v>256</v>
      </c>
      <c r="Q123" s="6"/>
      <c r="R123" s="6">
        <v>80</v>
      </c>
      <c r="S123" s="6"/>
      <c r="T123" s="14">
        <v>7</v>
      </c>
      <c r="U123" s="16">
        <v>7</v>
      </c>
    </row>
    <row r="124" spans="1:21">
      <c r="B124" s="7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9"/>
    </row>
    <row r="125" spans="1:21">
      <c r="A125" s="18">
        <v>43961</v>
      </c>
      <c r="B125" s="10" t="s">
        <v>150</v>
      </c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2"/>
    </row>
    <row r="126" spans="1:21">
      <c r="B126" s="10">
        <v>1221</v>
      </c>
      <c r="C126" s="11">
        <v>239</v>
      </c>
      <c r="D126" s="11">
        <v>187</v>
      </c>
      <c r="E126" s="11">
        <v>18</v>
      </c>
      <c r="F126" s="11"/>
      <c r="G126" s="11"/>
      <c r="H126" s="11"/>
      <c r="I126" s="11">
        <v>3350</v>
      </c>
      <c r="J126" s="11">
        <v>200</v>
      </c>
      <c r="K126" s="11">
        <v>590</v>
      </c>
      <c r="L126" s="11">
        <v>410</v>
      </c>
      <c r="M126" s="11">
        <v>42.2</v>
      </c>
      <c r="N126" s="16">
        <v>39.9</v>
      </c>
      <c r="O126" s="11">
        <f t="shared" ref="O126:O129" si="7">(K126-L126)/(K126+L126)</f>
        <v>0.18</v>
      </c>
      <c r="P126" s="16">
        <v>256</v>
      </c>
      <c r="Q126" s="11"/>
      <c r="R126" s="11">
        <v>80</v>
      </c>
      <c r="S126" s="11" t="s">
        <v>151</v>
      </c>
      <c r="T126" s="12">
        <v>0</v>
      </c>
      <c r="U126" s="16">
        <v>8</v>
      </c>
    </row>
    <row r="127" spans="1:21">
      <c r="B127" s="10">
        <v>1223</v>
      </c>
      <c r="C127" s="11">
        <v>239</v>
      </c>
      <c r="D127" s="11">
        <v>187</v>
      </c>
      <c r="E127" s="11">
        <v>18</v>
      </c>
      <c r="F127" s="11"/>
      <c r="G127" s="11">
        <v>37611159</v>
      </c>
      <c r="H127" s="11">
        <v>346000225</v>
      </c>
      <c r="I127" s="11">
        <v>3400</v>
      </c>
      <c r="J127" s="11">
        <v>220</v>
      </c>
      <c r="K127" s="11">
        <v>585</v>
      </c>
      <c r="L127" s="11">
        <v>415</v>
      </c>
      <c r="M127" s="11">
        <v>42.2</v>
      </c>
      <c r="N127" s="16">
        <v>39.9</v>
      </c>
      <c r="O127" s="11">
        <f t="shared" si="7"/>
        <v>0.17</v>
      </c>
      <c r="P127" s="16">
        <v>256</v>
      </c>
      <c r="Q127" s="11"/>
      <c r="R127" s="11">
        <v>80</v>
      </c>
      <c r="S127" s="11"/>
      <c r="T127" s="12">
        <v>1</v>
      </c>
      <c r="U127" s="16">
        <v>9</v>
      </c>
    </row>
    <row r="128" spans="1:21">
      <c r="B128" s="10">
        <v>1225</v>
      </c>
      <c r="C128" s="11"/>
      <c r="D128" s="11"/>
      <c r="E128" s="11"/>
      <c r="F128" s="11"/>
      <c r="G128" s="11"/>
      <c r="H128" s="11"/>
      <c r="I128" s="11">
        <v>3500</v>
      </c>
      <c r="J128" s="11">
        <v>230</v>
      </c>
      <c r="K128" s="11">
        <v>580</v>
      </c>
      <c r="L128" s="11">
        <v>420</v>
      </c>
      <c r="M128" s="11">
        <v>42.2</v>
      </c>
      <c r="N128" s="16">
        <v>39.9</v>
      </c>
      <c r="O128" s="11">
        <f t="shared" si="7"/>
        <v>0.16</v>
      </c>
      <c r="P128" s="16">
        <v>256</v>
      </c>
      <c r="Q128" s="11"/>
      <c r="R128" s="11">
        <v>80</v>
      </c>
      <c r="S128" s="11"/>
      <c r="T128" s="12">
        <v>2</v>
      </c>
      <c r="U128" s="16">
        <v>10</v>
      </c>
    </row>
    <row r="129" spans="1:21" ht="15.75" thickBot="1">
      <c r="B129" s="13">
        <v>1223</v>
      </c>
      <c r="C129" s="6"/>
      <c r="D129" s="6"/>
      <c r="E129" s="6"/>
      <c r="F129" s="6"/>
      <c r="G129" s="6"/>
      <c r="H129" s="6"/>
      <c r="I129" s="6">
        <v>3600</v>
      </c>
      <c r="J129" s="6">
        <v>260</v>
      </c>
      <c r="K129" s="6">
        <v>560</v>
      </c>
      <c r="L129" s="6">
        <v>440</v>
      </c>
      <c r="M129" s="6">
        <v>42.2</v>
      </c>
      <c r="N129" s="17">
        <v>39.9</v>
      </c>
      <c r="O129" s="6">
        <f t="shared" si="7"/>
        <v>0.12</v>
      </c>
      <c r="P129" s="17">
        <v>256</v>
      </c>
      <c r="Q129" s="6"/>
      <c r="R129" s="6">
        <v>80</v>
      </c>
      <c r="S129" s="6"/>
      <c r="T129" s="14">
        <v>3</v>
      </c>
      <c r="U129" s="16">
        <v>11</v>
      </c>
    </row>
    <row r="133" spans="1:21" ht="15.75" thickBot="1">
      <c r="B133" t="s">
        <v>142</v>
      </c>
      <c r="C133" t="s">
        <v>8</v>
      </c>
      <c r="D133" t="s">
        <v>9</v>
      </c>
      <c r="E133" t="s">
        <v>20</v>
      </c>
      <c r="F133" t="s">
        <v>21</v>
      </c>
      <c r="G133" t="s">
        <v>22</v>
      </c>
      <c r="H133" t="s">
        <v>23</v>
      </c>
      <c r="I133" t="s">
        <v>10</v>
      </c>
      <c r="J133" t="s">
        <v>16</v>
      </c>
      <c r="K133" t="s">
        <v>11</v>
      </c>
      <c r="L133" t="s">
        <v>12</v>
      </c>
      <c r="M133" t="s">
        <v>13</v>
      </c>
      <c r="N133" t="s">
        <v>14</v>
      </c>
      <c r="O133" t="s">
        <v>86</v>
      </c>
      <c r="P133" t="s">
        <v>56</v>
      </c>
      <c r="Q133" t="s">
        <v>89</v>
      </c>
      <c r="R133" t="s">
        <v>57</v>
      </c>
      <c r="S133" t="s">
        <v>15</v>
      </c>
      <c r="T133" t="s">
        <v>18</v>
      </c>
    </row>
    <row r="134" spans="1:21">
      <c r="A134" s="15" t="s">
        <v>146</v>
      </c>
      <c r="B134" s="7">
        <v>945</v>
      </c>
      <c r="C134" s="8">
        <v>239</v>
      </c>
      <c r="D134" s="8">
        <v>187</v>
      </c>
      <c r="E134" s="8">
        <v>18</v>
      </c>
      <c r="F134" s="8"/>
      <c r="G134" s="8">
        <v>377611168</v>
      </c>
      <c r="H134" s="8">
        <v>346000222</v>
      </c>
      <c r="I134" s="8">
        <v>3200</v>
      </c>
      <c r="J134" s="8">
        <v>200</v>
      </c>
      <c r="K134" s="8">
        <v>600</v>
      </c>
      <c r="L134" s="8">
        <v>400</v>
      </c>
      <c r="M134" s="8">
        <v>42.2</v>
      </c>
      <c r="N134" s="8">
        <v>39.9</v>
      </c>
      <c r="O134" s="8">
        <f>(K134-L134)/(K134+L134)</f>
        <v>0.2</v>
      </c>
      <c r="P134" s="8">
        <v>256</v>
      </c>
      <c r="Q134" s="8">
        <f xml:space="preserve"> $C$6/(I134-J134)</f>
        <v>100</v>
      </c>
      <c r="R134" s="8">
        <v>80</v>
      </c>
      <c r="S134" s="8" t="s">
        <v>145</v>
      </c>
      <c r="T134" s="9">
        <v>0</v>
      </c>
      <c r="U134" s="16">
        <v>12</v>
      </c>
    </row>
    <row r="135" spans="1:21">
      <c r="B135" s="10"/>
      <c r="C135" s="11"/>
      <c r="D135" s="11"/>
      <c r="E135" s="11"/>
      <c r="F135" s="11"/>
      <c r="G135" s="11"/>
      <c r="H135" s="11"/>
      <c r="I135" s="11">
        <v>3400</v>
      </c>
      <c r="J135" s="11">
        <v>200</v>
      </c>
      <c r="K135" s="11">
        <v>577.5</v>
      </c>
      <c r="L135" s="11">
        <v>422.5</v>
      </c>
      <c r="M135" s="11">
        <v>42.2</v>
      </c>
      <c r="N135" s="16">
        <v>39.9</v>
      </c>
      <c r="O135" s="11">
        <f t="shared" ref="O135:O143" si="8">(K135-L135)/(K135+L135)</f>
        <v>0.155</v>
      </c>
      <c r="P135" s="11"/>
      <c r="Q135" s="11"/>
      <c r="R135" s="11">
        <v>80</v>
      </c>
      <c r="S135" s="11"/>
      <c r="T135" s="12">
        <v>1</v>
      </c>
      <c r="U135">
        <v>13</v>
      </c>
    </row>
    <row r="136" spans="1:21">
      <c r="B136" s="10">
        <v>943</v>
      </c>
      <c r="C136" s="11"/>
      <c r="D136" s="11"/>
      <c r="E136" s="11"/>
      <c r="F136" s="11"/>
      <c r="G136" s="11"/>
      <c r="H136" s="11"/>
      <c r="I136" s="11">
        <v>3400</v>
      </c>
      <c r="J136" s="11">
        <v>220</v>
      </c>
      <c r="K136" s="11">
        <v>575</v>
      </c>
      <c r="L136" s="11">
        <v>425</v>
      </c>
      <c r="M136" s="11">
        <v>42.2</v>
      </c>
      <c r="N136" s="16">
        <v>39.9</v>
      </c>
      <c r="O136" s="11">
        <f t="shared" si="8"/>
        <v>0.15</v>
      </c>
      <c r="P136" s="11"/>
      <c r="Q136" s="11"/>
      <c r="R136" s="11">
        <v>80</v>
      </c>
      <c r="S136" s="11"/>
      <c r="T136" s="12">
        <v>2</v>
      </c>
      <c r="U136">
        <v>14</v>
      </c>
    </row>
    <row r="137" spans="1:21">
      <c r="B137" s="10"/>
      <c r="C137" s="11"/>
      <c r="D137" s="11"/>
      <c r="E137" s="11"/>
      <c r="F137" s="11"/>
      <c r="G137" s="11"/>
      <c r="H137" s="11"/>
      <c r="I137" s="11">
        <v>3400</v>
      </c>
      <c r="J137" s="11">
        <v>220</v>
      </c>
      <c r="K137" s="11">
        <v>572.5</v>
      </c>
      <c r="L137" s="11">
        <v>427.5</v>
      </c>
      <c r="M137" s="11">
        <v>42.2</v>
      </c>
      <c r="N137" s="16">
        <v>39.9</v>
      </c>
      <c r="O137" s="11">
        <f t="shared" si="8"/>
        <v>0.14499999999999999</v>
      </c>
      <c r="P137" s="11"/>
      <c r="Q137" s="11"/>
      <c r="R137" s="11">
        <v>80</v>
      </c>
      <c r="S137" s="11"/>
      <c r="T137" s="12">
        <v>3</v>
      </c>
      <c r="U137">
        <v>15</v>
      </c>
    </row>
    <row r="138" spans="1:21">
      <c r="B138" s="10">
        <v>942</v>
      </c>
      <c r="C138" s="11"/>
      <c r="D138" s="11"/>
      <c r="E138" s="11"/>
      <c r="F138" s="11"/>
      <c r="G138" s="11"/>
      <c r="H138" s="11"/>
      <c r="I138" s="11">
        <v>3500</v>
      </c>
      <c r="J138" s="11">
        <v>220</v>
      </c>
      <c r="K138" s="11">
        <v>570</v>
      </c>
      <c r="L138" s="11">
        <v>430</v>
      </c>
      <c r="M138" s="11">
        <v>42.2</v>
      </c>
      <c r="N138" s="16">
        <v>39.9</v>
      </c>
      <c r="O138" s="11">
        <f t="shared" si="8"/>
        <v>0.14000000000000001</v>
      </c>
      <c r="P138" s="11"/>
      <c r="Q138" s="11"/>
      <c r="R138" s="11">
        <v>80</v>
      </c>
      <c r="S138" s="11"/>
      <c r="T138" s="12">
        <v>4</v>
      </c>
      <c r="U138">
        <v>16</v>
      </c>
    </row>
    <row r="139" spans="1:21" ht="15.75" thickBot="1">
      <c r="B139" s="13">
        <v>941</v>
      </c>
      <c r="C139" s="6"/>
      <c r="D139" s="6"/>
      <c r="E139" s="6"/>
      <c r="F139" s="6"/>
      <c r="G139" s="6"/>
      <c r="H139" s="6"/>
      <c r="I139" s="6">
        <v>3500</v>
      </c>
      <c r="J139" s="6">
        <v>260</v>
      </c>
      <c r="K139" s="6">
        <v>550</v>
      </c>
      <c r="L139" s="6">
        <v>450</v>
      </c>
      <c r="M139" s="6">
        <v>42.2</v>
      </c>
      <c r="N139" s="17">
        <v>39.9</v>
      </c>
      <c r="O139" s="6">
        <f t="shared" si="8"/>
        <v>0.1</v>
      </c>
      <c r="P139" s="6"/>
      <c r="Q139" s="6"/>
      <c r="R139" s="6">
        <v>80</v>
      </c>
      <c r="S139" s="6"/>
      <c r="T139" s="14">
        <v>5</v>
      </c>
      <c r="U139">
        <v>17</v>
      </c>
    </row>
    <row r="140" spans="1:21">
      <c r="B140" s="7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9"/>
    </row>
    <row r="141" spans="1:21">
      <c r="A141" s="19">
        <v>43961</v>
      </c>
      <c r="B141" s="10" t="s">
        <v>147</v>
      </c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2"/>
    </row>
    <row r="142" spans="1:21">
      <c r="B142" s="10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6"/>
      <c r="O142" s="11"/>
      <c r="P142" s="11"/>
      <c r="Q142" s="11"/>
      <c r="R142" s="11"/>
      <c r="S142" s="11"/>
      <c r="T142" s="12"/>
    </row>
    <row r="143" spans="1:21">
      <c r="A143" s="15" t="s">
        <v>149</v>
      </c>
      <c r="B143" s="10">
        <v>945</v>
      </c>
      <c r="C143" s="11">
        <v>239</v>
      </c>
      <c r="D143" s="11">
        <v>187</v>
      </c>
      <c r="E143" s="11">
        <v>18</v>
      </c>
      <c r="F143" s="11"/>
      <c r="G143" s="11">
        <v>377611162</v>
      </c>
      <c r="H143" s="11">
        <v>346000222</v>
      </c>
      <c r="I143" s="11">
        <v>3750</v>
      </c>
      <c r="J143" s="11">
        <v>260</v>
      </c>
      <c r="K143" s="11">
        <v>560</v>
      </c>
      <c r="L143" s="11">
        <v>440</v>
      </c>
      <c r="M143" s="11">
        <v>42.2</v>
      </c>
      <c r="N143" s="16">
        <v>39.9</v>
      </c>
      <c r="O143" s="11">
        <f t="shared" si="8"/>
        <v>0.12</v>
      </c>
      <c r="P143" s="16">
        <v>256</v>
      </c>
      <c r="Q143" s="11"/>
      <c r="R143" s="11">
        <v>80</v>
      </c>
      <c r="S143" s="11" t="s">
        <v>148</v>
      </c>
      <c r="T143" s="12">
        <v>0</v>
      </c>
      <c r="U143" s="16">
        <v>18</v>
      </c>
    </row>
    <row r="144" spans="1:21">
      <c r="B144" s="10">
        <v>945</v>
      </c>
      <c r="C144" s="11"/>
      <c r="D144" s="11"/>
      <c r="E144" s="11"/>
      <c r="F144" s="11"/>
      <c r="G144" s="11"/>
      <c r="H144" s="11"/>
      <c r="I144" s="11">
        <v>3500</v>
      </c>
      <c r="J144" s="11">
        <v>230</v>
      </c>
      <c r="K144" s="11">
        <v>580</v>
      </c>
      <c r="L144" s="11">
        <v>420</v>
      </c>
      <c r="M144" s="11">
        <v>42.2</v>
      </c>
      <c r="N144" s="16">
        <v>39.9</v>
      </c>
      <c r="O144" s="11">
        <f t="shared" ref="O144:O145" si="9">(K144-L144)/(K144+L144)</f>
        <v>0.16</v>
      </c>
      <c r="P144" s="16">
        <v>256</v>
      </c>
      <c r="Q144" s="11"/>
      <c r="R144" s="11">
        <v>80</v>
      </c>
      <c r="S144" s="11"/>
      <c r="T144" s="12">
        <v>1</v>
      </c>
      <c r="U144" s="16">
        <v>19</v>
      </c>
    </row>
    <row r="145" spans="1:23">
      <c r="B145" s="10">
        <v>945</v>
      </c>
      <c r="C145" s="11">
        <v>239</v>
      </c>
      <c r="D145" s="11">
        <v>187</v>
      </c>
      <c r="E145" s="11">
        <v>18</v>
      </c>
      <c r="F145" s="11"/>
      <c r="G145" s="11"/>
      <c r="H145" s="11"/>
      <c r="I145" s="11">
        <v>3450</v>
      </c>
      <c r="J145" s="11">
        <v>220</v>
      </c>
      <c r="K145" s="11">
        <v>585</v>
      </c>
      <c r="L145" s="11">
        <v>415</v>
      </c>
      <c r="M145" s="11">
        <v>42.2</v>
      </c>
      <c r="N145" s="16">
        <v>39.9</v>
      </c>
      <c r="O145" s="11">
        <f t="shared" si="9"/>
        <v>0.17</v>
      </c>
      <c r="P145" s="16">
        <v>256</v>
      </c>
      <c r="Q145" s="11"/>
      <c r="R145" s="11">
        <v>80</v>
      </c>
      <c r="S145" s="11"/>
      <c r="T145" s="12">
        <v>2</v>
      </c>
      <c r="U145" s="16">
        <v>20</v>
      </c>
    </row>
    <row r="146" spans="1:23" ht="15.75" thickBot="1">
      <c r="B146" s="13"/>
      <c r="C146" s="6"/>
      <c r="D146" s="6"/>
      <c r="E146" s="6"/>
      <c r="F146" s="6"/>
      <c r="G146" s="6"/>
      <c r="H146" s="6"/>
      <c r="I146" s="6">
        <v>3550</v>
      </c>
      <c r="J146" s="6">
        <v>200</v>
      </c>
      <c r="K146" s="6">
        <v>590</v>
      </c>
      <c r="L146" s="6">
        <v>410</v>
      </c>
      <c r="M146" s="6">
        <v>42.2</v>
      </c>
      <c r="N146" s="17">
        <v>39.9</v>
      </c>
      <c r="O146" s="6">
        <f t="shared" ref="O146" si="10">(K146-L146)/(K146+L146)</f>
        <v>0.18</v>
      </c>
      <c r="P146" s="17">
        <v>256</v>
      </c>
      <c r="Q146" s="6"/>
      <c r="R146" s="6">
        <v>80</v>
      </c>
      <c r="S146" s="6"/>
      <c r="T146" s="14">
        <v>3</v>
      </c>
      <c r="U146" s="16">
        <v>21</v>
      </c>
    </row>
    <row r="150" spans="1:23" ht="15.75" thickBot="1">
      <c r="A150" s="20">
        <v>43961</v>
      </c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</row>
    <row r="151" spans="1:23" ht="15.75" thickTop="1"/>
    <row r="152" spans="1:23">
      <c r="B152" t="s">
        <v>152</v>
      </c>
    </row>
    <row r="154" spans="1:23" ht="15.75" thickBot="1">
      <c r="A154" t="s">
        <v>155</v>
      </c>
      <c r="B154" t="s">
        <v>142</v>
      </c>
      <c r="C154" t="s">
        <v>8</v>
      </c>
      <c r="D154" t="s">
        <v>9</v>
      </c>
      <c r="E154" t="s">
        <v>20</v>
      </c>
      <c r="F154" t="s">
        <v>21</v>
      </c>
      <c r="G154" t="s">
        <v>22</v>
      </c>
      <c r="H154" t="s">
        <v>23</v>
      </c>
      <c r="I154" t="s">
        <v>10</v>
      </c>
      <c r="J154" t="s">
        <v>16</v>
      </c>
      <c r="K154" t="s">
        <v>11</v>
      </c>
      <c r="L154" t="s">
        <v>12</v>
      </c>
      <c r="M154" t="s">
        <v>13</v>
      </c>
      <c r="N154" t="s">
        <v>14</v>
      </c>
      <c r="O154" s="11" t="s">
        <v>86</v>
      </c>
      <c r="P154" t="s">
        <v>56</v>
      </c>
      <c r="Q154" t="s">
        <v>89</v>
      </c>
      <c r="R154" t="s">
        <v>57</v>
      </c>
      <c r="S154" t="s">
        <v>15</v>
      </c>
      <c r="T154" t="s">
        <v>18</v>
      </c>
    </row>
    <row r="155" spans="1:23">
      <c r="A155" s="15" t="s">
        <v>156</v>
      </c>
      <c r="B155" s="7">
        <v>1269</v>
      </c>
      <c r="C155" s="8">
        <v>240</v>
      </c>
      <c r="D155" s="8">
        <v>187</v>
      </c>
      <c r="E155" s="8">
        <v>18</v>
      </c>
      <c r="F155" s="8"/>
      <c r="G155" s="8">
        <v>377611150</v>
      </c>
      <c r="H155" s="8">
        <v>346000222</v>
      </c>
      <c r="I155" s="8">
        <v>3500</v>
      </c>
      <c r="J155" s="8">
        <v>260</v>
      </c>
      <c r="K155" s="8">
        <v>560</v>
      </c>
      <c r="L155" s="8">
        <v>440</v>
      </c>
      <c r="M155" s="8">
        <v>42.2</v>
      </c>
      <c r="N155" s="8">
        <v>39.9</v>
      </c>
      <c r="O155" s="8">
        <f>(K155-L155)/(K155+L155)</f>
        <v>0.12</v>
      </c>
      <c r="P155" s="22">
        <v>256</v>
      </c>
      <c r="Q155" s="8"/>
      <c r="R155" s="8">
        <v>80</v>
      </c>
      <c r="S155" s="8" t="s">
        <v>153</v>
      </c>
      <c r="T155" s="9">
        <v>0</v>
      </c>
    </row>
    <row r="156" spans="1:23">
      <c r="B156" s="10">
        <v>1270</v>
      </c>
      <c r="C156" s="11">
        <v>240</v>
      </c>
      <c r="D156" s="11">
        <v>187</v>
      </c>
      <c r="E156" s="11">
        <v>18</v>
      </c>
      <c r="F156" s="11"/>
      <c r="G156" s="11"/>
      <c r="H156" s="11"/>
      <c r="I156" s="11">
        <v>3150</v>
      </c>
      <c r="J156" s="11">
        <v>250</v>
      </c>
      <c r="K156" s="11">
        <v>550</v>
      </c>
      <c r="L156" s="11">
        <v>450</v>
      </c>
      <c r="M156" s="11">
        <v>42.2</v>
      </c>
      <c r="N156" s="11">
        <v>39.9</v>
      </c>
      <c r="O156" s="11">
        <f>(K156-L156)/(K156+L156)</f>
        <v>0.1</v>
      </c>
      <c r="P156" s="16">
        <v>256</v>
      </c>
      <c r="Q156" s="11"/>
      <c r="R156" s="11">
        <v>80</v>
      </c>
      <c r="S156" s="11"/>
      <c r="T156" s="12">
        <v>1</v>
      </c>
    </row>
    <row r="157" spans="1:23">
      <c r="B157" s="10">
        <v>1270</v>
      </c>
      <c r="C157" s="11">
        <v>240</v>
      </c>
      <c r="D157" s="11">
        <v>187</v>
      </c>
      <c r="E157" s="11">
        <v>18</v>
      </c>
      <c r="F157" s="11"/>
      <c r="G157" s="11"/>
      <c r="H157" s="11"/>
      <c r="I157" s="11">
        <v>3500</v>
      </c>
      <c r="J157" s="11">
        <v>270</v>
      </c>
      <c r="K157" s="11">
        <v>570</v>
      </c>
      <c r="L157" s="11">
        <v>430</v>
      </c>
      <c r="M157" s="11">
        <v>42.2</v>
      </c>
      <c r="N157" s="11">
        <v>39.9</v>
      </c>
      <c r="O157" s="11">
        <f t="shared" ref="O157:O164" si="11">(K157-L157)/(K157+L157)</f>
        <v>0.14000000000000001</v>
      </c>
      <c r="P157" s="16">
        <v>256</v>
      </c>
      <c r="Q157" s="11"/>
      <c r="R157" s="11">
        <v>80</v>
      </c>
      <c r="S157" s="11"/>
      <c r="T157" s="12">
        <v>2</v>
      </c>
    </row>
    <row r="158" spans="1:23">
      <c r="B158" s="10">
        <v>1270</v>
      </c>
      <c r="C158" s="11"/>
      <c r="D158" s="11"/>
      <c r="E158" s="11"/>
      <c r="F158" s="11"/>
      <c r="G158" s="11"/>
      <c r="H158" s="11"/>
      <c r="I158" s="11">
        <v>3250</v>
      </c>
      <c r="J158" s="11">
        <v>260</v>
      </c>
      <c r="K158" s="11">
        <v>572.5</v>
      </c>
      <c r="L158" s="11">
        <v>427.5</v>
      </c>
      <c r="M158" s="11">
        <v>42.2</v>
      </c>
      <c r="N158" s="11">
        <v>39.9</v>
      </c>
      <c r="O158" s="11">
        <f t="shared" si="11"/>
        <v>0.14499999999999999</v>
      </c>
      <c r="P158" s="16">
        <v>256</v>
      </c>
      <c r="Q158" s="11"/>
      <c r="R158" s="11">
        <v>80</v>
      </c>
      <c r="S158" s="11"/>
      <c r="T158" s="12">
        <v>3</v>
      </c>
    </row>
    <row r="159" spans="1:23">
      <c r="B159" s="10">
        <v>1270</v>
      </c>
      <c r="C159" s="11"/>
      <c r="D159" s="11"/>
      <c r="E159" s="11"/>
      <c r="F159" s="11"/>
      <c r="G159" s="11"/>
      <c r="H159" s="11"/>
      <c r="I159" s="11">
        <v>3450</v>
      </c>
      <c r="J159" s="11">
        <v>250</v>
      </c>
      <c r="K159" s="11">
        <v>575</v>
      </c>
      <c r="L159" s="11">
        <v>425</v>
      </c>
      <c r="M159" s="11">
        <v>42.2</v>
      </c>
      <c r="N159" s="11">
        <v>39.9</v>
      </c>
      <c r="O159" s="11">
        <f t="shared" si="11"/>
        <v>0.15</v>
      </c>
      <c r="P159" s="16">
        <v>256</v>
      </c>
      <c r="Q159" s="11"/>
      <c r="R159" s="11">
        <v>80</v>
      </c>
      <c r="S159" s="11"/>
      <c r="T159" s="12">
        <v>4</v>
      </c>
    </row>
    <row r="160" spans="1:23">
      <c r="B160" s="10">
        <v>1270</v>
      </c>
      <c r="C160" s="11"/>
      <c r="D160" s="11"/>
      <c r="E160" s="11"/>
      <c r="F160" s="11"/>
      <c r="G160" s="11"/>
      <c r="H160" s="11"/>
      <c r="I160" s="11">
        <v>3300</v>
      </c>
      <c r="J160" s="11">
        <v>260</v>
      </c>
      <c r="K160" s="11">
        <v>577</v>
      </c>
      <c r="L160" s="11">
        <v>423</v>
      </c>
      <c r="M160" s="11">
        <v>42.2</v>
      </c>
      <c r="N160" s="11">
        <v>39.9</v>
      </c>
      <c r="O160" s="11">
        <f t="shared" si="11"/>
        <v>0.154</v>
      </c>
      <c r="P160" s="16">
        <v>256</v>
      </c>
      <c r="Q160" s="11"/>
      <c r="R160" s="11">
        <v>80</v>
      </c>
      <c r="S160" s="11"/>
      <c r="T160" s="12">
        <v>5</v>
      </c>
    </row>
    <row r="161" spans="2:20">
      <c r="B161" s="10">
        <v>1271</v>
      </c>
      <c r="C161" s="11"/>
      <c r="D161" s="11"/>
      <c r="E161" s="11"/>
      <c r="F161" s="11"/>
      <c r="G161" s="11"/>
      <c r="H161" s="11"/>
      <c r="I161" s="11">
        <v>3400</v>
      </c>
      <c r="J161" s="11">
        <v>260</v>
      </c>
      <c r="K161" s="11">
        <v>580</v>
      </c>
      <c r="L161" s="11">
        <v>420</v>
      </c>
      <c r="M161" s="11">
        <v>42.2</v>
      </c>
      <c r="N161" s="16">
        <v>39.9</v>
      </c>
      <c r="O161" s="11">
        <f t="shared" si="11"/>
        <v>0.16</v>
      </c>
      <c r="P161" s="16">
        <v>256</v>
      </c>
      <c r="Q161" s="11"/>
      <c r="R161" s="11">
        <v>80</v>
      </c>
      <c r="S161" s="11"/>
      <c r="T161" s="12">
        <v>6</v>
      </c>
    </row>
    <row r="162" spans="2:20" ht="15.75" thickBot="1">
      <c r="B162" s="10">
        <v>1272</v>
      </c>
      <c r="C162" s="11"/>
      <c r="D162" s="11"/>
      <c r="E162" s="11"/>
      <c r="F162" s="11"/>
      <c r="G162" s="11"/>
      <c r="H162" s="11"/>
      <c r="I162" s="11">
        <v>3400</v>
      </c>
      <c r="J162" s="11">
        <v>260</v>
      </c>
      <c r="K162" s="11">
        <v>585</v>
      </c>
      <c r="L162" s="11">
        <v>415</v>
      </c>
      <c r="M162" s="11">
        <v>42.2</v>
      </c>
      <c r="N162" s="16">
        <v>39.9</v>
      </c>
      <c r="O162" s="11">
        <f t="shared" si="11"/>
        <v>0.17</v>
      </c>
      <c r="P162" s="16">
        <v>256</v>
      </c>
      <c r="Q162" s="11"/>
      <c r="R162" s="11">
        <v>80</v>
      </c>
      <c r="S162" s="11"/>
      <c r="T162" s="12">
        <v>7</v>
      </c>
    </row>
    <row r="163" spans="2:20">
      <c r="B163" s="10">
        <v>1272</v>
      </c>
      <c r="C163" s="11"/>
      <c r="D163" s="11"/>
      <c r="E163" s="11"/>
      <c r="F163" s="11"/>
      <c r="G163" s="11"/>
      <c r="H163" s="11"/>
      <c r="I163" s="11">
        <v>3500</v>
      </c>
      <c r="J163" s="11">
        <v>240</v>
      </c>
      <c r="K163" s="11">
        <v>590</v>
      </c>
      <c r="L163" s="11">
        <v>410</v>
      </c>
      <c r="M163" s="11">
        <v>42.2</v>
      </c>
      <c r="N163" s="16">
        <v>39.9</v>
      </c>
      <c r="O163" s="11">
        <f t="shared" si="11"/>
        <v>0.18</v>
      </c>
      <c r="P163" s="16">
        <v>256</v>
      </c>
      <c r="Q163" s="11"/>
      <c r="R163" s="11">
        <v>80</v>
      </c>
      <c r="S163" s="8" t="s">
        <v>154</v>
      </c>
      <c r="T163" s="12">
        <v>0</v>
      </c>
    </row>
    <row r="164" spans="2:20" ht="15.75" thickBot="1">
      <c r="B164" s="13">
        <v>1271</v>
      </c>
      <c r="C164" s="6"/>
      <c r="D164" s="6"/>
      <c r="E164" s="6"/>
      <c r="F164" s="6"/>
      <c r="G164" s="6"/>
      <c r="H164" s="6"/>
      <c r="I164" s="6">
        <v>3150</v>
      </c>
      <c r="J164" s="6">
        <v>260</v>
      </c>
      <c r="K164" s="6">
        <v>600</v>
      </c>
      <c r="L164" s="6">
        <v>400</v>
      </c>
      <c r="M164" s="6">
        <v>42.2</v>
      </c>
      <c r="N164" s="6">
        <v>39.9</v>
      </c>
      <c r="O164" s="6">
        <f t="shared" si="11"/>
        <v>0.2</v>
      </c>
      <c r="P164" s="17">
        <v>256</v>
      </c>
      <c r="Q164" s="6"/>
      <c r="R164" s="6">
        <v>80</v>
      </c>
      <c r="S164" s="6"/>
      <c r="T164" s="14">
        <v>1</v>
      </c>
    </row>
    <row r="166" spans="2:20" ht="15.75" thickBot="1"/>
    <row r="167" spans="2:20">
      <c r="B167">
        <v>596</v>
      </c>
      <c r="C167">
        <v>240</v>
      </c>
      <c r="D167">
        <v>187</v>
      </c>
      <c r="E167">
        <v>18</v>
      </c>
      <c r="G167">
        <v>37761113</v>
      </c>
      <c r="H167">
        <v>346000222</v>
      </c>
      <c r="I167">
        <v>3200</v>
      </c>
      <c r="J167">
        <v>250</v>
      </c>
      <c r="K167" s="11">
        <v>600</v>
      </c>
      <c r="L167" s="11">
        <v>400</v>
      </c>
      <c r="M167" s="11">
        <v>42.2</v>
      </c>
      <c r="N167" s="11">
        <v>39.9</v>
      </c>
      <c r="O167" s="11">
        <f t="shared" ref="O167:O174" si="12">(K167-L167)/(K167+L167)</f>
        <v>0.2</v>
      </c>
      <c r="P167" s="16">
        <v>256</v>
      </c>
      <c r="R167">
        <v>80</v>
      </c>
      <c r="S167" s="8" t="s">
        <v>157</v>
      </c>
      <c r="T167">
        <v>0</v>
      </c>
    </row>
    <row r="168" spans="2:20">
      <c r="B168">
        <v>596</v>
      </c>
      <c r="I168">
        <v>3300</v>
      </c>
      <c r="J168">
        <v>260</v>
      </c>
      <c r="K168" s="11">
        <v>590</v>
      </c>
      <c r="L168" s="11">
        <v>410</v>
      </c>
      <c r="M168" s="11">
        <v>42.2</v>
      </c>
      <c r="N168" s="16">
        <v>39.9</v>
      </c>
      <c r="O168" s="11">
        <f t="shared" si="12"/>
        <v>0.18</v>
      </c>
      <c r="P168" s="16">
        <v>256</v>
      </c>
      <c r="T168">
        <v>1</v>
      </c>
    </row>
    <row r="169" spans="2:20">
      <c r="B169">
        <v>594</v>
      </c>
      <c r="I169">
        <v>3400</v>
      </c>
      <c r="J169">
        <v>250</v>
      </c>
      <c r="K169" s="11">
        <v>585</v>
      </c>
      <c r="L169" s="11">
        <v>415</v>
      </c>
      <c r="M169" s="11">
        <v>42.2</v>
      </c>
      <c r="N169" s="16">
        <v>39.9</v>
      </c>
      <c r="O169" s="11">
        <f t="shared" si="12"/>
        <v>0.17</v>
      </c>
      <c r="P169" s="16">
        <v>256</v>
      </c>
      <c r="T169">
        <v>2</v>
      </c>
    </row>
    <row r="170" spans="2:20">
      <c r="B170">
        <v>593</v>
      </c>
      <c r="I170">
        <v>3150</v>
      </c>
      <c r="J170">
        <v>250</v>
      </c>
      <c r="K170" s="11">
        <v>580</v>
      </c>
      <c r="L170" s="11">
        <v>420</v>
      </c>
      <c r="M170" s="11">
        <v>42.2</v>
      </c>
      <c r="N170" s="16">
        <v>39.9</v>
      </c>
      <c r="O170" s="11">
        <f t="shared" si="12"/>
        <v>0.16</v>
      </c>
      <c r="P170" s="16">
        <v>256</v>
      </c>
      <c r="T170">
        <v>3</v>
      </c>
    </row>
    <row r="171" spans="2:20">
      <c r="B171">
        <v>595</v>
      </c>
      <c r="I171">
        <v>3300</v>
      </c>
      <c r="J171">
        <v>260</v>
      </c>
      <c r="K171" s="11">
        <v>577</v>
      </c>
      <c r="L171" s="11">
        <v>423</v>
      </c>
      <c r="M171" s="11">
        <v>42.2</v>
      </c>
      <c r="N171" s="11">
        <v>39.9</v>
      </c>
      <c r="O171" s="11">
        <f t="shared" si="12"/>
        <v>0.154</v>
      </c>
      <c r="P171" s="16">
        <v>256</v>
      </c>
      <c r="T171">
        <v>4</v>
      </c>
    </row>
    <row r="172" spans="2:20">
      <c r="B172">
        <v>593</v>
      </c>
      <c r="I172">
        <v>3150</v>
      </c>
      <c r="J172">
        <v>260</v>
      </c>
      <c r="K172" s="11">
        <v>575</v>
      </c>
      <c r="L172" s="11">
        <v>425</v>
      </c>
      <c r="M172" s="11">
        <v>42.2</v>
      </c>
      <c r="N172" s="11">
        <v>39.9</v>
      </c>
      <c r="O172" s="11">
        <f t="shared" si="12"/>
        <v>0.15</v>
      </c>
      <c r="T172">
        <v>5</v>
      </c>
    </row>
    <row r="173" spans="2:20">
      <c r="B173">
        <v>594</v>
      </c>
      <c r="I173">
        <v>2950</v>
      </c>
      <c r="J173">
        <v>220</v>
      </c>
      <c r="K173" s="11">
        <v>572.5</v>
      </c>
      <c r="L173" s="11">
        <v>427.5</v>
      </c>
      <c r="M173" s="11">
        <v>42.2</v>
      </c>
      <c r="N173" s="11">
        <v>39.9</v>
      </c>
      <c r="O173" s="11">
        <f t="shared" si="12"/>
        <v>0.14499999999999999</v>
      </c>
      <c r="T173">
        <v>6</v>
      </c>
    </row>
    <row r="174" spans="2:20" ht="15.75" thickBot="1">
      <c r="B174">
        <v>593</v>
      </c>
      <c r="I174">
        <v>3100</v>
      </c>
      <c r="J174">
        <v>260</v>
      </c>
      <c r="K174" s="11">
        <v>570</v>
      </c>
      <c r="L174" s="11">
        <v>430</v>
      </c>
      <c r="M174" s="11">
        <v>42.2</v>
      </c>
      <c r="N174" s="11">
        <v>39.9</v>
      </c>
      <c r="O174" s="11">
        <f t="shared" si="12"/>
        <v>0.14000000000000001</v>
      </c>
      <c r="T174">
        <v>7</v>
      </c>
    </row>
    <row r="175" spans="2:20">
      <c r="B175">
        <v>594</v>
      </c>
      <c r="I175">
        <v>3100</v>
      </c>
      <c r="J175">
        <v>240</v>
      </c>
      <c r="K175" s="11">
        <v>560</v>
      </c>
      <c r="L175" s="11">
        <v>440</v>
      </c>
      <c r="M175" s="11">
        <v>42.2</v>
      </c>
      <c r="N175" s="11">
        <v>39.9</v>
      </c>
      <c r="O175" s="11">
        <f>(K175-L175)/(K175+L175)</f>
        <v>0.12</v>
      </c>
      <c r="S175" s="8" t="s">
        <v>158</v>
      </c>
      <c r="T175">
        <v>0</v>
      </c>
    </row>
    <row r="176" spans="2:20">
      <c r="B176">
        <v>593</v>
      </c>
      <c r="I176">
        <v>3100</v>
      </c>
      <c r="J176">
        <v>260</v>
      </c>
      <c r="K176" s="11">
        <v>550</v>
      </c>
      <c r="L176" s="11">
        <v>450</v>
      </c>
      <c r="M176" s="11">
        <v>42.2</v>
      </c>
      <c r="N176" s="11">
        <v>39.9</v>
      </c>
      <c r="O176" s="11">
        <f>(K176-L176)/(K176+L176)</f>
        <v>0.1</v>
      </c>
      <c r="P176" s="16">
        <v>256</v>
      </c>
      <c r="T176">
        <v>1</v>
      </c>
    </row>
    <row r="177" spans="1:23">
      <c r="B177">
        <v>594</v>
      </c>
      <c r="I177">
        <v>3150</v>
      </c>
      <c r="J177">
        <v>260</v>
      </c>
      <c r="K177" s="16">
        <v>500</v>
      </c>
      <c r="L177" s="16">
        <v>500</v>
      </c>
      <c r="M177" s="16">
        <v>42.2</v>
      </c>
      <c r="N177" s="16">
        <v>39.9</v>
      </c>
      <c r="O177" s="16">
        <f>(K177-L177)/(K177+L177)</f>
        <v>0</v>
      </c>
      <c r="P177" s="16">
        <v>256</v>
      </c>
      <c r="T177">
        <v>2</v>
      </c>
    </row>
    <row r="180" spans="1:23" s="21" customFormat="1" ht="15.75" thickBot="1">
      <c r="A180" s="20">
        <v>43974</v>
      </c>
    </row>
    <row r="181" spans="1:23" ht="15.75" thickTop="1">
      <c r="A181" t="s">
        <v>159</v>
      </c>
    </row>
    <row r="183" spans="1:23">
      <c r="B183" t="s">
        <v>17</v>
      </c>
      <c r="C183">
        <v>140</v>
      </c>
    </row>
    <row r="184" spans="1:23">
      <c r="B184" t="s">
        <v>160</v>
      </c>
      <c r="E184" t="s">
        <v>161</v>
      </c>
    </row>
    <row r="185" spans="1:23">
      <c r="B185" t="s">
        <v>80</v>
      </c>
    </row>
    <row r="187" spans="1:23">
      <c r="B187" t="s">
        <v>88</v>
      </c>
      <c r="C187" s="2">
        <v>250000</v>
      </c>
    </row>
    <row r="190" spans="1:23">
      <c r="C190" t="s">
        <v>55</v>
      </c>
    </row>
    <row r="191" spans="1:23" ht="15.75" thickBot="1">
      <c r="A191" t="s">
        <v>164</v>
      </c>
      <c r="C191" t="s">
        <v>8</v>
      </c>
      <c r="D191" t="s">
        <v>9</v>
      </c>
      <c r="E191" t="s">
        <v>20</v>
      </c>
      <c r="F191" t="s">
        <v>21</v>
      </c>
      <c r="G191" t="s">
        <v>22</v>
      </c>
      <c r="H191" t="s">
        <v>23</v>
      </c>
      <c r="I191" t="s">
        <v>10</v>
      </c>
      <c r="J191" t="s">
        <v>16</v>
      </c>
      <c r="K191" t="s">
        <v>11</v>
      </c>
      <c r="L191" t="s">
        <v>12</v>
      </c>
      <c r="M191" t="s">
        <v>13</v>
      </c>
      <c r="N191" t="s">
        <v>14</v>
      </c>
      <c r="O191" t="s">
        <v>86</v>
      </c>
      <c r="P191" t="s">
        <v>56</v>
      </c>
      <c r="Q191" t="s">
        <v>89</v>
      </c>
      <c r="R191" t="s">
        <v>57</v>
      </c>
      <c r="S191" t="s">
        <v>15</v>
      </c>
      <c r="T191" t="s">
        <v>18</v>
      </c>
      <c r="U191" t="s">
        <v>58</v>
      </c>
      <c r="W191" t="s">
        <v>93</v>
      </c>
    </row>
    <row r="192" spans="1:23" ht="15.75" thickBot="1">
      <c r="A192">
        <v>985</v>
      </c>
      <c r="C192">
        <v>240</v>
      </c>
      <c r="D192">
        <v>187.5</v>
      </c>
      <c r="E192">
        <v>18</v>
      </c>
      <c r="F192">
        <v>90.07</v>
      </c>
      <c r="G192">
        <v>377611314</v>
      </c>
      <c r="H192">
        <v>346000280</v>
      </c>
      <c r="I192">
        <v>3000</v>
      </c>
      <c r="J192">
        <v>250</v>
      </c>
      <c r="K192">
        <v>500</v>
      </c>
      <c r="L192">
        <v>500</v>
      </c>
      <c r="M192">
        <v>50</v>
      </c>
      <c r="N192">
        <v>50</v>
      </c>
      <c r="O192" s="11">
        <f>(K192-L192)/(K192+L192)</f>
        <v>0</v>
      </c>
      <c r="P192" s="16">
        <v>256</v>
      </c>
      <c r="Q192" s="8">
        <f xml:space="preserve"> $C$187/(I192-J192)</f>
        <v>90.909090909090907</v>
      </c>
      <c r="R192" s="16">
        <v>90</v>
      </c>
      <c r="S192" t="s">
        <v>162</v>
      </c>
      <c r="T192">
        <v>0</v>
      </c>
      <c r="U192">
        <v>1</v>
      </c>
      <c r="V192">
        <v>0</v>
      </c>
    </row>
    <row r="193" spans="3:22" ht="15.75" thickBot="1">
      <c r="C193">
        <v>240</v>
      </c>
      <c r="D193">
        <v>187.5</v>
      </c>
      <c r="E193">
        <v>18</v>
      </c>
      <c r="F193">
        <v>90.07</v>
      </c>
      <c r="G193">
        <v>377611299</v>
      </c>
      <c r="H193">
        <v>346000284</v>
      </c>
      <c r="I193">
        <v>3200</v>
      </c>
      <c r="J193">
        <v>250</v>
      </c>
      <c r="K193">
        <v>550</v>
      </c>
      <c r="L193">
        <v>450</v>
      </c>
      <c r="M193">
        <v>50</v>
      </c>
      <c r="N193">
        <v>50</v>
      </c>
      <c r="O193" s="11">
        <f>(K193-L193)/(K193+L193)</f>
        <v>0.1</v>
      </c>
      <c r="P193" s="16">
        <v>256</v>
      </c>
      <c r="Q193" s="8">
        <f xml:space="preserve"> $C$187/(I193-J193)</f>
        <v>84.745762711864401</v>
      </c>
      <c r="R193" s="16">
        <v>85</v>
      </c>
      <c r="T193">
        <v>1</v>
      </c>
      <c r="U193">
        <v>1</v>
      </c>
      <c r="V193">
        <v>1</v>
      </c>
    </row>
    <row r="194" spans="3:22" ht="15.75" thickBot="1">
      <c r="O194" s="11"/>
      <c r="Q194" s="8"/>
    </row>
    <row r="195" spans="3:22" ht="15.75" thickBot="1">
      <c r="C195">
        <v>240</v>
      </c>
      <c r="D195">
        <v>187.5</v>
      </c>
      <c r="E195">
        <v>18</v>
      </c>
      <c r="F195">
        <v>90.07</v>
      </c>
      <c r="G195">
        <v>377611319</v>
      </c>
      <c r="I195">
        <v>3150</v>
      </c>
      <c r="J195">
        <v>250</v>
      </c>
      <c r="K195">
        <v>569</v>
      </c>
      <c r="L195">
        <v>431</v>
      </c>
      <c r="M195">
        <v>50</v>
      </c>
      <c r="N195">
        <v>50</v>
      </c>
      <c r="O195" s="11">
        <f t="shared" ref="O194:O207" si="13">(K195-L195)/(K195+L195)</f>
        <v>0.13800000000000001</v>
      </c>
      <c r="P195" s="16">
        <v>256</v>
      </c>
      <c r="Q195" s="8">
        <f t="shared" ref="Q194:Q205" si="14" xml:space="preserve"> $C$187/(I195-J195)</f>
        <v>86.206896551724142</v>
      </c>
      <c r="R195" s="16">
        <v>85</v>
      </c>
      <c r="S195" t="s">
        <v>163</v>
      </c>
      <c r="T195">
        <v>0</v>
      </c>
      <c r="U195">
        <v>2</v>
      </c>
      <c r="V195">
        <v>2</v>
      </c>
    </row>
    <row r="196" spans="3:22" ht="15.75" thickBot="1">
      <c r="G196">
        <v>377611309</v>
      </c>
      <c r="I196">
        <v>3200</v>
      </c>
      <c r="J196">
        <v>240</v>
      </c>
      <c r="K196">
        <v>603</v>
      </c>
      <c r="L196">
        <v>397</v>
      </c>
      <c r="M196">
        <v>50</v>
      </c>
      <c r="N196">
        <v>50</v>
      </c>
      <c r="O196" s="11">
        <f t="shared" si="13"/>
        <v>0.20599999999999999</v>
      </c>
      <c r="P196" s="16">
        <v>256</v>
      </c>
      <c r="Q196" s="8">
        <f t="shared" si="14"/>
        <v>84.459459459459453</v>
      </c>
      <c r="R196" s="16">
        <v>85</v>
      </c>
      <c r="T196">
        <v>1</v>
      </c>
      <c r="U196">
        <v>2</v>
      </c>
      <c r="V196">
        <v>3</v>
      </c>
    </row>
    <row r="197" spans="3:22" ht="15.75" thickBot="1">
      <c r="O197" s="11"/>
      <c r="P197" s="16"/>
      <c r="Q197" s="8"/>
    </row>
    <row r="198" spans="3:22" ht="15.75" thickBot="1">
      <c r="C198">
        <v>240</v>
      </c>
      <c r="D198">
        <v>187.5</v>
      </c>
      <c r="E198">
        <v>18</v>
      </c>
      <c r="F198">
        <v>90.07</v>
      </c>
      <c r="G198">
        <v>37761298</v>
      </c>
      <c r="H198">
        <v>346000285</v>
      </c>
      <c r="I198">
        <v>3200</v>
      </c>
      <c r="J198">
        <v>250</v>
      </c>
      <c r="K198">
        <v>587</v>
      </c>
      <c r="L198">
        <v>413</v>
      </c>
      <c r="M198">
        <v>50</v>
      </c>
      <c r="N198">
        <v>50</v>
      </c>
      <c r="O198" s="11">
        <f t="shared" si="13"/>
        <v>0.17399999999999999</v>
      </c>
      <c r="P198" s="16">
        <v>256</v>
      </c>
      <c r="Q198" s="8">
        <f t="shared" si="14"/>
        <v>84.745762711864401</v>
      </c>
      <c r="R198" s="16">
        <v>85</v>
      </c>
      <c r="S198" t="s">
        <v>165</v>
      </c>
      <c r="T198">
        <v>0</v>
      </c>
      <c r="U198">
        <v>3</v>
      </c>
      <c r="V198">
        <v>4</v>
      </c>
    </row>
    <row r="199" spans="3:22" ht="15.75" thickBot="1">
      <c r="I199">
        <v>3250</v>
      </c>
      <c r="J199">
        <v>250</v>
      </c>
      <c r="K199">
        <v>580</v>
      </c>
      <c r="L199">
        <v>420</v>
      </c>
      <c r="M199">
        <v>50</v>
      </c>
      <c r="N199">
        <v>50</v>
      </c>
      <c r="O199" s="11">
        <f t="shared" si="13"/>
        <v>0.16</v>
      </c>
      <c r="P199" s="16">
        <v>256</v>
      </c>
      <c r="Q199" s="8">
        <f t="shared" si="14"/>
        <v>83.333333333333329</v>
      </c>
      <c r="R199" s="16">
        <v>85</v>
      </c>
      <c r="T199">
        <v>1</v>
      </c>
      <c r="U199">
        <v>3</v>
      </c>
      <c r="V199">
        <v>5</v>
      </c>
    </row>
    <row r="200" spans="3:22" ht="15.75" thickBot="1">
      <c r="O200" s="11"/>
      <c r="Q200" s="8"/>
    </row>
    <row r="201" spans="3:22" ht="15.75" thickBot="1">
      <c r="C201">
        <v>240</v>
      </c>
      <c r="D201">
        <v>187.5</v>
      </c>
      <c r="E201">
        <v>18</v>
      </c>
      <c r="F201">
        <v>90.07</v>
      </c>
      <c r="I201">
        <v>3250</v>
      </c>
      <c r="J201">
        <v>250</v>
      </c>
      <c r="K201">
        <v>581</v>
      </c>
      <c r="L201">
        <v>419</v>
      </c>
      <c r="M201">
        <v>50</v>
      </c>
      <c r="N201">
        <v>50</v>
      </c>
      <c r="O201" s="11">
        <f t="shared" si="13"/>
        <v>0.16200000000000001</v>
      </c>
      <c r="P201" s="16">
        <v>256</v>
      </c>
      <c r="Q201" s="8">
        <f t="shared" si="14"/>
        <v>83.333333333333329</v>
      </c>
      <c r="R201" s="16">
        <v>85</v>
      </c>
      <c r="S201" t="s">
        <v>166</v>
      </c>
      <c r="T201">
        <v>0</v>
      </c>
      <c r="V201">
        <v>6</v>
      </c>
    </row>
    <row r="202" spans="3:22" ht="15.75" thickBot="1">
      <c r="I202">
        <v>3200</v>
      </c>
      <c r="J202">
        <v>260</v>
      </c>
      <c r="K202">
        <v>582</v>
      </c>
      <c r="L202">
        <v>418</v>
      </c>
      <c r="M202">
        <v>50</v>
      </c>
      <c r="N202">
        <v>50</v>
      </c>
      <c r="O202" s="11">
        <f t="shared" si="13"/>
        <v>0.16400000000000001</v>
      </c>
      <c r="P202" s="16">
        <v>256</v>
      </c>
      <c r="Q202" s="8">
        <f t="shared" si="14"/>
        <v>85.034013605442183</v>
      </c>
      <c r="R202" s="16">
        <v>85</v>
      </c>
      <c r="T202">
        <v>1</v>
      </c>
      <c r="V202">
        <v>7</v>
      </c>
    </row>
    <row r="203" spans="3:22" ht="15.75" thickBot="1">
      <c r="I203">
        <v>3200</v>
      </c>
      <c r="J203">
        <v>260</v>
      </c>
      <c r="K203">
        <v>583</v>
      </c>
      <c r="L203">
        <v>417</v>
      </c>
      <c r="M203">
        <v>50</v>
      </c>
      <c r="N203">
        <v>50</v>
      </c>
      <c r="O203" s="11">
        <f t="shared" si="13"/>
        <v>0.16600000000000001</v>
      </c>
      <c r="P203" s="16">
        <v>256</v>
      </c>
      <c r="Q203" s="8">
        <f t="shared" si="14"/>
        <v>85.034013605442183</v>
      </c>
      <c r="R203" s="16">
        <v>85</v>
      </c>
      <c r="T203">
        <v>2</v>
      </c>
      <c r="V203">
        <v>8</v>
      </c>
    </row>
    <row r="204" spans="3:22" ht="15.75" thickBot="1">
      <c r="I204">
        <v>3200</v>
      </c>
      <c r="J204">
        <v>260</v>
      </c>
      <c r="K204">
        <v>584</v>
      </c>
      <c r="L204">
        <v>416</v>
      </c>
      <c r="M204">
        <v>50</v>
      </c>
      <c r="N204">
        <v>50</v>
      </c>
      <c r="O204" s="11">
        <f t="shared" si="13"/>
        <v>0.16800000000000001</v>
      </c>
      <c r="P204" s="16">
        <v>256</v>
      </c>
      <c r="Q204" s="8">
        <f t="shared" si="14"/>
        <v>85.034013605442183</v>
      </c>
      <c r="R204" s="16">
        <v>85</v>
      </c>
      <c r="T204">
        <v>3</v>
      </c>
      <c r="V204">
        <v>9</v>
      </c>
    </row>
    <row r="205" spans="3:22">
      <c r="I205">
        <v>3200</v>
      </c>
      <c r="J205">
        <v>260</v>
      </c>
      <c r="K205">
        <v>585</v>
      </c>
      <c r="L205">
        <v>415</v>
      </c>
      <c r="M205">
        <v>50</v>
      </c>
      <c r="N205">
        <v>50</v>
      </c>
      <c r="O205" s="11">
        <f t="shared" si="13"/>
        <v>0.17</v>
      </c>
      <c r="P205" s="16">
        <v>256</v>
      </c>
      <c r="Q205" s="8">
        <f t="shared" si="14"/>
        <v>85.034013605442183</v>
      </c>
      <c r="R205" s="16">
        <v>85</v>
      </c>
      <c r="T205">
        <v>4</v>
      </c>
      <c r="V205">
        <v>10</v>
      </c>
    </row>
    <row r="206" spans="3:22">
      <c r="O206" s="11"/>
    </row>
    <row r="207" spans="3:22">
      <c r="I207">
        <v>3050</v>
      </c>
      <c r="J207">
        <v>250</v>
      </c>
      <c r="K207" s="1">
        <v>583</v>
      </c>
      <c r="L207" s="1">
        <v>417</v>
      </c>
      <c r="M207">
        <v>50</v>
      </c>
      <c r="N207">
        <v>50</v>
      </c>
      <c r="O207" s="11">
        <f t="shared" si="13"/>
        <v>0.16600000000000001</v>
      </c>
      <c r="P207" s="16">
        <v>256</v>
      </c>
      <c r="R207">
        <v>400</v>
      </c>
      <c r="S207" t="s">
        <v>167</v>
      </c>
      <c r="T207">
        <v>0</v>
      </c>
      <c r="V207">
        <v>11</v>
      </c>
    </row>
    <row r="209" spans="1:22">
      <c r="C209" s="23" t="s">
        <v>94</v>
      </c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</row>
    <row r="210" spans="1:22">
      <c r="C210" s="11" t="s">
        <v>9</v>
      </c>
      <c r="D210" s="11" t="s">
        <v>20</v>
      </c>
      <c r="E210" s="11" t="s">
        <v>21</v>
      </c>
      <c r="F210" s="11" t="s">
        <v>22</v>
      </c>
      <c r="G210" s="11" t="s">
        <v>23</v>
      </c>
      <c r="H210" s="11" t="s">
        <v>10</v>
      </c>
      <c r="I210" s="11" t="s">
        <v>95</v>
      </c>
      <c r="J210" s="11" t="s">
        <v>11</v>
      </c>
      <c r="K210" s="11" t="s">
        <v>12</v>
      </c>
      <c r="L210" s="11" t="s">
        <v>13</v>
      </c>
      <c r="M210" s="11" t="s">
        <v>14</v>
      </c>
      <c r="N210" s="11" t="s">
        <v>86</v>
      </c>
      <c r="O210" s="11" t="s">
        <v>56</v>
      </c>
      <c r="P210" s="11" t="s">
        <v>89</v>
      </c>
      <c r="Q210" s="11" t="s">
        <v>57</v>
      </c>
      <c r="R210" s="11" t="s">
        <v>15</v>
      </c>
      <c r="S210" s="11" t="s">
        <v>18</v>
      </c>
      <c r="T210" s="11" t="s">
        <v>58</v>
      </c>
      <c r="U210" s="11"/>
      <c r="V210" s="11" t="s">
        <v>93</v>
      </c>
    </row>
    <row r="211" spans="1:22">
      <c r="C211" s="11" t="s">
        <v>168</v>
      </c>
      <c r="D211" s="11">
        <v>18</v>
      </c>
      <c r="E211" s="11">
        <v>90.07</v>
      </c>
      <c r="F211" s="11">
        <v>377611289</v>
      </c>
      <c r="G211" s="11">
        <v>346000288</v>
      </c>
      <c r="H211" s="16">
        <v>3200</v>
      </c>
      <c r="I211" s="16">
        <v>160</v>
      </c>
      <c r="J211" s="11">
        <v>583</v>
      </c>
      <c r="K211" s="11">
        <v>417</v>
      </c>
      <c r="L211" s="11">
        <v>50</v>
      </c>
      <c r="M211" s="11">
        <v>50</v>
      </c>
      <c r="N211" s="11"/>
      <c r="O211" s="11">
        <v>256</v>
      </c>
      <c r="P211" s="11">
        <f>$C$187/(H211-I211)</f>
        <v>82.236842105263165</v>
      </c>
      <c r="Q211" s="11">
        <v>85</v>
      </c>
      <c r="R211" s="11" t="s">
        <v>169</v>
      </c>
      <c r="S211" s="11">
        <v>0</v>
      </c>
      <c r="T211" s="11">
        <v>1</v>
      </c>
      <c r="U211" s="16"/>
      <c r="V211" s="24"/>
    </row>
    <row r="212" spans="1:22">
      <c r="A212">
        <v>982</v>
      </c>
      <c r="H212">
        <v>3500</v>
      </c>
      <c r="I212">
        <v>160</v>
      </c>
      <c r="J212">
        <v>583</v>
      </c>
      <c r="K212">
        <v>417</v>
      </c>
      <c r="L212">
        <v>30</v>
      </c>
      <c r="M212">
        <v>50</v>
      </c>
      <c r="O212">
        <v>256</v>
      </c>
      <c r="P212" s="11">
        <f>$C$187/(H212-I212)</f>
        <v>74.850299401197603</v>
      </c>
      <c r="Q212" s="16">
        <v>75</v>
      </c>
      <c r="S212">
        <v>1</v>
      </c>
      <c r="T212">
        <v>1</v>
      </c>
    </row>
    <row r="213" spans="1:22">
      <c r="P213" s="11"/>
    </row>
    <row r="214" spans="1:22">
      <c r="C214">
        <v>204</v>
      </c>
      <c r="D214">
        <v>18</v>
      </c>
      <c r="E214">
        <v>90.07</v>
      </c>
      <c r="H214">
        <v>3300</v>
      </c>
      <c r="I214">
        <v>160</v>
      </c>
      <c r="J214" s="11">
        <v>583</v>
      </c>
      <c r="K214" s="11">
        <v>417</v>
      </c>
      <c r="L214" s="11">
        <v>40.9</v>
      </c>
      <c r="M214" s="11">
        <v>50</v>
      </c>
      <c r="O214">
        <v>256</v>
      </c>
      <c r="P214" s="11">
        <f t="shared" ref="P213:P215" si="15">$C$187/(H214-I214)</f>
        <v>79.617834394904463</v>
      </c>
      <c r="Q214" s="16">
        <v>80</v>
      </c>
      <c r="R214" s="11" t="s">
        <v>170</v>
      </c>
      <c r="S214">
        <v>0</v>
      </c>
      <c r="T214">
        <v>2</v>
      </c>
    </row>
    <row r="215" spans="1:22">
      <c r="H215">
        <v>3300</v>
      </c>
      <c r="I215">
        <v>160</v>
      </c>
      <c r="J215">
        <v>583</v>
      </c>
      <c r="K215">
        <v>417</v>
      </c>
      <c r="L215">
        <v>44.5</v>
      </c>
      <c r="M215">
        <v>50</v>
      </c>
      <c r="O215">
        <v>256</v>
      </c>
      <c r="P215" s="11">
        <f t="shared" si="15"/>
        <v>79.617834394904463</v>
      </c>
      <c r="Q215" s="16">
        <v>80</v>
      </c>
      <c r="S215">
        <v>1</v>
      </c>
      <c r="T215">
        <v>2</v>
      </c>
    </row>
    <row r="217" spans="1:22">
      <c r="F217">
        <v>377611311</v>
      </c>
      <c r="G217">
        <v>346000286</v>
      </c>
      <c r="H217">
        <v>3300</v>
      </c>
      <c r="I217">
        <v>160</v>
      </c>
      <c r="J217" s="11">
        <v>583</v>
      </c>
      <c r="K217" s="11">
        <v>417</v>
      </c>
      <c r="L217" s="11">
        <v>43.5</v>
      </c>
      <c r="M217" s="11">
        <v>50</v>
      </c>
      <c r="O217">
        <v>256</v>
      </c>
      <c r="Q217">
        <v>80</v>
      </c>
      <c r="R217" s="11" t="s">
        <v>171</v>
      </c>
      <c r="S217">
        <v>0</v>
      </c>
      <c r="T217">
        <v>3</v>
      </c>
    </row>
    <row r="218" spans="1:22">
      <c r="H218">
        <v>3300</v>
      </c>
      <c r="I218">
        <v>160</v>
      </c>
      <c r="J218">
        <v>583</v>
      </c>
      <c r="K218">
        <v>417</v>
      </c>
      <c r="L218">
        <v>42.5</v>
      </c>
      <c r="M218">
        <v>50</v>
      </c>
      <c r="O218">
        <v>256</v>
      </c>
      <c r="Q218">
        <v>80</v>
      </c>
      <c r="S218">
        <v>1</v>
      </c>
      <c r="T218">
        <v>3</v>
      </c>
    </row>
    <row r="220" spans="1:22">
      <c r="H220">
        <v>3300</v>
      </c>
      <c r="I220">
        <v>160</v>
      </c>
      <c r="J220">
        <v>583</v>
      </c>
      <c r="K220">
        <v>417</v>
      </c>
      <c r="L220">
        <v>43</v>
      </c>
      <c r="M220">
        <v>50</v>
      </c>
      <c r="O220">
        <v>256</v>
      </c>
      <c r="Q220">
        <v>80</v>
      </c>
      <c r="R220" s="11" t="s">
        <v>172</v>
      </c>
      <c r="S220">
        <v>2</v>
      </c>
    </row>
    <row r="221" spans="1:22">
      <c r="A221">
        <v>982</v>
      </c>
      <c r="H221">
        <v>3300</v>
      </c>
      <c r="I221">
        <v>160</v>
      </c>
      <c r="J221">
        <v>583</v>
      </c>
      <c r="K221">
        <v>417</v>
      </c>
      <c r="L221">
        <v>43.1</v>
      </c>
      <c r="M221">
        <v>50</v>
      </c>
      <c r="O221">
        <v>256</v>
      </c>
      <c r="Q221">
        <v>80</v>
      </c>
      <c r="S221">
        <v>3</v>
      </c>
    </row>
    <row r="222" spans="1:22">
      <c r="H222">
        <v>3300</v>
      </c>
      <c r="I222">
        <v>160</v>
      </c>
      <c r="J222">
        <v>583</v>
      </c>
      <c r="K222">
        <v>417</v>
      </c>
      <c r="L222">
        <v>43.2</v>
      </c>
      <c r="M222">
        <v>50</v>
      </c>
      <c r="O222">
        <v>256</v>
      </c>
      <c r="Q222">
        <v>80</v>
      </c>
      <c r="S222">
        <v>4</v>
      </c>
    </row>
    <row r="223" spans="1:22">
      <c r="H223">
        <v>3300</v>
      </c>
      <c r="I223">
        <v>160</v>
      </c>
      <c r="J223">
        <v>583</v>
      </c>
      <c r="K223">
        <v>417</v>
      </c>
      <c r="L223">
        <v>43.3</v>
      </c>
      <c r="M223">
        <v>50</v>
      </c>
      <c r="O223">
        <v>256</v>
      </c>
      <c r="Q223">
        <v>80</v>
      </c>
      <c r="S223">
        <v>5</v>
      </c>
    </row>
    <row r="225" spans="1:22">
      <c r="C225">
        <v>204</v>
      </c>
      <c r="D225">
        <v>18</v>
      </c>
      <c r="E225">
        <v>90.07</v>
      </c>
      <c r="F225">
        <v>377611293</v>
      </c>
      <c r="G225">
        <v>346000287</v>
      </c>
      <c r="H225">
        <v>3300</v>
      </c>
      <c r="I225">
        <v>160</v>
      </c>
      <c r="J225" s="1">
        <v>583</v>
      </c>
      <c r="K225" s="1">
        <v>417</v>
      </c>
      <c r="L225" s="1">
        <v>43.2</v>
      </c>
      <c r="M225" s="1">
        <v>50</v>
      </c>
      <c r="O225">
        <v>256</v>
      </c>
      <c r="Q225">
        <v>400</v>
      </c>
      <c r="S225">
        <v>6</v>
      </c>
    </row>
    <row r="226" spans="1:22">
      <c r="H226">
        <v>3300</v>
      </c>
      <c r="I226">
        <v>160</v>
      </c>
      <c r="J226">
        <v>583</v>
      </c>
      <c r="K226">
        <v>417</v>
      </c>
      <c r="L226">
        <v>43.3</v>
      </c>
      <c r="M226">
        <v>50</v>
      </c>
      <c r="O226">
        <v>256</v>
      </c>
      <c r="Q226">
        <v>400</v>
      </c>
      <c r="S226">
        <v>7</v>
      </c>
    </row>
    <row r="230" spans="1:22" s="23" customFormat="1">
      <c r="B230" s="23" t="s">
        <v>173</v>
      </c>
      <c r="D230" s="23" t="s">
        <v>174</v>
      </c>
    </row>
    <row r="231" spans="1:22">
      <c r="C231" t="s">
        <v>124</v>
      </c>
    </row>
    <row r="232" spans="1:22">
      <c r="C232" t="s">
        <v>125</v>
      </c>
      <c r="D232" t="s">
        <v>20</v>
      </c>
      <c r="E232" t="s">
        <v>21</v>
      </c>
      <c r="F232" t="s">
        <v>22</v>
      </c>
      <c r="G232" t="s">
        <v>23</v>
      </c>
      <c r="H232" t="s">
        <v>128</v>
      </c>
      <c r="I232" t="s">
        <v>95</v>
      </c>
      <c r="J232" t="s">
        <v>11</v>
      </c>
      <c r="K232" t="s">
        <v>12</v>
      </c>
      <c r="L232" t="s">
        <v>13</v>
      </c>
      <c r="M232" t="s">
        <v>14</v>
      </c>
      <c r="N232" t="s">
        <v>86</v>
      </c>
      <c r="O232" t="s">
        <v>56</v>
      </c>
      <c r="P232" t="s">
        <v>89</v>
      </c>
      <c r="Q232" t="s">
        <v>57</v>
      </c>
      <c r="R232" t="s">
        <v>15</v>
      </c>
      <c r="S232" t="s">
        <v>18</v>
      </c>
      <c r="T232" t="s">
        <v>58</v>
      </c>
      <c r="V232" t="s">
        <v>93</v>
      </c>
    </row>
    <row r="233" spans="1:22">
      <c r="A233">
        <v>982</v>
      </c>
      <c r="C233">
        <v>385</v>
      </c>
      <c r="D233">
        <v>18</v>
      </c>
      <c r="E233">
        <v>90.7</v>
      </c>
      <c r="F233">
        <v>37761276</v>
      </c>
      <c r="G233">
        <v>346000296</v>
      </c>
      <c r="H233">
        <v>2200</v>
      </c>
      <c r="J233" s="25">
        <v>583</v>
      </c>
      <c r="K233" s="25">
        <v>417</v>
      </c>
      <c r="L233" s="25">
        <v>43.2</v>
      </c>
      <c r="M233" s="25">
        <v>50</v>
      </c>
      <c r="O233">
        <v>256</v>
      </c>
      <c r="P233" s="11">
        <f>$C$187/(H233-I233)</f>
        <v>113.63636363636364</v>
      </c>
      <c r="Q233">
        <v>110</v>
      </c>
      <c r="R233" s="11" t="s">
        <v>175</v>
      </c>
      <c r="S233">
        <v>0</v>
      </c>
      <c r="T233">
        <v>1</v>
      </c>
    </row>
    <row r="234" spans="1:22">
      <c r="C234">
        <v>385</v>
      </c>
      <c r="D234">
        <v>18</v>
      </c>
      <c r="E234">
        <v>90.7</v>
      </c>
      <c r="H234">
        <v>2300</v>
      </c>
      <c r="J234">
        <v>583</v>
      </c>
      <c r="K234">
        <v>417</v>
      </c>
      <c r="L234">
        <v>43.2</v>
      </c>
      <c r="M234">
        <v>30</v>
      </c>
      <c r="O234">
        <v>256</v>
      </c>
      <c r="P234" s="11">
        <f>$C$187/(H234-I234)</f>
        <v>108.69565217391305</v>
      </c>
      <c r="Q234" s="16">
        <v>110</v>
      </c>
      <c r="S234">
        <v>1</v>
      </c>
      <c r="T234">
        <v>1</v>
      </c>
    </row>
    <row r="235" spans="1:22">
      <c r="P235" s="11"/>
    </row>
    <row r="236" spans="1:22">
      <c r="H236">
        <v>2200</v>
      </c>
      <c r="J236">
        <v>583</v>
      </c>
      <c r="K236">
        <v>417</v>
      </c>
      <c r="L236">
        <v>43.2</v>
      </c>
      <c r="M236">
        <v>35.6</v>
      </c>
      <c r="O236">
        <v>256</v>
      </c>
      <c r="P236" s="11">
        <f t="shared" ref="P235:P240" si="16">$C$187/(H236-I236)</f>
        <v>113.63636363636364</v>
      </c>
      <c r="Q236">
        <v>110</v>
      </c>
      <c r="R236" s="11" t="s">
        <v>176</v>
      </c>
      <c r="S236">
        <v>0</v>
      </c>
      <c r="T236">
        <v>2</v>
      </c>
    </row>
    <row r="237" spans="1:22">
      <c r="C237">
        <v>385</v>
      </c>
      <c r="H237">
        <v>2100</v>
      </c>
      <c r="J237">
        <v>583</v>
      </c>
      <c r="K237">
        <v>417</v>
      </c>
      <c r="L237">
        <v>43.2</v>
      </c>
      <c r="M237">
        <v>39.4</v>
      </c>
      <c r="O237">
        <v>256</v>
      </c>
      <c r="P237" s="11">
        <f t="shared" si="16"/>
        <v>119.04761904761905</v>
      </c>
      <c r="Q237">
        <v>115</v>
      </c>
      <c r="S237">
        <v>1</v>
      </c>
      <c r="T237">
        <v>2</v>
      </c>
    </row>
    <row r="238" spans="1:22">
      <c r="P238" s="11"/>
    </row>
    <row r="239" spans="1:22">
      <c r="H239">
        <v>2000</v>
      </c>
      <c r="J239">
        <v>583</v>
      </c>
      <c r="K239">
        <v>417</v>
      </c>
      <c r="L239">
        <v>43.2</v>
      </c>
      <c r="M239">
        <v>39.200000000000003</v>
      </c>
      <c r="O239">
        <v>256</v>
      </c>
      <c r="P239" s="11">
        <f t="shared" si="16"/>
        <v>125</v>
      </c>
      <c r="Q239" s="16">
        <v>120</v>
      </c>
      <c r="R239" s="11" t="s">
        <v>177</v>
      </c>
      <c r="S239">
        <v>0</v>
      </c>
      <c r="T239">
        <v>3</v>
      </c>
    </row>
    <row r="240" spans="1:22">
      <c r="C240">
        <v>385</v>
      </c>
      <c r="F240">
        <v>377611284</v>
      </c>
      <c r="G240">
        <v>346000284</v>
      </c>
      <c r="H240">
        <v>2200</v>
      </c>
      <c r="J240">
        <v>583</v>
      </c>
      <c r="K240">
        <v>417</v>
      </c>
      <c r="L240">
        <v>43.2</v>
      </c>
      <c r="M240">
        <v>39</v>
      </c>
      <c r="O240">
        <v>256</v>
      </c>
      <c r="P240" s="11">
        <f t="shared" si="16"/>
        <v>113.63636363636364</v>
      </c>
      <c r="Q240" s="16">
        <v>110</v>
      </c>
      <c r="S240">
        <v>1</v>
      </c>
      <c r="T240">
        <v>3</v>
      </c>
    </row>
    <row r="242" spans="1:19">
      <c r="H242">
        <v>2200</v>
      </c>
      <c r="J242">
        <v>583</v>
      </c>
      <c r="K242">
        <v>417</v>
      </c>
      <c r="L242">
        <v>43.2</v>
      </c>
      <c r="M242">
        <v>38.9</v>
      </c>
      <c r="O242">
        <v>256</v>
      </c>
      <c r="Q242">
        <v>110</v>
      </c>
      <c r="R242" t="s">
        <v>178</v>
      </c>
      <c r="S242">
        <v>2</v>
      </c>
    </row>
    <row r="243" spans="1:19">
      <c r="H243">
        <v>2200</v>
      </c>
      <c r="J243">
        <v>583</v>
      </c>
      <c r="K243">
        <v>417</v>
      </c>
      <c r="L243">
        <v>43.2</v>
      </c>
      <c r="M243">
        <v>38.799999999999997</v>
      </c>
      <c r="O243">
        <v>256</v>
      </c>
      <c r="Q243">
        <v>110</v>
      </c>
      <c r="S243">
        <v>3</v>
      </c>
    </row>
    <row r="244" spans="1:19">
      <c r="H244">
        <v>2200</v>
      </c>
      <c r="J244">
        <v>583</v>
      </c>
      <c r="K244">
        <v>417</v>
      </c>
      <c r="L244">
        <v>43.2</v>
      </c>
      <c r="M244">
        <v>38.700000000000003</v>
      </c>
      <c r="O244">
        <v>256</v>
      </c>
      <c r="Q244">
        <v>110</v>
      </c>
      <c r="S244">
        <v>4</v>
      </c>
    </row>
    <row r="246" spans="1:19">
      <c r="H246">
        <v>2300</v>
      </c>
      <c r="J246">
        <v>583</v>
      </c>
      <c r="K246">
        <v>417</v>
      </c>
      <c r="L246">
        <v>43.2</v>
      </c>
      <c r="M246">
        <v>38.799999999999997</v>
      </c>
      <c r="O246">
        <v>256</v>
      </c>
      <c r="Q246">
        <v>550</v>
      </c>
      <c r="S246">
        <v>5</v>
      </c>
    </row>
    <row r="247" spans="1:19">
      <c r="H247">
        <v>2300</v>
      </c>
      <c r="J247">
        <v>583</v>
      </c>
      <c r="K247">
        <v>417</v>
      </c>
      <c r="L247">
        <v>43.2</v>
      </c>
      <c r="M247">
        <v>38.9</v>
      </c>
      <c r="O247">
        <v>256</v>
      </c>
      <c r="Q247">
        <v>550</v>
      </c>
      <c r="S247">
        <v>6</v>
      </c>
    </row>
    <row r="251" spans="1:19" s="21" customFormat="1" ht="15.75" thickBot="1">
      <c r="A251" s="20">
        <v>43975</v>
      </c>
    </row>
    <row r="252" spans="1:19" ht="15.75" thickTop="1">
      <c r="A252" t="s">
        <v>179</v>
      </c>
    </row>
    <row r="253" spans="1:19">
      <c r="A253" t="s">
        <v>180</v>
      </c>
    </row>
    <row r="254" spans="1:19">
      <c r="A254" s="1" t="s">
        <v>181</v>
      </c>
    </row>
    <row r="256" spans="1:19">
      <c r="C256" t="s">
        <v>55</v>
      </c>
    </row>
    <row r="257" spans="1:21">
      <c r="C257" t="s">
        <v>8</v>
      </c>
      <c r="D257" t="s">
        <v>9</v>
      </c>
      <c r="E257" t="s">
        <v>20</v>
      </c>
      <c r="F257" t="s">
        <v>21</v>
      </c>
      <c r="G257" t="s">
        <v>22</v>
      </c>
      <c r="H257" t="s">
        <v>23</v>
      </c>
      <c r="I257" t="s">
        <v>10</v>
      </c>
      <c r="J257" t="s">
        <v>16</v>
      </c>
      <c r="K257" t="s">
        <v>11</v>
      </c>
      <c r="L257" t="s">
        <v>12</v>
      </c>
      <c r="M257" t="s">
        <v>13</v>
      </c>
      <c r="N257" t="s">
        <v>14</v>
      </c>
      <c r="O257" t="s">
        <v>86</v>
      </c>
      <c r="P257" t="s">
        <v>56</v>
      </c>
      <c r="Q257" t="s">
        <v>89</v>
      </c>
      <c r="R257" t="s">
        <v>57</v>
      </c>
      <c r="S257" t="s">
        <v>15</v>
      </c>
      <c r="T257" t="s">
        <v>18</v>
      </c>
    </row>
    <row r="258" spans="1:21">
      <c r="C258">
        <v>240</v>
      </c>
      <c r="D258">
        <v>187.5</v>
      </c>
      <c r="E258">
        <v>18</v>
      </c>
      <c r="F258">
        <v>90.07</v>
      </c>
      <c r="G258">
        <v>377611168</v>
      </c>
      <c r="H258">
        <v>346000238</v>
      </c>
      <c r="I258">
        <v>3200</v>
      </c>
      <c r="J258">
        <v>270</v>
      </c>
      <c r="K258">
        <v>583</v>
      </c>
      <c r="L258">
        <v>417</v>
      </c>
      <c r="M258">
        <v>43.2</v>
      </c>
      <c r="N258">
        <v>38.799999999999997</v>
      </c>
      <c r="O258" s="11">
        <f>(K258-L258)/(K258+L258)</f>
        <v>0.16600000000000001</v>
      </c>
      <c r="P258" s="16">
        <v>256</v>
      </c>
      <c r="R258">
        <v>400</v>
      </c>
      <c r="S258" t="s">
        <v>182</v>
      </c>
      <c r="T258">
        <v>0</v>
      </c>
    </row>
    <row r="259" spans="1:21">
      <c r="C259" s="23" t="s">
        <v>94</v>
      </c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</row>
    <row r="260" spans="1:21">
      <c r="D260" s="11" t="s">
        <v>9</v>
      </c>
      <c r="E260" s="11" t="s">
        <v>20</v>
      </c>
      <c r="F260" s="11" t="s">
        <v>21</v>
      </c>
      <c r="G260" s="11" t="s">
        <v>22</v>
      </c>
      <c r="H260" s="11" t="s">
        <v>23</v>
      </c>
      <c r="I260" s="11" t="s">
        <v>10</v>
      </c>
      <c r="J260" s="11" t="s">
        <v>95</v>
      </c>
      <c r="K260" s="11" t="s">
        <v>11</v>
      </c>
      <c r="L260" s="11" t="s">
        <v>12</v>
      </c>
      <c r="M260" s="11" t="s">
        <v>13</v>
      </c>
      <c r="N260" s="11" t="s">
        <v>14</v>
      </c>
      <c r="O260" s="11" t="s">
        <v>86</v>
      </c>
      <c r="P260" s="11" t="s">
        <v>56</v>
      </c>
      <c r="Q260" s="11" t="s">
        <v>89</v>
      </c>
      <c r="R260" s="11" t="s">
        <v>57</v>
      </c>
      <c r="S260" s="11" t="s">
        <v>15</v>
      </c>
      <c r="T260" s="11" t="s">
        <v>18</v>
      </c>
    </row>
    <row r="261" spans="1:21">
      <c r="D261" t="s">
        <v>183</v>
      </c>
      <c r="E261">
        <v>18</v>
      </c>
      <c r="F261">
        <v>90.07</v>
      </c>
      <c r="G261">
        <v>377611170</v>
      </c>
      <c r="H261">
        <v>346000229</v>
      </c>
      <c r="I261">
        <v>3250</v>
      </c>
      <c r="J261">
        <v>170</v>
      </c>
      <c r="K261">
        <v>583</v>
      </c>
      <c r="L261">
        <v>417</v>
      </c>
      <c r="M261">
        <v>43.2</v>
      </c>
      <c r="N261">
        <v>38.799999999999997</v>
      </c>
      <c r="P261">
        <v>256</v>
      </c>
      <c r="R261">
        <v>400</v>
      </c>
      <c r="S261" t="s">
        <v>182</v>
      </c>
      <c r="T261">
        <v>1</v>
      </c>
    </row>
    <row r="262" spans="1:21">
      <c r="C262" t="s">
        <v>124</v>
      </c>
    </row>
    <row r="263" spans="1:21">
      <c r="D263" t="s">
        <v>125</v>
      </c>
      <c r="E263" t="s">
        <v>20</v>
      </c>
      <c r="F263" t="s">
        <v>21</v>
      </c>
      <c r="G263" t="s">
        <v>22</v>
      </c>
      <c r="H263" t="s">
        <v>23</v>
      </c>
      <c r="I263" t="s">
        <v>128</v>
      </c>
      <c r="J263" t="s">
        <v>95</v>
      </c>
      <c r="K263" t="s">
        <v>11</v>
      </c>
      <c r="L263" t="s">
        <v>12</v>
      </c>
      <c r="M263" t="s">
        <v>13</v>
      </c>
      <c r="N263" t="s">
        <v>14</v>
      </c>
      <c r="O263" t="s">
        <v>86</v>
      </c>
      <c r="P263" t="s">
        <v>56</v>
      </c>
      <c r="Q263" t="s">
        <v>89</v>
      </c>
      <c r="R263" t="s">
        <v>57</v>
      </c>
      <c r="S263" t="s">
        <v>15</v>
      </c>
      <c r="T263" t="s">
        <v>18</v>
      </c>
    </row>
    <row r="264" spans="1:21">
      <c r="D264">
        <v>385</v>
      </c>
      <c r="E264">
        <v>18</v>
      </c>
      <c r="F264">
        <v>90.07</v>
      </c>
      <c r="I264">
        <v>2100</v>
      </c>
      <c r="K264">
        <v>583</v>
      </c>
      <c r="L264">
        <v>417</v>
      </c>
      <c r="M264">
        <v>43.2</v>
      </c>
      <c r="N264">
        <v>38.799999999999997</v>
      </c>
      <c r="P264">
        <v>256</v>
      </c>
      <c r="R264">
        <v>550</v>
      </c>
      <c r="S264" t="s">
        <v>182</v>
      </c>
      <c r="T264">
        <v>2</v>
      </c>
    </row>
    <row r="268" spans="1:21">
      <c r="B268" t="s">
        <v>88</v>
      </c>
      <c r="C268" s="2">
        <v>250000</v>
      </c>
    </row>
    <row r="270" spans="1:21" s="6" customFormat="1" ht="15.75" thickBot="1">
      <c r="A270" s="6" t="s">
        <v>184</v>
      </c>
    </row>
    <row r="271" spans="1:21">
      <c r="C271" t="s">
        <v>55</v>
      </c>
    </row>
    <row r="272" spans="1:21" ht="15.75" thickBot="1">
      <c r="A272" t="s">
        <v>164</v>
      </c>
      <c r="C272" t="s">
        <v>8</v>
      </c>
      <c r="D272" t="s">
        <v>9</v>
      </c>
      <c r="E272" t="s">
        <v>20</v>
      </c>
      <c r="F272" t="s">
        <v>21</v>
      </c>
      <c r="G272" t="s">
        <v>22</v>
      </c>
      <c r="H272" t="s">
        <v>23</v>
      </c>
      <c r="I272" t="s">
        <v>10</v>
      </c>
      <c r="J272" t="s">
        <v>16</v>
      </c>
      <c r="K272" t="s">
        <v>11</v>
      </c>
      <c r="L272" t="s">
        <v>12</v>
      </c>
      <c r="M272" t="s">
        <v>13</v>
      </c>
      <c r="N272" t="s">
        <v>14</v>
      </c>
      <c r="O272" t="s">
        <v>86</v>
      </c>
      <c r="P272" t="s">
        <v>56</v>
      </c>
      <c r="Q272" t="s">
        <v>89</v>
      </c>
      <c r="R272" t="s">
        <v>57</v>
      </c>
      <c r="S272" t="s">
        <v>15</v>
      </c>
      <c r="T272" t="s">
        <v>18</v>
      </c>
      <c r="U272" t="s">
        <v>58</v>
      </c>
    </row>
    <row r="273" spans="1:22">
      <c r="A273">
        <v>1249</v>
      </c>
      <c r="C273">
        <v>240</v>
      </c>
      <c r="D273">
        <v>187.5</v>
      </c>
      <c r="E273">
        <v>18</v>
      </c>
      <c r="F273">
        <v>90.07</v>
      </c>
      <c r="G273">
        <v>377611163</v>
      </c>
      <c r="H273">
        <v>346000224</v>
      </c>
      <c r="I273">
        <v>3250</v>
      </c>
      <c r="J273">
        <v>270</v>
      </c>
      <c r="K273">
        <v>500</v>
      </c>
      <c r="L273">
        <v>500</v>
      </c>
      <c r="M273">
        <v>50</v>
      </c>
      <c r="N273">
        <v>50</v>
      </c>
      <c r="O273" s="11">
        <f>(K273-L273)/(K273+L273)</f>
        <v>0</v>
      </c>
      <c r="P273" s="16">
        <v>256</v>
      </c>
      <c r="Q273" s="8">
        <f xml:space="preserve"> $C$187/(I273-J273)</f>
        <v>83.892617449664428</v>
      </c>
      <c r="R273" s="16">
        <v>80</v>
      </c>
      <c r="S273" t="s">
        <v>185</v>
      </c>
      <c r="T273">
        <v>0</v>
      </c>
      <c r="U273">
        <v>1</v>
      </c>
      <c r="V273">
        <v>0</v>
      </c>
    </row>
    <row r="274" spans="1:22">
      <c r="C274">
        <v>240</v>
      </c>
      <c r="D274">
        <v>185.5</v>
      </c>
      <c r="E274">
        <v>18</v>
      </c>
      <c r="F274">
        <v>90.07</v>
      </c>
      <c r="I274">
        <v>3150</v>
      </c>
      <c r="J274">
        <v>220</v>
      </c>
      <c r="K274">
        <v>550</v>
      </c>
      <c r="L274">
        <v>450</v>
      </c>
      <c r="M274">
        <v>50</v>
      </c>
      <c r="N274">
        <v>50</v>
      </c>
      <c r="O274" s="11">
        <f>(K274-L274)/(K274+L274)</f>
        <v>0.1</v>
      </c>
      <c r="P274" s="16">
        <v>256</v>
      </c>
      <c r="R274">
        <v>80</v>
      </c>
      <c r="T274">
        <v>1</v>
      </c>
      <c r="U274">
        <v>1</v>
      </c>
      <c r="V274">
        <v>1</v>
      </c>
    </row>
    <row r="275" spans="1:22">
      <c r="O275" s="11"/>
    </row>
    <row r="276" spans="1:22">
      <c r="C276">
        <v>240</v>
      </c>
      <c r="D276">
        <v>185.5</v>
      </c>
      <c r="E276">
        <v>18</v>
      </c>
      <c r="F276">
        <v>90.07</v>
      </c>
      <c r="I276">
        <v>3050</v>
      </c>
      <c r="J276">
        <v>220</v>
      </c>
      <c r="K276">
        <v>569</v>
      </c>
      <c r="L276">
        <v>431</v>
      </c>
      <c r="M276">
        <v>50</v>
      </c>
      <c r="N276">
        <v>50</v>
      </c>
      <c r="O276" s="11">
        <f t="shared" ref="O275:O287" si="17">(K276-L276)/(K276+L276)</f>
        <v>0.13800000000000001</v>
      </c>
      <c r="P276" s="16">
        <v>256</v>
      </c>
      <c r="R276">
        <v>80</v>
      </c>
      <c r="S276" t="s">
        <v>186</v>
      </c>
      <c r="T276">
        <v>0</v>
      </c>
      <c r="U276">
        <v>2</v>
      </c>
      <c r="V276">
        <v>2</v>
      </c>
    </row>
    <row r="277" spans="1:22">
      <c r="A277">
        <v>1256</v>
      </c>
      <c r="I277">
        <v>3100</v>
      </c>
      <c r="J277">
        <v>220</v>
      </c>
      <c r="K277">
        <v>603</v>
      </c>
      <c r="L277">
        <v>397</v>
      </c>
      <c r="M277">
        <v>50</v>
      </c>
      <c r="N277">
        <v>50</v>
      </c>
      <c r="O277" s="11">
        <f t="shared" si="17"/>
        <v>0.20599999999999999</v>
      </c>
      <c r="P277" s="16">
        <v>256</v>
      </c>
      <c r="R277">
        <v>80</v>
      </c>
      <c r="T277">
        <v>1</v>
      </c>
      <c r="U277">
        <v>2</v>
      </c>
      <c r="V277">
        <v>3</v>
      </c>
    </row>
    <row r="278" spans="1:22">
      <c r="O278" s="11"/>
    </row>
    <row r="279" spans="1:22">
      <c r="I279">
        <v>3000</v>
      </c>
      <c r="J279">
        <v>220</v>
      </c>
      <c r="K279">
        <v>585</v>
      </c>
      <c r="L279">
        <v>415</v>
      </c>
      <c r="M279">
        <v>50</v>
      </c>
      <c r="N279">
        <v>50</v>
      </c>
      <c r="O279" s="11">
        <f t="shared" si="17"/>
        <v>0.17</v>
      </c>
      <c r="P279" s="16">
        <v>256</v>
      </c>
      <c r="R279">
        <v>80</v>
      </c>
      <c r="S279" t="s">
        <v>187</v>
      </c>
      <c r="T279">
        <v>0</v>
      </c>
      <c r="U279">
        <v>3</v>
      </c>
      <c r="V279">
        <v>4</v>
      </c>
    </row>
    <row r="280" spans="1:22">
      <c r="A280">
        <v>1258</v>
      </c>
      <c r="C280">
        <v>240</v>
      </c>
      <c r="D280">
        <v>185.5</v>
      </c>
      <c r="E280">
        <v>18</v>
      </c>
      <c r="F280">
        <v>90.07</v>
      </c>
      <c r="G280">
        <v>377611164</v>
      </c>
      <c r="H280">
        <v>346000228</v>
      </c>
      <c r="I280">
        <v>3100</v>
      </c>
      <c r="J280">
        <v>220</v>
      </c>
      <c r="K280">
        <v>580</v>
      </c>
      <c r="L280">
        <v>420</v>
      </c>
      <c r="M280">
        <v>50</v>
      </c>
      <c r="N280">
        <v>50</v>
      </c>
      <c r="O280" s="11">
        <f t="shared" si="17"/>
        <v>0.16</v>
      </c>
      <c r="P280" s="16">
        <v>256</v>
      </c>
      <c r="R280">
        <v>80</v>
      </c>
      <c r="T280">
        <v>1</v>
      </c>
      <c r="U280">
        <v>3</v>
      </c>
      <c r="V280">
        <v>5</v>
      </c>
    </row>
    <row r="281" spans="1:22">
      <c r="O281" s="11"/>
    </row>
    <row r="282" spans="1:22">
      <c r="A282">
        <v>1259</v>
      </c>
      <c r="C282">
        <v>240</v>
      </c>
      <c r="D282">
        <v>185.5</v>
      </c>
      <c r="I282">
        <v>3100</v>
      </c>
      <c r="J282">
        <v>220</v>
      </c>
      <c r="K282">
        <v>581</v>
      </c>
      <c r="L282">
        <v>419</v>
      </c>
      <c r="M282">
        <v>50</v>
      </c>
      <c r="N282">
        <v>50</v>
      </c>
      <c r="O282" s="11">
        <f t="shared" si="17"/>
        <v>0.16200000000000001</v>
      </c>
      <c r="P282" s="16">
        <v>256</v>
      </c>
      <c r="R282">
        <v>80</v>
      </c>
      <c r="S282" t="s">
        <v>188</v>
      </c>
      <c r="T282">
        <v>2</v>
      </c>
      <c r="V282">
        <v>6</v>
      </c>
    </row>
    <row r="283" spans="1:22">
      <c r="I283">
        <v>3100</v>
      </c>
      <c r="J283">
        <v>220</v>
      </c>
      <c r="K283">
        <v>582</v>
      </c>
      <c r="L283">
        <v>418</v>
      </c>
      <c r="M283">
        <v>50</v>
      </c>
      <c r="N283">
        <v>50</v>
      </c>
      <c r="O283" s="11">
        <f t="shared" si="17"/>
        <v>0.16400000000000001</v>
      </c>
      <c r="P283" s="16">
        <v>256</v>
      </c>
      <c r="R283">
        <v>80</v>
      </c>
      <c r="T283">
        <v>3</v>
      </c>
      <c r="V283">
        <v>7</v>
      </c>
    </row>
    <row r="284" spans="1:22">
      <c r="C284">
        <v>240</v>
      </c>
      <c r="D284">
        <v>185.5</v>
      </c>
      <c r="E284">
        <v>18</v>
      </c>
      <c r="F284">
        <v>90.07</v>
      </c>
      <c r="G284">
        <v>377611177</v>
      </c>
      <c r="H284">
        <v>346000231</v>
      </c>
      <c r="I284">
        <v>3200</v>
      </c>
      <c r="J284">
        <v>220</v>
      </c>
      <c r="K284">
        <v>583</v>
      </c>
      <c r="L284">
        <v>417</v>
      </c>
      <c r="M284">
        <v>50</v>
      </c>
      <c r="N284">
        <v>50</v>
      </c>
      <c r="O284" s="11">
        <f t="shared" si="17"/>
        <v>0.16600000000000001</v>
      </c>
      <c r="P284" s="16">
        <v>256</v>
      </c>
      <c r="R284">
        <v>80</v>
      </c>
      <c r="T284">
        <v>4</v>
      </c>
      <c r="V284">
        <v>8</v>
      </c>
    </row>
    <row r="285" spans="1:22">
      <c r="C285">
        <v>240</v>
      </c>
      <c r="D285">
        <v>185.5</v>
      </c>
      <c r="I285">
        <v>3100</v>
      </c>
      <c r="J285">
        <v>220</v>
      </c>
      <c r="K285">
        <v>584</v>
      </c>
      <c r="L285">
        <v>416</v>
      </c>
      <c r="M285">
        <v>50</v>
      </c>
      <c r="N285">
        <v>50</v>
      </c>
      <c r="O285" s="11">
        <f t="shared" si="17"/>
        <v>0.16800000000000001</v>
      </c>
      <c r="P285" s="16">
        <v>256</v>
      </c>
      <c r="R285">
        <v>80</v>
      </c>
      <c r="T285">
        <v>5</v>
      </c>
      <c r="V285">
        <v>9</v>
      </c>
    </row>
    <row r="286" spans="1:22">
      <c r="O286" s="11"/>
    </row>
    <row r="287" spans="1:22">
      <c r="C287">
        <v>240</v>
      </c>
      <c r="D287">
        <v>185.5</v>
      </c>
      <c r="E287">
        <v>18</v>
      </c>
      <c r="F287">
        <v>90.07</v>
      </c>
      <c r="G287">
        <v>377611169</v>
      </c>
      <c r="H287">
        <v>346000230</v>
      </c>
      <c r="I287">
        <v>3050</v>
      </c>
      <c r="J287">
        <v>220</v>
      </c>
      <c r="K287" s="1">
        <v>581.79999999999995</v>
      </c>
      <c r="L287" s="1">
        <v>418.2</v>
      </c>
      <c r="M287">
        <v>50</v>
      </c>
      <c r="N287">
        <v>50</v>
      </c>
      <c r="O287" s="11">
        <f t="shared" si="17"/>
        <v>0.16359999999999997</v>
      </c>
      <c r="P287" s="16">
        <v>256</v>
      </c>
      <c r="R287">
        <v>400</v>
      </c>
      <c r="T287">
        <v>6</v>
      </c>
      <c r="V287">
        <v>10</v>
      </c>
    </row>
    <row r="290" spans="1:20">
      <c r="C290" s="23" t="s">
        <v>94</v>
      </c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</row>
    <row r="291" spans="1:20">
      <c r="C291" s="11" t="s">
        <v>9</v>
      </c>
      <c r="D291" s="11" t="s">
        <v>20</v>
      </c>
      <c r="E291" s="11" t="s">
        <v>21</v>
      </c>
      <c r="F291" s="11" t="s">
        <v>22</v>
      </c>
      <c r="G291" s="11" t="s">
        <v>23</v>
      </c>
      <c r="H291" s="11" t="s">
        <v>10</v>
      </c>
      <c r="I291" s="11" t="s">
        <v>95</v>
      </c>
      <c r="J291" s="11" t="s">
        <v>11</v>
      </c>
      <c r="K291" s="11" t="s">
        <v>12</v>
      </c>
      <c r="L291" s="11" t="s">
        <v>13</v>
      </c>
      <c r="M291" s="11" t="s">
        <v>14</v>
      </c>
      <c r="N291" s="11" t="s">
        <v>86</v>
      </c>
      <c r="O291" s="11" t="s">
        <v>56</v>
      </c>
      <c r="P291" s="11" t="s">
        <v>89</v>
      </c>
      <c r="Q291" s="11" t="s">
        <v>57</v>
      </c>
      <c r="R291" s="11" t="s">
        <v>15</v>
      </c>
      <c r="S291" s="11" t="s">
        <v>18</v>
      </c>
      <c r="T291" s="11" t="s">
        <v>58</v>
      </c>
    </row>
    <row r="292" spans="1:20">
      <c r="C292" s="11" t="s">
        <v>189</v>
      </c>
      <c r="D292" s="11">
        <v>18</v>
      </c>
      <c r="E292" s="11">
        <v>90.07</v>
      </c>
      <c r="F292" s="11">
        <v>377611150</v>
      </c>
      <c r="G292" s="11">
        <v>346000206</v>
      </c>
      <c r="H292" s="16">
        <v>3150</v>
      </c>
      <c r="I292" s="16">
        <v>170</v>
      </c>
      <c r="J292" s="11">
        <v>581.79999999999995</v>
      </c>
      <c r="K292" s="11">
        <v>418.2</v>
      </c>
      <c r="L292" s="11">
        <v>50</v>
      </c>
      <c r="M292" s="11">
        <v>50</v>
      </c>
      <c r="N292" s="11"/>
      <c r="O292" s="11">
        <v>256</v>
      </c>
      <c r="P292" s="11">
        <f>$C$187/(H292-I292)</f>
        <v>83.892617449664428</v>
      </c>
      <c r="Q292" s="11">
        <v>80</v>
      </c>
      <c r="R292" s="11" t="s">
        <v>190</v>
      </c>
      <c r="S292" s="11">
        <v>0</v>
      </c>
      <c r="T292" s="11">
        <v>1</v>
      </c>
    </row>
    <row r="293" spans="1:20">
      <c r="A293">
        <v>1261</v>
      </c>
      <c r="C293">
        <v>202</v>
      </c>
      <c r="D293">
        <v>18</v>
      </c>
      <c r="E293">
        <v>90.07</v>
      </c>
      <c r="H293">
        <v>3150</v>
      </c>
      <c r="I293">
        <v>170</v>
      </c>
      <c r="J293" s="11">
        <v>581.79999999999995</v>
      </c>
      <c r="K293" s="11">
        <v>418.2</v>
      </c>
      <c r="L293" s="11">
        <v>30</v>
      </c>
      <c r="M293" s="11">
        <v>50</v>
      </c>
      <c r="O293">
        <v>256</v>
      </c>
      <c r="Q293">
        <v>80</v>
      </c>
      <c r="S293">
        <v>1</v>
      </c>
      <c r="T293">
        <v>1</v>
      </c>
    </row>
    <row r="295" spans="1:20">
      <c r="C295">
        <v>202</v>
      </c>
      <c r="D295">
        <v>18</v>
      </c>
      <c r="E295">
        <v>90.07</v>
      </c>
      <c r="H295">
        <v>3000</v>
      </c>
      <c r="I295">
        <v>170</v>
      </c>
      <c r="J295" s="11">
        <v>581.79999999999995</v>
      </c>
      <c r="K295" s="11">
        <v>418.2</v>
      </c>
      <c r="L295" s="11">
        <v>41</v>
      </c>
      <c r="M295" s="11">
        <v>50</v>
      </c>
      <c r="O295">
        <v>256</v>
      </c>
      <c r="Q295">
        <v>80</v>
      </c>
      <c r="R295" s="11" t="s">
        <v>191</v>
      </c>
      <c r="S295">
        <v>0</v>
      </c>
      <c r="T295">
        <v>2</v>
      </c>
    </row>
    <row r="296" spans="1:20">
      <c r="C296">
        <v>202</v>
      </c>
      <c r="H296">
        <v>3000</v>
      </c>
      <c r="I296">
        <v>170</v>
      </c>
      <c r="J296" s="11">
        <v>581.79999999999995</v>
      </c>
      <c r="K296" s="11">
        <v>418.2</v>
      </c>
      <c r="L296" s="11">
        <v>44.5</v>
      </c>
      <c r="M296" s="11">
        <v>50</v>
      </c>
      <c r="O296">
        <v>256</v>
      </c>
      <c r="Q296">
        <v>80</v>
      </c>
      <c r="S296">
        <v>1</v>
      </c>
      <c r="T296">
        <v>2</v>
      </c>
    </row>
    <row r="298" spans="1:20">
      <c r="C298">
        <v>202</v>
      </c>
      <c r="D298">
        <v>18</v>
      </c>
      <c r="E298">
        <v>90.07</v>
      </c>
      <c r="F298">
        <v>377611165</v>
      </c>
      <c r="G298">
        <v>346000229</v>
      </c>
      <c r="H298">
        <v>3200</v>
      </c>
      <c r="I298">
        <v>170</v>
      </c>
      <c r="J298" s="11">
        <v>581.79999999999995</v>
      </c>
      <c r="K298" s="11">
        <v>418.2</v>
      </c>
      <c r="L298" s="11">
        <v>43.3</v>
      </c>
      <c r="M298" s="11">
        <v>50</v>
      </c>
      <c r="O298">
        <v>256</v>
      </c>
      <c r="Q298">
        <v>80</v>
      </c>
      <c r="R298" s="11" t="s">
        <v>192</v>
      </c>
      <c r="S298">
        <v>0</v>
      </c>
      <c r="T298">
        <v>3</v>
      </c>
    </row>
    <row r="299" spans="1:20">
      <c r="H299">
        <v>3200</v>
      </c>
      <c r="I299">
        <v>170</v>
      </c>
      <c r="J299" s="11">
        <v>581.79999999999995</v>
      </c>
      <c r="K299" s="11">
        <v>418.2</v>
      </c>
      <c r="L299" s="11">
        <v>42.7</v>
      </c>
      <c r="M299" s="11">
        <v>50</v>
      </c>
      <c r="O299">
        <v>256</v>
      </c>
      <c r="Q299">
        <v>80</v>
      </c>
      <c r="S299">
        <v>1</v>
      </c>
      <c r="T299">
        <v>3</v>
      </c>
    </row>
    <row r="301" spans="1:20">
      <c r="A301">
        <v>1262</v>
      </c>
      <c r="C301">
        <v>202</v>
      </c>
      <c r="D301">
        <v>18</v>
      </c>
      <c r="E301">
        <v>90.07</v>
      </c>
      <c r="H301">
        <v>3250</v>
      </c>
      <c r="I301">
        <v>170</v>
      </c>
      <c r="J301" s="11">
        <v>581.79999999999995</v>
      </c>
      <c r="K301" s="11">
        <v>418.2</v>
      </c>
      <c r="L301" s="11">
        <v>42.8</v>
      </c>
      <c r="M301" s="11">
        <v>50</v>
      </c>
      <c r="O301">
        <v>256</v>
      </c>
      <c r="Q301">
        <v>80</v>
      </c>
      <c r="R301" s="11" t="s">
        <v>193</v>
      </c>
      <c r="S301">
        <v>2</v>
      </c>
    </row>
    <row r="302" spans="1:20">
      <c r="H302">
        <v>3200</v>
      </c>
      <c r="I302">
        <v>170</v>
      </c>
      <c r="J302" s="11">
        <v>581.79999999999995</v>
      </c>
      <c r="K302" s="11">
        <v>418.2</v>
      </c>
      <c r="L302" s="11">
        <v>42.9</v>
      </c>
      <c r="M302" s="11">
        <v>50</v>
      </c>
      <c r="O302">
        <v>256</v>
      </c>
      <c r="Q302">
        <v>80</v>
      </c>
      <c r="S302">
        <v>3</v>
      </c>
    </row>
    <row r="303" spans="1:20">
      <c r="H303">
        <v>3200</v>
      </c>
      <c r="I303">
        <v>170</v>
      </c>
      <c r="J303" s="11">
        <v>581.79999999999995</v>
      </c>
      <c r="K303" s="11">
        <v>418.2</v>
      </c>
      <c r="L303" s="11">
        <v>43</v>
      </c>
      <c r="M303" s="11">
        <v>50</v>
      </c>
      <c r="O303">
        <v>256</v>
      </c>
      <c r="Q303">
        <v>80</v>
      </c>
      <c r="S303">
        <v>4</v>
      </c>
    </row>
    <row r="304" spans="1:20">
      <c r="C304">
        <v>202</v>
      </c>
      <c r="H304">
        <v>3200</v>
      </c>
      <c r="I304">
        <v>170</v>
      </c>
      <c r="J304" s="11">
        <v>581.79999999999995</v>
      </c>
      <c r="K304" s="11">
        <v>418.2</v>
      </c>
      <c r="L304" s="11">
        <v>43.1</v>
      </c>
      <c r="M304" s="11">
        <v>50</v>
      </c>
      <c r="O304">
        <v>256</v>
      </c>
      <c r="Q304">
        <v>80</v>
      </c>
      <c r="S304">
        <v>5</v>
      </c>
    </row>
    <row r="306" spans="1:19">
      <c r="A306">
        <v>1262</v>
      </c>
      <c r="C306">
        <v>202</v>
      </c>
      <c r="D306">
        <v>18</v>
      </c>
      <c r="E306">
        <v>90.07</v>
      </c>
      <c r="F306">
        <v>377611153</v>
      </c>
      <c r="G306">
        <v>346000204</v>
      </c>
      <c r="H306">
        <v>3200</v>
      </c>
      <c r="I306">
        <v>170</v>
      </c>
      <c r="J306" s="11">
        <v>581.79999999999995</v>
      </c>
      <c r="K306" s="11">
        <v>418.2</v>
      </c>
      <c r="L306" s="26">
        <v>43.1</v>
      </c>
      <c r="M306" s="11">
        <v>50</v>
      </c>
      <c r="O306">
        <v>256</v>
      </c>
      <c r="Q306">
        <v>400</v>
      </c>
      <c r="S306">
        <v>6</v>
      </c>
    </row>
    <row r="307" spans="1:19">
      <c r="C307">
        <v>202</v>
      </c>
      <c r="H307">
        <v>3200</v>
      </c>
      <c r="I307">
        <v>170</v>
      </c>
      <c r="J307" s="11">
        <v>581.79999999999995</v>
      </c>
      <c r="K307" s="11">
        <v>418.2</v>
      </c>
      <c r="L307" s="27">
        <v>43.3</v>
      </c>
      <c r="M307" s="11">
        <v>50</v>
      </c>
      <c r="O307">
        <v>256</v>
      </c>
      <c r="Q307">
        <v>400</v>
      </c>
      <c r="S307">
        <v>7</v>
      </c>
    </row>
    <row r="309" spans="1:19" s="11" customFormat="1"/>
    <row r="310" spans="1:19">
      <c r="C310" s="23" t="s">
        <v>124</v>
      </c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</row>
    <row r="311" spans="1:19">
      <c r="C311" t="s">
        <v>125</v>
      </c>
      <c r="D311" t="s">
        <v>20</v>
      </c>
      <c r="E311" t="s">
        <v>21</v>
      </c>
      <c r="F311" t="s">
        <v>22</v>
      </c>
      <c r="G311" t="s">
        <v>23</v>
      </c>
      <c r="H311" t="s">
        <v>128</v>
      </c>
      <c r="I311" t="s">
        <v>95</v>
      </c>
      <c r="J311" t="s">
        <v>11</v>
      </c>
      <c r="K311" t="s">
        <v>12</v>
      </c>
      <c r="L311" t="s">
        <v>13</v>
      </c>
      <c r="M311" t="s">
        <v>14</v>
      </c>
      <c r="N311" t="s">
        <v>86</v>
      </c>
      <c r="O311" t="s">
        <v>56</v>
      </c>
      <c r="P311" t="s">
        <v>89</v>
      </c>
      <c r="Q311" t="s">
        <v>57</v>
      </c>
      <c r="R311" t="s">
        <v>15</v>
      </c>
      <c r="S311" t="s">
        <v>18</v>
      </c>
    </row>
    <row r="312" spans="1:19">
      <c r="C312">
        <v>385</v>
      </c>
      <c r="D312">
        <v>18</v>
      </c>
      <c r="E312">
        <v>90.07</v>
      </c>
      <c r="F312">
        <v>377611153</v>
      </c>
      <c r="G312">
        <v>346000207</v>
      </c>
      <c r="H312">
        <v>1800</v>
      </c>
      <c r="J312" s="11">
        <v>581.79999999999995</v>
      </c>
      <c r="K312" s="11">
        <v>418.2</v>
      </c>
      <c r="L312" s="27">
        <v>43.1</v>
      </c>
      <c r="M312" s="11">
        <v>50</v>
      </c>
      <c r="O312">
        <v>256</v>
      </c>
      <c r="P312" s="11">
        <f>$C$268/(H312-I312)</f>
        <v>138.88888888888889</v>
      </c>
      <c r="Q312">
        <v>120</v>
      </c>
      <c r="R312" s="11" t="s">
        <v>194</v>
      </c>
      <c r="S312">
        <v>0</v>
      </c>
    </row>
    <row r="313" spans="1:19">
      <c r="C313">
        <v>385</v>
      </c>
      <c r="H313">
        <v>1700</v>
      </c>
      <c r="J313" s="11">
        <v>581.79999999999995</v>
      </c>
      <c r="K313" s="11">
        <v>418.2</v>
      </c>
      <c r="L313" s="27">
        <v>43.1</v>
      </c>
      <c r="M313" s="11">
        <v>30</v>
      </c>
      <c r="O313">
        <v>256</v>
      </c>
      <c r="Q313">
        <v>120</v>
      </c>
      <c r="S313">
        <v>1</v>
      </c>
    </row>
    <row r="315" spans="1:19">
      <c r="C315">
        <v>385</v>
      </c>
      <c r="H315">
        <v>1700</v>
      </c>
      <c r="J315" s="11">
        <v>581.79999999999995</v>
      </c>
      <c r="K315" s="11">
        <v>418.2</v>
      </c>
      <c r="L315" s="27">
        <v>43.1</v>
      </c>
      <c r="M315" s="11">
        <v>35.799999999999997</v>
      </c>
      <c r="O315">
        <v>256</v>
      </c>
      <c r="Q315">
        <v>120</v>
      </c>
      <c r="R315" s="11" t="s">
        <v>195</v>
      </c>
      <c r="S315">
        <v>0</v>
      </c>
    </row>
    <row r="316" spans="1:19">
      <c r="C316">
        <v>385</v>
      </c>
      <c r="D316">
        <v>18</v>
      </c>
      <c r="E316">
        <v>90.07</v>
      </c>
      <c r="H316">
        <v>1700</v>
      </c>
      <c r="J316" s="11">
        <v>581.79999999999995</v>
      </c>
      <c r="K316" s="11">
        <v>418.2</v>
      </c>
      <c r="L316" s="27">
        <v>43.1</v>
      </c>
      <c r="M316" s="11">
        <v>39.6</v>
      </c>
      <c r="O316">
        <v>256</v>
      </c>
      <c r="Q316">
        <v>120</v>
      </c>
      <c r="S316">
        <v>1</v>
      </c>
    </row>
    <row r="318" spans="1:19">
      <c r="A318">
        <v>1264</v>
      </c>
      <c r="C318">
        <v>385</v>
      </c>
      <c r="D318">
        <v>18</v>
      </c>
      <c r="E318">
        <v>90.07</v>
      </c>
      <c r="H318">
        <v>1700</v>
      </c>
      <c r="J318" s="11">
        <v>581.79999999999995</v>
      </c>
      <c r="K318" s="11">
        <v>418.2</v>
      </c>
      <c r="L318" s="27">
        <v>43.1</v>
      </c>
      <c r="M318" s="11">
        <v>39.1</v>
      </c>
      <c r="O318">
        <v>256</v>
      </c>
      <c r="Q318">
        <v>120</v>
      </c>
      <c r="R318" s="11" t="s">
        <v>196</v>
      </c>
      <c r="S318">
        <v>0</v>
      </c>
    </row>
    <row r="319" spans="1:19">
      <c r="C319">
        <v>385</v>
      </c>
      <c r="D319">
        <v>18</v>
      </c>
      <c r="E319">
        <v>90.07</v>
      </c>
      <c r="H319">
        <v>1600</v>
      </c>
      <c r="J319" s="11">
        <v>581.79999999999995</v>
      </c>
      <c r="K319" s="11">
        <v>418.2</v>
      </c>
      <c r="L319" s="27">
        <v>43.1</v>
      </c>
      <c r="M319" s="11">
        <v>39</v>
      </c>
      <c r="O319">
        <v>256</v>
      </c>
      <c r="Q319">
        <v>120</v>
      </c>
      <c r="S319">
        <v>1</v>
      </c>
    </row>
    <row r="320" spans="1:19">
      <c r="H320">
        <v>1700</v>
      </c>
      <c r="J320" s="11">
        <v>581.79999999999995</v>
      </c>
      <c r="K320" s="11">
        <v>418.2</v>
      </c>
      <c r="L320" s="27">
        <v>43.1</v>
      </c>
      <c r="M320" s="11">
        <v>38.9</v>
      </c>
      <c r="O320">
        <v>256</v>
      </c>
      <c r="Q320">
        <v>120</v>
      </c>
      <c r="S320">
        <v>2</v>
      </c>
    </row>
    <row r="321" spans="1:19">
      <c r="H321">
        <v>1700</v>
      </c>
      <c r="J321" s="11">
        <v>581.79999999999995</v>
      </c>
      <c r="K321" s="11">
        <v>418.2</v>
      </c>
      <c r="L321" s="27">
        <v>43.1</v>
      </c>
      <c r="M321" s="11">
        <v>38.799999999999997</v>
      </c>
      <c r="O321">
        <v>256</v>
      </c>
      <c r="Q321">
        <v>120</v>
      </c>
      <c r="S321">
        <v>3</v>
      </c>
    </row>
    <row r="322" spans="1:19">
      <c r="H322">
        <v>1700</v>
      </c>
      <c r="J322" s="11">
        <v>581.79999999999995</v>
      </c>
      <c r="K322" s="11">
        <v>418.2</v>
      </c>
      <c r="L322" s="27">
        <v>43.1</v>
      </c>
      <c r="M322" s="11">
        <v>38.700000000000003</v>
      </c>
      <c r="O322">
        <v>256</v>
      </c>
      <c r="Q322">
        <v>120</v>
      </c>
      <c r="S322">
        <v>4</v>
      </c>
    </row>
    <row r="323" spans="1:19">
      <c r="C323">
        <v>385</v>
      </c>
      <c r="D323">
        <v>18</v>
      </c>
      <c r="E323">
        <v>90.07</v>
      </c>
      <c r="H323">
        <v>1700</v>
      </c>
      <c r="J323" s="11">
        <v>581.79999999999995</v>
      </c>
      <c r="K323" s="11">
        <v>418.2</v>
      </c>
      <c r="L323" s="27">
        <v>43.1</v>
      </c>
      <c r="M323" s="11">
        <v>38.6</v>
      </c>
      <c r="O323">
        <v>256</v>
      </c>
      <c r="Q323">
        <v>120</v>
      </c>
      <c r="S323">
        <v>5</v>
      </c>
    </row>
    <row r="324" spans="1:19">
      <c r="A324">
        <v>1264</v>
      </c>
      <c r="C324">
        <v>385</v>
      </c>
      <c r="H324">
        <v>1700</v>
      </c>
      <c r="J324" s="11">
        <v>581.79999999999995</v>
      </c>
      <c r="K324" s="11">
        <v>418.2</v>
      </c>
      <c r="L324" s="27">
        <v>43.1</v>
      </c>
      <c r="M324" s="11">
        <v>38.9</v>
      </c>
      <c r="O324">
        <v>256</v>
      </c>
      <c r="Q324">
        <v>550</v>
      </c>
      <c r="S324">
        <v>6</v>
      </c>
    </row>
    <row r="325" spans="1:19">
      <c r="H325">
        <v>1700</v>
      </c>
      <c r="J325" s="11">
        <v>581.79999999999995</v>
      </c>
      <c r="K325" s="11">
        <v>418.2</v>
      </c>
      <c r="L325" s="27">
        <v>43.1</v>
      </c>
      <c r="M325" s="26">
        <v>39</v>
      </c>
      <c r="O325">
        <v>256</v>
      </c>
      <c r="Q325">
        <v>550</v>
      </c>
      <c r="S325">
        <v>7</v>
      </c>
    </row>
    <row r="327" spans="1:19">
      <c r="A327" t="s">
        <v>197</v>
      </c>
    </row>
    <row r="328" spans="1:19">
      <c r="A328" t="s">
        <v>198</v>
      </c>
      <c r="B328" t="s">
        <v>199</v>
      </c>
    </row>
    <row r="329" spans="1:19">
      <c r="B329" t="s">
        <v>200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15"/>
  <sheetViews>
    <sheetView workbookViewId="0">
      <selection activeCell="O8" sqref="O8:P8"/>
    </sheetView>
  </sheetViews>
  <sheetFormatPr defaultRowHeight="15"/>
  <cols>
    <col min="3" max="3" width="12.28515625" customWidth="1"/>
    <col min="4" max="4" width="13.85546875" customWidth="1"/>
    <col min="5" max="5" width="17.140625" customWidth="1"/>
    <col min="6" max="6" width="17.85546875" customWidth="1"/>
    <col min="7" max="7" width="18.85546875" customWidth="1"/>
    <col min="8" max="8" width="18" customWidth="1"/>
    <col min="10" max="10" width="13.140625" customWidth="1"/>
    <col min="11" max="11" width="12.140625" customWidth="1"/>
    <col min="12" max="13" width="13.7109375" customWidth="1"/>
    <col min="15" max="15" width="28.7109375" customWidth="1"/>
  </cols>
  <sheetData>
    <row r="3" spans="3:16">
      <c r="C3" t="s">
        <v>17</v>
      </c>
      <c r="E3" s="1" t="s">
        <v>32</v>
      </c>
    </row>
    <row r="4" spans="3:16">
      <c r="C4" t="s">
        <v>24</v>
      </c>
    </row>
    <row r="5" spans="3:16">
      <c r="C5" t="s">
        <v>25</v>
      </c>
    </row>
    <row r="8" spans="3:16">
      <c r="D8" t="s">
        <v>9</v>
      </c>
      <c r="E8" t="s">
        <v>20</v>
      </c>
      <c r="F8" t="s">
        <v>21</v>
      </c>
      <c r="G8" t="s">
        <v>22</v>
      </c>
      <c r="H8" t="s">
        <v>23</v>
      </c>
      <c r="I8" t="s">
        <v>10</v>
      </c>
      <c r="J8" t="s">
        <v>11</v>
      </c>
      <c r="K8" t="s">
        <v>12</v>
      </c>
      <c r="L8" t="s">
        <v>13</v>
      </c>
      <c r="M8" t="s">
        <v>14</v>
      </c>
      <c r="O8" t="s">
        <v>15</v>
      </c>
      <c r="P8" t="s">
        <v>18</v>
      </c>
    </row>
    <row r="9" spans="3:16">
      <c r="D9" t="s">
        <v>36</v>
      </c>
      <c r="E9">
        <v>15</v>
      </c>
      <c r="F9">
        <v>94.93</v>
      </c>
      <c r="G9">
        <v>377611235</v>
      </c>
      <c r="H9">
        <v>346000217</v>
      </c>
      <c r="I9">
        <v>620</v>
      </c>
      <c r="J9">
        <v>420</v>
      </c>
      <c r="K9">
        <v>580</v>
      </c>
      <c r="L9">
        <v>39</v>
      </c>
      <c r="M9">
        <v>50</v>
      </c>
      <c r="O9" t="s">
        <v>35</v>
      </c>
      <c r="P9">
        <v>0</v>
      </c>
    </row>
    <row r="10" spans="3:16">
      <c r="D10" t="s">
        <v>37</v>
      </c>
      <c r="E10">
        <v>15</v>
      </c>
      <c r="F10">
        <v>94.93</v>
      </c>
      <c r="G10">
        <v>377611237</v>
      </c>
      <c r="H10">
        <v>346000188</v>
      </c>
      <c r="I10">
        <v>610</v>
      </c>
      <c r="J10">
        <v>563</v>
      </c>
      <c r="K10">
        <v>437</v>
      </c>
      <c r="L10">
        <v>39</v>
      </c>
      <c r="M10">
        <v>50</v>
      </c>
      <c r="P10">
        <v>1</v>
      </c>
    </row>
    <row r="11" spans="3:16">
      <c r="D11" t="s">
        <v>37</v>
      </c>
      <c r="E11">
        <v>15</v>
      </c>
      <c r="F11">
        <v>94.93</v>
      </c>
      <c r="G11">
        <v>377611235</v>
      </c>
      <c r="H11">
        <v>346000187</v>
      </c>
      <c r="I11">
        <v>610</v>
      </c>
      <c r="J11">
        <v>563</v>
      </c>
      <c r="K11">
        <v>437</v>
      </c>
      <c r="L11">
        <v>49</v>
      </c>
      <c r="M11">
        <v>50</v>
      </c>
      <c r="P11">
        <v>2</v>
      </c>
    </row>
    <row r="12" spans="3:16">
      <c r="D12" t="s">
        <v>38</v>
      </c>
      <c r="E12">
        <v>15</v>
      </c>
      <c r="F12">
        <v>94.93</v>
      </c>
      <c r="G12">
        <v>377611235</v>
      </c>
      <c r="H12">
        <v>346000190</v>
      </c>
      <c r="I12">
        <v>600</v>
      </c>
      <c r="J12">
        <v>563</v>
      </c>
      <c r="K12">
        <v>437</v>
      </c>
      <c r="L12">
        <v>44</v>
      </c>
      <c r="M12">
        <v>50</v>
      </c>
      <c r="P12">
        <v>3</v>
      </c>
    </row>
    <row r="13" spans="3:16">
      <c r="D13" t="s">
        <v>38</v>
      </c>
      <c r="E13">
        <v>15</v>
      </c>
      <c r="F13">
        <v>94.93</v>
      </c>
      <c r="G13">
        <v>377611235</v>
      </c>
      <c r="H13">
        <v>346000205</v>
      </c>
      <c r="I13">
        <v>610</v>
      </c>
      <c r="J13">
        <v>563</v>
      </c>
      <c r="K13">
        <v>437</v>
      </c>
      <c r="L13">
        <v>43</v>
      </c>
      <c r="M13">
        <v>50</v>
      </c>
      <c r="P13">
        <v>4</v>
      </c>
    </row>
    <row r="14" spans="3:16">
      <c r="D14" t="s">
        <v>38</v>
      </c>
      <c r="E14">
        <v>15</v>
      </c>
      <c r="F14">
        <v>94.93</v>
      </c>
      <c r="G14">
        <v>377611235</v>
      </c>
      <c r="H14">
        <v>346000215</v>
      </c>
      <c r="I14">
        <v>610</v>
      </c>
      <c r="J14">
        <v>563</v>
      </c>
      <c r="K14">
        <v>437</v>
      </c>
      <c r="L14">
        <v>42</v>
      </c>
      <c r="M14">
        <v>50</v>
      </c>
      <c r="P14">
        <v>5</v>
      </c>
    </row>
    <row r="15" spans="3:16">
      <c r="D15" t="s">
        <v>39</v>
      </c>
      <c r="E15">
        <v>15</v>
      </c>
      <c r="F15">
        <v>94.93</v>
      </c>
      <c r="G15">
        <v>377611230</v>
      </c>
      <c r="H15">
        <v>346000180</v>
      </c>
      <c r="I15">
        <v>620</v>
      </c>
      <c r="J15">
        <v>563</v>
      </c>
      <c r="K15">
        <v>437</v>
      </c>
      <c r="L15">
        <v>41</v>
      </c>
      <c r="M15">
        <v>50</v>
      </c>
      <c r="P15">
        <v>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U31"/>
  <sheetViews>
    <sheetView workbookViewId="0">
      <selection activeCell="T31" sqref="T31"/>
    </sheetView>
  </sheetViews>
  <sheetFormatPr defaultRowHeight="15"/>
  <cols>
    <col min="2" max="2" width="19.7109375" customWidth="1"/>
    <col min="3" max="3" width="15.28515625" customWidth="1"/>
    <col min="4" max="4" width="15.5703125" customWidth="1"/>
    <col min="5" max="5" width="15.140625" customWidth="1"/>
    <col min="6" max="6" width="18.42578125" customWidth="1"/>
    <col min="7" max="7" width="19.5703125" customWidth="1"/>
    <col min="8" max="8" width="20.85546875" customWidth="1"/>
    <col min="9" max="9" width="15.5703125" customWidth="1"/>
    <col min="11" max="11" width="13.28515625" customWidth="1"/>
    <col min="12" max="12" width="12.7109375" customWidth="1"/>
    <col min="13" max="14" width="13" customWidth="1"/>
  </cols>
  <sheetData>
    <row r="4" spans="1:15">
      <c r="A4" t="s">
        <v>15</v>
      </c>
      <c r="C4" t="s">
        <v>9</v>
      </c>
      <c r="D4" t="s">
        <v>20</v>
      </c>
      <c r="E4" t="s">
        <v>21</v>
      </c>
      <c r="F4" t="s">
        <v>22</v>
      </c>
      <c r="G4" t="s">
        <v>23</v>
      </c>
      <c r="H4" t="s">
        <v>10</v>
      </c>
      <c r="I4" t="s">
        <v>59</v>
      </c>
      <c r="J4" t="s">
        <v>60</v>
      </c>
      <c r="K4" t="s">
        <v>61</v>
      </c>
      <c r="L4" t="s">
        <v>74</v>
      </c>
      <c r="O4" t="s">
        <v>69</v>
      </c>
    </row>
    <row r="5" spans="1:15">
      <c r="A5" t="s">
        <v>78</v>
      </c>
      <c r="C5" t="s">
        <v>72</v>
      </c>
      <c r="D5">
        <v>17.23</v>
      </c>
      <c r="E5" t="s">
        <v>73</v>
      </c>
      <c r="F5">
        <v>377611143</v>
      </c>
      <c r="G5">
        <v>346000207</v>
      </c>
      <c r="H5">
        <v>3500</v>
      </c>
      <c r="I5">
        <v>160</v>
      </c>
      <c r="J5">
        <v>0.17</v>
      </c>
      <c r="K5">
        <v>-2.11</v>
      </c>
      <c r="L5">
        <v>75</v>
      </c>
      <c r="O5" t="s">
        <v>70</v>
      </c>
    </row>
    <row r="6" spans="1:15">
      <c r="C6" t="s">
        <v>72</v>
      </c>
      <c r="D6">
        <v>15.23</v>
      </c>
      <c r="E6">
        <v>119</v>
      </c>
      <c r="F6">
        <v>377611136</v>
      </c>
      <c r="G6">
        <v>346000203</v>
      </c>
      <c r="H6">
        <v>2800</v>
      </c>
      <c r="I6">
        <v>130</v>
      </c>
      <c r="J6">
        <v>0.158</v>
      </c>
      <c r="K6">
        <v>-2.1</v>
      </c>
      <c r="L6">
        <v>95</v>
      </c>
      <c r="O6" t="s">
        <v>71</v>
      </c>
    </row>
    <row r="7" spans="1:15">
      <c r="C7" t="s">
        <v>72</v>
      </c>
      <c r="D7">
        <v>18</v>
      </c>
      <c r="E7">
        <v>119</v>
      </c>
      <c r="H7">
        <v>3900</v>
      </c>
      <c r="I7">
        <v>150</v>
      </c>
      <c r="J7">
        <v>0.20499999999999999</v>
      </c>
      <c r="K7">
        <v>-2.09</v>
      </c>
      <c r="L7">
        <v>65</v>
      </c>
    </row>
    <row r="8" spans="1:15">
      <c r="C8" t="s">
        <v>72</v>
      </c>
      <c r="D8">
        <v>23</v>
      </c>
      <c r="E8">
        <v>122</v>
      </c>
      <c r="F8">
        <v>377611153</v>
      </c>
      <c r="G8">
        <v>346000208</v>
      </c>
      <c r="H8">
        <v>5000</v>
      </c>
      <c r="I8">
        <v>150</v>
      </c>
      <c r="J8">
        <v>0.17</v>
      </c>
      <c r="K8">
        <v>-2.5</v>
      </c>
      <c r="L8">
        <v>50</v>
      </c>
    </row>
    <row r="9" spans="1:15">
      <c r="C9" t="s">
        <v>72</v>
      </c>
      <c r="D9">
        <v>25</v>
      </c>
      <c r="E9">
        <v>117</v>
      </c>
      <c r="F9">
        <v>377611155</v>
      </c>
      <c r="G9">
        <v>346000208</v>
      </c>
      <c r="H9">
        <v>5750</v>
      </c>
      <c r="I9">
        <v>150</v>
      </c>
      <c r="J9">
        <v>0.21199999999999999</v>
      </c>
      <c r="K9">
        <v>-2.5</v>
      </c>
      <c r="L9">
        <v>45</v>
      </c>
      <c r="O9" t="s">
        <v>75</v>
      </c>
    </row>
    <row r="10" spans="1:15">
      <c r="O10" t="s">
        <v>76</v>
      </c>
    </row>
    <row r="13" spans="1:15">
      <c r="C13" t="s">
        <v>72</v>
      </c>
      <c r="D13">
        <v>15.6</v>
      </c>
      <c r="E13" t="s">
        <v>77</v>
      </c>
      <c r="F13">
        <v>377611134</v>
      </c>
      <c r="H13">
        <v>2900</v>
      </c>
      <c r="I13">
        <v>150</v>
      </c>
      <c r="J13">
        <v>0.115</v>
      </c>
      <c r="K13">
        <v>-2.29</v>
      </c>
      <c r="L13">
        <v>95</v>
      </c>
    </row>
    <row r="14" spans="1:15">
      <c r="C14" t="s">
        <v>72</v>
      </c>
      <c r="D14">
        <v>16.600000000000001</v>
      </c>
      <c r="F14">
        <v>377611141</v>
      </c>
      <c r="H14">
        <v>3000</v>
      </c>
      <c r="I14">
        <v>150</v>
      </c>
      <c r="J14">
        <v>0.13700000000000001</v>
      </c>
      <c r="K14">
        <v>-2.19</v>
      </c>
      <c r="L14">
        <v>90</v>
      </c>
    </row>
    <row r="15" spans="1:15">
      <c r="D15">
        <v>17.600000000000001</v>
      </c>
      <c r="F15">
        <v>377611146</v>
      </c>
      <c r="H15">
        <v>3250</v>
      </c>
      <c r="I15">
        <v>150</v>
      </c>
      <c r="J15">
        <v>0.17599999999999999</v>
      </c>
      <c r="K15">
        <v>-2.09</v>
      </c>
      <c r="L15">
        <v>85</v>
      </c>
    </row>
    <row r="16" spans="1:15">
      <c r="D16">
        <v>14.6</v>
      </c>
      <c r="F16">
        <v>377611145</v>
      </c>
      <c r="H16">
        <v>2700</v>
      </c>
      <c r="I16">
        <v>150</v>
      </c>
      <c r="J16">
        <v>0.13</v>
      </c>
      <c r="K16">
        <v>-2.13</v>
      </c>
      <c r="L16">
        <v>100</v>
      </c>
    </row>
    <row r="17" spans="1:21">
      <c r="D17">
        <v>17.600000000000001</v>
      </c>
      <c r="F17">
        <v>377611139</v>
      </c>
      <c r="H17">
        <v>3100</v>
      </c>
      <c r="I17">
        <v>150</v>
      </c>
      <c r="J17">
        <v>0.16700000000000001</v>
      </c>
      <c r="K17">
        <v>-2.8</v>
      </c>
      <c r="L17">
        <v>90</v>
      </c>
    </row>
    <row r="18" spans="1:21">
      <c r="C18" t="s">
        <v>79</v>
      </c>
      <c r="D18">
        <v>17.600000000000001</v>
      </c>
      <c r="F18">
        <v>377611141</v>
      </c>
      <c r="H18">
        <v>6300</v>
      </c>
      <c r="I18">
        <v>170</v>
      </c>
      <c r="J18">
        <v>0.153</v>
      </c>
      <c r="K18">
        <v>-2.66</v>
      </c>
      <c r="L18">
        <v>45</v>
      </c>
    </row>
    <row r="24" spans="1:21">
      <c r="A24" t="s">
        <v>96</v>
      </c>
    </row>
    <row r="25" spans="1:21">
      <c r="B25" t="s">
        <v>97</v>
      </c>
      <c r="C25" t="s">
        <v>8</v>
      </c>
      <c r="D25" t="s">
        <v>9</v>
      </c>
      <c r="E25" t="s">
        <v>20</v>
      </c>
      <c r="F25" t="s">
        <v>21</v>
      </c>
      <c r="G25" t="s">
        <v>22</v>
      </c>
      <c r="H25" t="s">
        <v>23</v>
      </c>
      <c r="I25" t="s">
        <v>10</v>
      </c>
      <c r="J25" t="s">
        <v>16</v>
      </c>
      <c r="K25" t="s">
        <v>11</v>
      </c>
      <c r="L25" t="s">
        <v>12</v>
      </c>
      <c r="M25" t="s">
        <v>13</v>
      </c>
      <c r="N25" t="s">
        <v>14</v>
      </c>
      <c r="O25" t="s">
        <v>86</v>
      </c>
      <c r="P25" t="s">
        <v>56</v>
      </c>
      <c r="Q25" t="s">
        <v>89</v>
      </c>
      <c r="R25" t="s">
        <v>57</v>
      </c>
      <c r="T25" t="s">
        <v>60</v>
      </c>
      <c r="U25" t="s">
        <v>61</v>
      </c>
    </row>
    <row r="26" spans="1:21">
      <c r="B26">
        <v>0</v>
      </c>
      <c r="C26">
        <v>222</v>
      </c>
      <c r="D26">
        <v>186</v>
      </c>
      <c r="E26">
        <v>16.46</v>
      </c>
      <c r="F26">
        <v>88.77</v>
      </c>
      <c r="G26">
        <v>377611128</v>
      </c>
      <c r="I26">
        <v>3150</v>
      </c>
      <c r="J26">
        <v>190</v>
      </c>
      <c r="K26">
        <v>576</v>
      </c>
      <c r="L26">
        <v>424</v>
      </c>
      <c r="M26">
        <v>17</v>
      </c>
      <c r="N26">
        <v>50</v>
      </c>
      <c r="O26">
        <f>(K26-L26)/(K26+L26)</f>
        <v>0.152</v>
      </c>
      <c r="P26">
        <v>256</v>
      </c>
      <c r="Q26">
        <f t="shared" ref="Q26:Q31" si="0">250000/(I26-J26)</f>
        <v>84.459459459459453</v>
      </c>
      <c r="R26">
        <v>85</v>
      </c>
      <c r="T26">
        <v>8.5800000000000008E-3</v>
      </c>
      <c r="U26">
        <v>-0.877</v>
      </c>
    </row>
    <row r="27" spans="1:21">
      <c r="B27">
        <v>1</v>
      </c>
      <c r="E27">
        <v>18.46</v>
      </c>
      <c r="I27">
        <v>3400</v>
      </c>
      <c r="J27">
        <v>180</v>
      </c>
      <c r="K27">
        <v>576</v>
      </c>
      <c r="L27">
        <v>424</v>
      </c>
      <c r="M27">
        <v>17</v>
      </c>
      <c r="N27">
        <v>50</v>
      </c>
      <c r="P27">
        <v>256</v>
      </c>
      <c r="Q27">
        <f t="shared" si="0"/>
        <v>77.639751552795033</v>
      </c>
      <c r="R27">
        <v>80</v>
      </c>
      <c r="T27" s="3">
        <v>1.425948E-2</v>
      </c>
    </row>
    <row r="28" spans="1:21">
      <c r="B28">
        <v>2</v>
      </c>
      <c r="E28">
        <v>19.46</v>
      </c>
      <c r="F28">
        <v>88.77</v>
      </c>
      <c r="G28">
        <v>377611134</v>
      </c>
      <c r="I28">
        <v>3450</v>
      </c>
      <c r="J28">
        <v>180</v>
      </c>
      <c r="K28">
        <v>576</v>
      </c>
      <c r="L28">
        <v>424</v>
      </c>
      <c r="M28">
        <v>17</v>
      </c>
      <c r="N28">
        <v>50</v>
      </c>
      <c r="P28">
        <v>256</v>
      </c>
      <c r="Q28">
        <f t="shared" si="0"/>
        <v>76.452599388379198</v>
      </c>
      <c r="R28">
        <v>75</v>
      </c>
      <c r="T28">
        <v>1.34E-2</v>
      </c>
    </row>
    <row r="29" spans="1:21">
      <c r="B29">
        <v>3</v>
      </c>
      <c r="E29">
        <v>18.059999999999999</v>
      </c>
      <c r="G29">
        <v>377611150</v>
      </c>
      <c r="I29">
        <v>3250</v>
      </c>
      <c r="J29">
        <v>180</v>
      </c>
      <c r="K29">
        <v>576</v>
      </c>
      <c r="L29">
        <v>424</v>
      </c>
      <c r="M29">
        <v>17</v>
      </c>
      <c r="N29">
        <v>50</v>
      </c>
      <c r="P29">
        <v>256</v>
      </c>
      <c r="Q29">
        <f t="shared" si="0"/>
        <v>81.433224755700323</v>
      </c>
      <c r="R29">
        <v>80</v>
      </c>
      <c r="T29">
        <v>1.7299999999999999E-2</v>
      </c>
      <c r="U29">
        <v>-1.41</v>
      </c>
    </row>
    <row r="30" spans="1:21">
      <c r="B30">
        <v>4</v>
      </c>
      <c r="C30">
        <v>222</v>
      </c>
      <c r="D30">
        <v>186</v>
      </c>
      <c r="E30">
        <v>17.760000000000002</v>
      </c>
      <c r="F30">
        <v>88.7</v>
      </c>
      <c r="G30">
        <v>377611136</v>
      </c>
      <c r="I30">
        <v>3250</v>
      </c>
      <c r="J30">
        <v>180</v>
      </c>
      <c r="K30">
        <v>576</v>
      </c>
      <c r="L30">
        <v>424</v>
      </c>
      <c r="M30">
        <v>17</v>
      </c>
      <c r="N30">
        <v>50</v>
      </c>
      <c r="P30">
        <v>256</v>
      </c>
      <c r="Q30">
        <f t="shared" si="0"/>
        <v>81.433224755700323</v>
      </c>
      <c r="R30">
        <v>80</v>
      </c>
      <c r="T30" s="3" t="s">
        <v>98</v>
      </c>
    </row>
    <row r="31" spans="1:21">
      <c r="B31">
        <v>5</v>
      </c>
      <c r="E31">
        <v>18</v>
      </c>
      <c r="I31">
        <v>3250</v>
      </c>
      <c r="J31">
        <v>180</v>
      </c>
      <c r="K31">
        <v>576</v>
      </c>
      <c r="L31">
        <v>424</v>
      </c>
      <c r="M31">
        <v>17</v>
      </c>
      <c r="N31">
        <v>50</v>
      </c>
      <c r="P31">
        <v>256</v>
      </c>
      <c r="Q31">
        <f t="shared" si="0"/>
        <v>81.433224755700323</v>
      </c>
      <c r="R31">
        <v>80</v>
      </c>
      <c r="T31">
        <v>1.34E-2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I30"/>
  <sheetViews>
    <sheetView workbookViewId="0">
      <selection activeCell="H27" sqref="H27"/>
    </sheetView>
  </sheetViews>
  <sheetFormatPr defaultRowHeight="15"/>
  <cols>
    <col min="4" max="4" width="14.42578125" customWidth="1"/>
    <col min="5" max="5" width="19.5703125" customWidth="1"/>
    <col min="6" max="6" width="14.140625" customWidth="1"/>
    <col min="7" max="7" width="19" customWidth="1"/>
    <col min="8" max="8" width="34.7109375" customWidth="1"/>
    <col min="9" max="9" width="23.85546875" customWidth="1"/>
  </cols>
  <sheetData>
    <row r="4" spans="4:9">
      <c r="D4" t="s">
        <v>62</v>
      </c>
      <c r="E4" t="s">
        <v>63</v>
      </c>
      <c r="F4" t="s">
        <v>64</v>
      </c>
      <c r="G4" t="s">
        <v>65</v>
      </c>
      <c r="H4" t="s">
        <v>15</v>
      </c>
      <c r="I4" t="s">
        <v>18</v>
      </c>
    </row>
    <row r="5" spans="4:9">
      <c r="D5">
        <v>3200</v>
      </c>
      <c r="E5">
        <v>120</v>
      </c>
      <c r="F5">
        <v>256</v>
      </c>
      <c r="G5">
        <v>5</v>
      </c>
      <c r="H5" t="s">
        <v>66</v>
      </c>
      <c r="I5">
        <v>0</v>
      </c>
    </row>
    <row r="6" spans="4:9">
      <c r="D6">
        <v>3200</v>
      </c>
      <c r="E6">
        <v>120</v>
      </c>
      <c r="F6">
        <v>256</v>
      </c>
      <c r="G6">
        <v>10</v>
      </c>
      <c r="I6">
        <v>1</v>
      </c>
    </row>
    <row r="7" spans="4:9">
      <c r="D7">
        <v>3200</v>
      </c>
      <c r="E7">
        <v>120</v>
      </c>
      <c r="F7">
        <v>256</v>
      </c>
      <c r="G7">
        <v>20</v>
      </c>
      <c r="I7">
        <v>2</v>
      </c>
    </row>
    <row r="8" spans="4:9">
      <c r="D8">
        <v>3200</v>
      </c>
      <c r="E8">
        <v>120</v>
      </c>
      <c r="F8">
        <v>256</v>
      </c>
      <c r="G8">
        <v>40</v>
      </c>
      <c r="I8">
        <v>3</v>
      </c>
    </row>
    <row r="9" spans="4:9">
      <c r="D9">
        <v>3200</v>
      </c>
      <c r="E9">
        <v>120</v>
      </c>
      <c r="F9">
        <v>256</v>
      </c>
      <c r="G9">
        <v>60</v>
      </c>
      <c r="I9">
        <v>4</v>
      </c>
    </row>
    <row r="10" spans="4:9">
      <c r="D10">
        <v>3200</v>
      </c>
      <c r="E10">
        <v>120</v>
      </c>
      <c r="F10">
        <v>256</v>
      </c>
      <c r="G10">
        <v>100</v>
      </c>
      <c r="I10">
        <v>5</v>
      </c>
    </row>
    <row r="11" spans="4:9">
      <c r="D11">
        <v>3000</v>
      </c>
      <c r="E11">
        <v>130</v>
      </c>
      <c r="F11">
        <v>256</v>
      </c>
      <c r="G11">
        <v>150</v>
      </c>
      <c r="I11">
        <v>6</v>
      </c>
    </row>
    <row r="14" spans="4:9">
      <c r="D14">
        <v>1500</v>
      </c>
      <c r="E14">
        <v>120</v>
      </c>
      <c r="F14">
        <v>256</v>
      </c>
      <c r="G14">
        <v>5</v>
      </c>
      <c r="H14" t="s">
        <v>67</v>
      </c>
      <c r="I14">
        <v>0</v>
      </c>
    </row>
    <row r="15" spans="4:9">
      <c r="D15">
        <v>1500</v>
      </c>
      <c r="E15">
        <v>120</v>
      </c>
      <c r="F15">
        <v>256</v>
      </c>
      <c r="G15">
        <v>10</v>
      </c>
      <c r="I15">
        <v>1</v>
      </c>
    </row>
    <row r="16" spans="4:9">
      <c r="D16">
        <v>1500</v>
      </c>
      <c r="E16">
        <v>120</v>
      </c>
      <c r="F16">
        <v>256</v>
      </c>
      <c r="G16">
        <v>20</v>
      </c>
      <c r="I16">
        <v>2</v>
      </c>
    </row>
    <row r="17" spans="4:9">
      <c r="D17">
        <v>1500</v>
      </c>
      <c r="E17">
        <v>120</v>
      </c>
      <c r="F17">
        <v>256</v>
      </c>
      <c r="G17">
        <v>40</v>
      </c>
      <c r="I17">
        <v>3</v>
      </c>
    </row>
    <row r="18" spans="4:9">
      <c r="D18">
        <v>1500</v>
      </c>
      <c r="E18">
        <v>120</v>
      </c>
      <c r="F18">
        <v>256</v>
      </c>
      <c r="G18">
        <v>60</v>
      </c>
      <c r="I18">
        <v>4</v>
      </c>
    </row>
    <row r="19" spans="4:9">
      <c r="D19">
        <v>1500</v>
      </c>
      <c r="E19">
        <v>120</v>
      </c>
      <c r="F19">
        <v>256</v>
      </c>
      <c r="G19">
        <v>100</v>
      </c>
      <c r="I19">
        <v>5</v>
      </c>
    </row>
    <row r="20" spans="4:9">
      <c r="D20">
        <v>1500</v>
      </c>
      <c r="E20">
        <v>120</v>
      </c>
      <c r="F20">
        <v>256</v>
      </c>
      <c r="G20">
        <v>150</v>
      </c>
      <c r="I20">
        <v>6</v>
      </c>
    </row>
    <row r="24" spans="4:9">
      <c r="D24">
        <v>3000</v>
      </c>
      <c r="E24">
        <v>120</v>
      </c>
      <c r="F24">
        <v>128</v>
      </c>
      <c r="G24">
        <v>5</v>
      </c>
      <c r="H24" t="s">
        <v>68</v>
      </c>
      <c r="I24">
        <v>0</v>
      </c>
    </row>
    <row r="25" spans="4:9">
      <c r="D25">
        <v>3000</v>
      </c>
      <c r="E25">
        <v>120</v>
      </c>
      <c r="F25">
        <v>128</v>
      </c>
      <c r="G25">
        <v>10</v>
      </c>
      <c r="I25">
        <v>1</v>
      </c>
    </row>
    <row r="26" spans="4:9">
      <c r="D26">
        <v>3000</v>
      </c>
      <c r="E26">
        <v>120</v>
      </c>
      <c r="F26">
        <v>128</v>
      </c>
      <c r="G26">
        <v>20</v>
      </c>
      <c r="I26">
        <v>2</v>
      </c>
    </row>
    <row r="27" spans="4:9">
      <c r="D27">
        <v>3000</v>
      </c>
      <c r="E27">
        <v>120</v>
      </c>
      <c r="F27">
        <v>128</v>
      </c>
      <c r="G27">
        <v>40</v>
      </c>
      <c r="I27">
        <v>3</v>
      </c>
    </row>
    <row r="28" spans="4:9">
      <c r="D28">
        <v>2900</v>
      </c>
      <c r="E28">
        <v>120</v>
      </c>
      <c r="F28">
        <v>128</v>
      </c>
      <c r="G28">
        <v>60</v>
      </c>
      <c r="I28">
        <v>4</v>
      </c>
    </row>
    <row r="29" spans="4:9">
      <c r="D29">
        <v>3000</v>
      </c>
      <c r="E29">
        <v>120</v>
      </c>
      <c r="F29">
        <v>128</v>
      </c>
      <c r="G29">
        <v>100</v>
      </c>
      <c r="I29">
        <v>5</v>
      </c>
    </row>
    <row r="30" spans="4:9">
      <c r="D30">
        <v>2900</v>
      </c>
      <c r="E30">
        <v>120</v>
      </c>
      <c r="F30">
        <v>128</v>
      </c>
      <c r="G30">
        <v>150</v>
      </c>
      <c r="I30"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dark_res</vt:lpstr>
      <vt:lpstr>EMM axial</vt:lpstr>
      <vt:lpstr>minimalizace EMM</vt:lpstr>
      <vt:lpstr>EMM_sikmy</vt:lpstr>
      <vt:lpstr>citlivost</vt:lpstr>
      <vt:lpstr>nejistota histogramu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LabKO2b</dc:creator>
  <cp:lastModifiedBy>vadlejch</cp:lastModifiedBy>
  <dcterms:created xsi:type="dcterms:W3CDTF">2020-03-09T16:00:13Z</dcterms:created>
  <dcterms:modified xsi:type="dcterms:W3CDTF">2020-05-25T07:03:07Z</dcterms:modified>
</cp:coreProperties>
</file>