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valmassei/Documents/Virginia Tech/Academics/MOLLER/Lab/vacuum_tight_fdm/Data Collection/"/>
    </mc:Choice>
  </mc:AlternateContent>
  <xr:revisionPtr revIDLastSave="0" documentId="13_ncr:1_{28ED8BD9-EB5E-404D-A058-A7FCF0006DBA}" xr6:coauthVersionLast="47" xr6:coauthVersionMax="47" xr10:uidLastSave="{00000000-0000-0000-0000-000000000000}"/>
  <bookViews>
    <workbookView xWindow="0" yWindow="500" windowWidth="22940" windowHeight="28300" activeTab="2" xr2:uid="{E8975DA6-156B-AA43-A83F-BB724C02DEFD}"/>
  </bookViews>
  <sheets>
    <sheet name="Sheet2" sheetId="2" r:id="rId1"/>
    <sheet name="Sheet4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D11" i="5"/>
  <c r="E11" i="5" s="1"/>
  <c r="F11" i="5"/>
  <c r="G11" i="5"/>
  <c r="H11" i="5" s="1"/>
  <c r="E2" i="4"/>
  <c r="C4" i="5"/>
  <c r="F10" i="5"/>
  <c r="F9" i="5"/>
  <c r="F5" i="5"/>
  <c r="F4" i="5"/>
  <c r="F3" i="5"/>
  <c r="F13" i="5"/>
  <c r="F6" i="5"/>
  <c r="F8" i="5"/>
  <c r="F12" i="5"/>
  <c r="F7" i="5"/>
  <c r="F14" i="5"/>
  <c r="G13" i="5"/>
  <c r="H13" i="5" s="1"/>
  <c r="G14" i="5"/>
  <c r="H14" i="5" s="1"/>
  <c r="G12" i="5"/>
  <c r="H12" i="5" s="1"/>
  <c r="G10" i="5"/>
  <c r="H10" i="5" s="1"/>
  <c r="G9" i="5"/>
  <c r="H9" i="5" s="1"/>
  <c r="C16" i="5"/>
  <c r="K16" i="5" s="1"/>
  <c r="D16" i="5"/>
  <c r="E16" i="5" s="1"/>
  <c r="L16" i="5" s="1"/>
  <c r="C17" i="5"/>
  <c r="I17" i="5" s="1"/>
  <c r="D17" i="5"/>
  <c r="E17" i="5" s="1"/>
  <c r="L17" i="5" s="1"/>
  <c r="D15" i="5"/>
  <c r="E15" i="5" s="1"/>
  <c r="L15" i="5" s="1"/>
  <c r="C15" i="5"/>
  <c r="I15" i="5" s="1"/>
  <c r="C13" i="5"/>
  <c r="D13" i="5"/>
  <c r="E13" i="5" s="1"/>
  <c r="C14" i="5"/>
  <c r="D14" i="5"/>
  <c r="E14" i="5" s="1"/>
  <c r="D12" i="5"/>
  <c r="E12" i="5" s="1"/>
  <c r="C12" i="5"/>
  <c r="C10" i="5"/>
  <c r="D10" i="5"/>
  <c r="E10" i="5" s="1"/>
  <c r="D9" i="5"/>
  <c r="E9" i="5" s="1"/>
  <c r="C9" i="5"/>
  <c r="G7" i="5"/>
  <c r="H7" i="5" s="1"/>
  <c r="G8" i="5"/>
  <c r="H8" i="5" s="1"/>
  <c r="L8" i="5" s="1"/>
  <c r="G6" i="5"/>
  <c r="H6" i="5" s="1"/>
  <c r="C7" i="5"/>
  <c r="D7" i="5"/>
  <c r="E7" i="5" s="1"/>
  <c r="C8" i="5"/>
  <c r="D6" i="5"/>
  <c r="E6" i="5" s="1"/>
  <c r="C6" i="5"/>
  <c r="G3" i="5"/>
  <c r="H3" i="5" s="1"/>
  <c r="G4" i="5"/>
  <c r="H4" i="5" s="1"/>
  <c r="G5" i="5"/>
  <c r="H5" i="5" s="1"/>
  <c r="D3" i="5"/>
  <c r="E3" i="5" s="1"/>
  <c r="D4" i="5"/>
  <c r="E4" i="5" s="1"/>
  <c r="D5" i="5"/>
  <c r="E5" i="5" s="1"/>
  <c r="C5" i="5"/>
  <c r="C3" i="5"/>
  <c r="K11" i="5" l="1"/>
  <c r="I11" i="5"/>
  <c r="J11" i="5"/>
  <c r="L11" i="5"/>
  <c r="K10" i="5"/>
  <c r="I6" i="5"/>
  <c r="L12" i="5"/>
  <c r="L3" i="5"/>
  <c r="I12" i="5"/>
  <c r="L14" i="5"/>
  <c r="K14" i="5"/>
  <c r="L6" i="5"/>
  <c r="I3" i="5"/>
  <c r="K3" i="5"/>
  <c r="L4" i="5"/>
  <c r="I16" i="5"/>
  <c r="I5" i="5"/>
  <c r="L7" i="5"/>
  <c r="L5" i="5"/>
  <c r="K9" i="5"/>
  <c r="I14" i="5"/>
  <c r="I10" i="5"/>
  <c r="K6" i="5"/>
  <c r="L9" i="5"/>
  <c r="K4" i="5"/>
  <c r="L10" i="5"/>
  <c r="L13" i="5"/>
  <c r="K7" i="5"/>
  <c r="K8" i="5"/>
  <c r="K17" i="5"/>
  <c r="I4" i="5"/>
  <c r="K5" i="5"/>
  <c r="K12" i="5"/>
  <c r="I9" i="5"/>
  <c r="I13" i="5"/>
  <c r="K15" i="5"/>
  <c r="K13" i="5"/>
  <c r="I8" i="5"/>
  <c r="I7" i="5"/>
  <c r="J12" i="5"/>
  <c r="J17" i="5"/>
  <c r="J10" i="5"/>
  <c r="J16" i="5"/>
  <c r="J7" i="5"/>
  <c r="J9" i="5"/>
  <c r="J8" i="5"/>
  <c r="J6" i="5"/>
  <c r="J3" i="5"/>
  <c r="J13" i="5"/>
  <c r="J15" i="5"/>
  <c r="J14" i="5"/>
  <c r="J5" i="5"/>
  <c r="J4" i="5"/>
  <c r="L18" i="5" l="1"/>
  <c r="K18" i="5"/>
</calcChain>
</file>

<file path=xl/sharedStrings.xml><?xml version="1.0" encoding="utf-8"?>
<sst xmlns="http://schemas.openxmlformats.org/spreadsheetml/2006/main" count="237" uniqueCount="40">
  <si>
    <t>ABS+CF</t>
  </si>
  <si>
    <t>PC</t>
  </si>
  <si>
    <t>post processed leak rate</t>
  </si>
  <si>
    <t>Infill percentage</t>
  </si>
  <si>
    <t>Filament</t>
  </si>
  <si>
    <t>Infill Percentage</t>
  </si>
  <si>
    <t>Layer Height</t>
  </si>
  <si>
    <t>Sample No.</t>
  </si>
  <si>
    <t>Leak Rate</t>
  </si>
  <si>
    <t>A</t>
  </si>
  <si>
    <t>B</t>
  </si>
  <si>
    <t>C</t>
  </si>
  <si>
    <t>PAHT+CF</t>
  </si>
  <si>
    <t>0.2mm</t>
  </si>
  <si>
    <t>PPS+CF</t>
  </si>
  <si>
    <t>PC+ABS</t>
  </si>
  <si>
    <t>ABS+CF+AcetoneBath</t>
  </si>
  <si>
    <t>PC+ABS+AcetoneBath</t>
  </si>
  <si>
    <t>PAHT+CF+HeatTreat</t>
  </si>
  <si>
    <t>PC+MCBath</t>
  </si>
  <si>
    <t>Std Dev</t>
  </si>
  <si>
    <t>Untreated leak rate</t>
  </si>
  <si>
    <t>std dev</t>
  </si>
  <si>
    <t>leak rate % difference</t>
  </si>
  <si>
    <t>error % difference</t>
  </si>
  <si>
    <t>Factor of 30 improvement in leak rate</t>
  </si>
  <si>
    <t>Factor of 100 improvement in error</t>
  </si>
  <si>
    <t>Heatreat is an unreliable method at best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</si>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</sst>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E+00"/>
  </numFmts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2" fillId="0" borderId="0" xfId="0" applyNumberFormat="1" applyFont="1"/>
    <xf numFmtId="165" fontId="0" fillId="0" borderId="0" xfId="0" applyNumberFormat="1"/>
    <xf numFmtId="11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numFmt numFmtId="165" formatCode="0.000E+00"/>
    </dxf>
    <dxf>
      <numFmt numFmtId="165" formatCode="0.000E+00"/>
    </dxf>
    <dxf>
      <numFmt numFmtId="165" formatCode="0.000E+00"/>
    </dxf>
    <dxf>
      <numFmt numFmtId="165" formatCode="0.000E+00"/>
    </dxf>
    <dxf>
      <numFmt numFmtId="165" formatCode="0.000E+00"/>
    </dxf>
    <dxf>
      <numFmt numFmtId="165" formatCode="0.000E+00"/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47D96A-A1F7-0B4D-B0A1-4FED3B3FC622}" name="Table2" displayName="Table2" ref="A2:L18" totalsRowShown="0">
  <autoFilter ref="A2:L18" xr:uid="{F147D96A-A1F7-0B4D-B0A1-4FED3B3FC622}"/>
  <sortState xmlns:xlrd2="http://schemas.microsoft.com/office/spreadsheetml/2017/richdata2" ref="A3:L18">
    <sortCondition ref="A2:A18"/>
  </sortState>
  <tableColumns count="12">
    <tableColumn id="1" xr3:uid="{FC64B98A-1DD8-2A40-BAB7-A8F642F48026}" name="Column1"/>
    <tableColumn id="2" xr3:uid="{AEE83B0A-CCA3-8943-95FB-E8CC499F0087}" name="Column2"/>
    <tableColumn id="3" xr3:uid="{EE6149B1-9E70-8D47-B064-8F64EB0BD541}" name="Column3" dataDxfId="5"/>
    <tableColumn id="4" xr3:uid="{13D2A5CC-3F4C-144E-9534-D2B2BF22E841}" name="Column4" dataDxfId="4"/>
    <tableColumn id="5" xr3:uid="{E5546E85-36CB-9843-B024-E221CC749AA2}" name="Column5" dataDxfId="3"/>
    <tableColumn id="6" xr3:uid="{AAD54CE0-0474-0F4E-B328-8734EAA20A90}" name="Column6" dataDxfId="2"/>
    <tableColumn id="7" xr3:uid="{DCBB7015-99DD-2746-B2BD-C804B2AB2A0A}" name="Column7" dataDxfId="1"/>
    <tableColumn id="8" xr3:uid="{BF8A4E4C-AA03-5D49-9E4F-438B76997F36}" name="Column8" dataDxfId="0"/>
    <tableColumn id="9" xr3:uid="{DCF8A35A-24C8-4940-AAA2-91BA9D158A1C}" name="Column9" dataDxfId="8"/>
    <tableColumn id="10" xr3:uid="{498EAC5A-CBCC-7D44-9E15-15180EF280F6}" name="Column10"/>
    <tableColumn id="11" xr3:uid="{28D53A85-4B40-FB43-83C9-72075E01C314}" name="Column11" dataDxfId="7"/>
    <tableColumn id="12" xr3:uid="{88FED294-31B3-D84A-9744-904291644985}" name="Column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1B05-A8A0-F14D-A16C-7074CDC7C2BA}">
  <dimension ref="A1:I81"/>
  <sheetViews>
    <sheetView workbookViewId="0">
      <selection sqref="A1:H81"/>
    </sheetView>
  </sheetViews>
  <sheetFormatPr baseColWidth="10" defaultRowHeight="16" x14ac:dyDescent="0.2"/>
  <cols>
    <col min="4" max="4" width="10.33203125" bestFit="1" customWidth="1"/>
    <col min="5" max="5" width="10.83203125" style="10"/>
    <col min="6" max="6" width="6.6640625" style="4" bestFit="1" customWidth="1"/>
    <col min="7" max="8" width="7.6640625" style="4" bestFit="1" customWidth="1"/>
  </cols>
  <sheetData>
    <row r="1" spans="1:8" x14ac:dyDescent="0.2">
      <c r="A1" s="3" t="s">
        <v>4</v>
      </c>
      <c r="B1" s="3" t="s">
        <v>5</v>
      </c>
      <c r="C1" s="3" t="s">
        <v>6</v>
      </c>
      <c r="D1" s="3" t="s">
        <v>7</v>
      </c>
      <c r="E1" s="9" t="s">
        <v>8</v>
      </c>
      <c r="F1" s="12" t="s">
        <v>9</v>
      </c>
      <c r="G1" s="12" t="s">
        <v>10</v>
      </c>
      <c r="H1" s="12" t="s">
        <v>11</v>
      </c>
    </row>
    <row r="2" spans="1:8" x14ac:dyDescent="0.2">
      <c r="A2" s="3" t="s">
        <v>12</v>
      </c>
      <c r="B2" s="2">
        <v>50</v>
      </c>
      <c r="C2" s="2" t="s">
        <v>13</v>
      </c>
      <c r="D2" s="2">
        <v>0</v>
      </c>
      <c r="E2" s="11">
        <v>1.6182246168778099E-5</v>
      </c>
      <c r="F2" s="13">
        <v>43.149433013807801</v>
      </c>
      <c r="G2" s="13">
        <v>190.359847041145</v>
      </c>
      <c r="H2" s="13">
        <v>26.0114389562676</v>
      </c>
    </row>
    <row r="3" spans="1:8" x14ac:dyDescent="0.2">
      <c r="A3" s="3" t="s">
        <v>12</v>
      </c>
      <c r="B3" s="2">
        <v>50</v>
      </c>
      <c r="C3" s="2" t="s">
        <v>13</v>
      </c>
      <c r="D3" s="2">
        <v>1</v>
      </c>
      <c r="E3" s="2">
        <v>5.2851445747289301E-4</v>
      </c>
      <c r="F3" s="13">
        <v>34.755978841228099</v>
      </c>
      <c r="G3" s="13">
        <v>176.83250792766799</v>
      </c>
      <c r="H3" s="13">
        <v>142.78238313028299</v>
      </c>
    </row>
    <row r="4" spans="1:8" x14ac:dyDescent="0.2">
      <c r="A4" s="3" t="s">
        <v>12</v>
      </c>
      <c r="B4" s="2">
        <v>50</v>
      </c>
      <c r="C4" s="2" t="s">
        <v>13</v>
      </c>
      <c r="D4" s="2">
        <v>2</v>
      </c>
      <c r="E4" s="11">
        <v>1.9354493733245601E-5</v>
      </c>
      <c r="F4" s="13">
        <v>43.158896735292899</v>
      </c>
      <c r="G4" s="13">
        <v>189.925980592462</v>
      </c>
      <c r="H4" s="13">
        <v>26.734458776383299</v>
      </c>
    </row>
    <row r="5" spans="1:8" x14ac:dyDescent="0.2">
      <c r="A5" s="3" t="s">
        <v>12</v>
      </c>
      <c r="B5" s="2">
        <v>75</v>
      </c>
      <c r="C5" s="2" t="s">
        <v>13</v>
      </c>
      <c r="D5" s="2">
        <v>0</v>
      </c>
      <c r="E5" s="11">
        <v>3.8025212807987198E-5</v>
      </c>
      <c r="F5" s="13">
        <v>56.565639164575501</v>
      </c>
      <c r="G5" s="13">
        <v>226.37356238138801</v>
      </c>
      <c r="H5" s="13">
        <v>30.989895867125298</v>
      </c>
    </row>
    <row r="6" spans="1:8" x14ac:dyDescent="0.2">
      <c r="A6" s="3" t="s">
        <v>12</v>
      </c>
      <c r="B6" s="2">
        <v>75</v>
      </c>
      <c r="C6" s="2" t="s">
        <v>13</v>
      </c>
      <c r="D6" s="2">
        <v>1</v>
      </c>
      <c r="E6" s="2">
        <v>3.51928072466866E-4</v>
      </c>
      <c r="F6" s="13">
        <v>32.708210219944</v>
      </c>
      <c r="G6" s="13">
        <v>239.33446038414701</v>
      </c>
      <c r="H6" s="13">
        <v>102.53474995308601</v>
      </c>
    </row>
    <row r="7" spans="1:8" x14ac:dyDescent="0.2">
      <c r="A7" s="3" t="s">
        <v>12</v>
      </c>
      <c r="B7" s="2">
        <v>75</v>
      </c>
      <c r="C7" s="2" t="s">
        <v>13</v>
      </c>
      <c r="D7" s="2">
        <v>2</v>
      </c>
      <c r="E7" s="2">
        <v>3.88421348386903E-4</v>
      </c>
      <c r="F7" s="13">
        <v>37.582041317064899</v>
      </c>
      <c r="G7" s="13">
        <v>204.34677720043501</v>
      </c>
      <c r="H7" s="13">
        <v>110.85231069036401</v>
      </c>
    </row>
    <row r="8" spans="1:8" x14ac:dyDescent="0.2">
      <c r="A8" s="3" t="s">
        <v>12</v>
      </c>
      <c r="B8" s="2">
        <v>90</v>
      </c>
      <c r="C8" s="2" t="s">
        <v>13</v>
      </c>
      <c r="D8" s="2">
        <v>0</v>
      </c>
      <c r="E8" s="11">
        <v>2.14433970570537E-5</v>
      </c>
      <c r="F8" s="13">
        <v>50.989574055169399</v>
      </c>
      <c r="G8" s="13">
        <v>177.022839087504</v>
      </c>
      <c r="H8" s="13">
        <v>27.210562382651698</v>
      </c>
    </row>
    <row r="9" spans="1:8" x14ac:dyDescent="0.2">
      <c r="A9" s="3" t="s">
        <v>1</v>
      </c>
      <c r="B9" s="2">
        <v>50</v>
      </c>
      <c r="C9" s="2" t="s">
        <v>13</v>
      </c>
      <c r="D9" s="2">
        <v>0</v>
      </c>
      <c r="E9" s="2">
        <v>4.2936573669319199E-3</v>
      </c>
      <c r="F9" s="13">
        <v>68.5395538558748</v>
      </c>
      <c r="G9" s="13">
        <v>193.64334304039599</v>
      </c>
      <c r="H9" s="13">
        <v>1000.93512618835</v>
      </c>
    </row>
    <row r="10" spans="1:8" x14ac:dyDescent="0.2">
      <c r="A10" s="3" t="s">
        <v>1</v>
      </c>
      <c r="B10" s="2">
        <v>50</v>
      </c>
      <c r="C10" s="2" t="s">
        <v>13</v>
      </c>
      <c r="D10" s="2">
        <v>1</v>
      </c>
      <c r="E10" s="2">
        <v>8.5452053328557501E-3</v>
      </c>
      <c r="F10" s="13">
        <v>138.94774888360499</v>
      </c>
      <c r="G10" s="13">
        <v>256.94804546326299</v>
      </c>
      <c r="H10" s="13">
        <v>1969.94948684768</v>
      </c>
    </row>
    <row r="11" spans="1:8" x14ac:dyDescent="0.2">
      <c r="A11" s="3" t="s">
        <v>1</v>
      </c>
      <c r="B11" s="2">
        <v>50</v>
      </c>
      <c r="C11" s="2" t="s">
        <v>13</v>
      </c>
      <c r="D11" s="2">
        <v>2</v>
      </c>
      <c r="E11" s="2">
        <v>1.20793470772821E-2</v>
      </c>
      <c r="F11" s="13">
        <v>477.26637800570597</v>
      </c>
      <c r="G11" s="13">
        <v>1119.1669765143099</v>
      </c>
      <c r="H11" s="13">
        <v>2775.4523602488998</v>
      </c>
    </row>
    <row r="12" spans="1:8" x14ac:dyDescent="0.2">
      <c r="A12" s="3" t="s">
        <v>1</v>
      </c>
      <c r="B12" s="2">
        <v>75</v>
      </c>
      <c r="C12" s="2" t="s">
        <v>13</v>
      </c>
      <c r="D12" s="2">
        <v>0</v>
      </c>
      <c r="E12" s="2">
        <v>1.3971860699644499E-3</v>
      </c>
      <c r="F12" s="13">
        <v>54.199862149671901</v>
      </c>
      <c r="G12" s="13">
        <v>346.10022646224598</v>
      </c>
      <c r="H12" s="13">
        <v>340.77033338936297</v>
      </c>
    </row>
    <row r="13" spans="1:8" x14ac:dyDescent="0.2">
      <c r="A13" s="3" t="s">
        <v>1</v>
      </c>
      <c r="B13" s="2">
        <v>75</v>
      </c>
      <c r="C13" s="2" t="s">
        <v>13</v>
      </c>
      <c r="D13" s="2">
        <v>1</v>
      </c>
      <c r="E13" s="2">
        <v>1.94470197362062E-3</v>
      </c>
      <c r="F13" s="13">
        <v>44.347851681467198</v>
      </c>
      <c r="G13" s="13">
        <v>198.034244048879</v>
      </c>
      <c r="H13" s="13">
        <v>465.56035753693698</v>
      </c>
    </row>
    <row r="14" spans="1:8" x14ac:dyDescent="0.2">
      <c r="A14" s="3" t="s">
        <v>1</v>
      </c>
      <c r="B14" s="2">
        <v>75</v>
      </c>
      <c r="C14" s="2" t="s">
        <v>13</v>
      </c>
      <c r="D14" s="2">
        <v>2</v>
      </c>
      <c r="E14" s="2">
        <v>2.2462160115776799E-3</v>
      </c>
      <c r="F14" s="13">
        <v>43.7891496755039</v>
      </c>
      <c r="G14" s="13">
        <v>206.73712462971</v>
      </c>
      <c r="H14" s="13">
        <v>534.28154686903997</v>
      </c>
    </row>
    <row r="15" spans="1:8" x14ac:dyDescent="0.2">
      <c r="A15" s="3" t="s">
        <v>1</v>
      </c>
      <c r="B15" s="2">
        <v>90</v>
      </c>
      <c r="C15" s="2" t="s">
        <v>13</v>
      </c>
      <c r="D15" s="2">
        <v>0</v>
      </c>
      <c r="E15" s="2">
        <v>8.8847182039553205E-4</v>
      </c>
      <c r="F15" s="13">
        <v>46.5484155038247</v>
      </c>
      <c r="G15" s="13">
        <v>277.82658465971201</v>
      </c>
      <c r="H15" s="13">
        <v>224.823996371569</v>
      </c>
    </row>
    <row r="16" spans="1:8" x14ac:dyDescent="0.2">
      <c r="A16" s="3" t="s">
        <v>1</v>
      </c>
      <c r="B16" s="2">
        <v>90</v>
      </c>
      <c r="C16" s="2" t="s">
        <v>13</v>
      </c>
      <c r="D16" s="2">
        <v>1</v>
      </c>
      <c r="E16" s="2">
        <v>2.6564203899303801E-3</v>
      </c>
      <c r="F16" s="13">
        <v>55.799750651271701</v>
      </c>
      <c r="G16" s="13">
        <v>192.48165736324799</v>
      </c>
      <c r="H16" s="13">
        <v>627.77547816536298</v>
      </c>
    </row>
    <row r="17" spans="1:8" x14ac:dyDescent="0.2">
      <c r="A17" s="3" t="s">
        <v>1</v>
      </c>
      <c r="B17" s="2">
        <v>90</v>
      </c>
      <c r="C17" s="2" t="s">
        <v>13</v>
      </c>
      <c r="D17" s="2">
        <v>2</v>
      </c>
      <c r="E17" s="2">
        <v>4.5086604340596899E-4</v>
      </c>
      <c r="F17" s="13">
        <v>49.084471181139499</v>
      </c>
      <c r="G17" s="13">
        <v>195.946227903069</v>
      </c>
      <c r="H17" s="13">
        <v>125.084728319296</v>
      </c>
    </row>
    <row r="18" spans="1:8" x14ac:dyDescent="0.2">
      <c r="A18" s="3" t="s">
        <v>14</v>
      </c>
      <c r="B18" s="2">
        <v>50</v>
      </c>
      <c r="C18" s="2" t="s">
        <v>13</v>
      </c>
      <c r="D18" s="2">
        <v>0</v>
      </c>
      <c r="E18" s="2">
        <v>1.8846599216123999E-2</v>
      </c>
      <c r="F18" s="13">
        <v>457.010814316542</v>
      </c>
      <c r="G18" s="13">
        <v>199.165834513823</v>
      </c>
      <c r="H18" s="13">
        <v>4317.8469321317398</v>
      </c>
    </row>
    <row r="19" spans="1:8" x14ac:dyDescent="0.2">
      <c r="A19" s="3" t="s">
        <v>14</v>
      </c>
      <c r="B19" s="2">
        <v>50</v>
      </c>
      <c r="C19" s="2" t="s">
        <v>13</v>
      </c>
      <c r="D19" s="2">
        <v>1</v>
      </c>
      <c r="E19" s="2">
        <v>1.1052150242482701E-2</v>
      </c>
      <c r="F19" s="13">
        <v>223.69045816186801</v>
      </c>
      <c r="G19" s="13">
        <v>263.21389420747698</v>
      </c>
      <c r="H19" s="13">
        <v>2541.3332835920401</v>
      </c>
    </row>
    <row r="20" spans="1:8" x14ac:dyDescent="0.2">
      <c r="A20" s="3" t="s">
        <v>14</v>
      </c>
      <c r="B20" s="2">
        <v>50</v>
      </c>
      <c r="C20" s="2" t="s">
        <v>13</v>
      </c>
      <c r="D20" s="2">
        <v>2</v>
      </c>
      <c r="E20" s="2">
        <v>1.6694136351470299E-2</v>
      </c>
      <c r="F20" s="13">
        <v>475.73363560732997</v>
      </c>
      <c r="G20" s="13">
        <v>424.91564999673199</v>
      </c>
      <c r="H20" s="13">
        <v>3827.25681216771</v>
      </c>
    </row>
    <row r="21" spans="1:8" x14ac:dyDescent="0.2">
      <c r="A21" s="3" t="s">
        <v>14</v>
      </c>
      <c r="B21" s="2">
        <v>75</v>
      </c>
      <c r="C21" s="2" t="s">
        <v>13</v>
      </c>
      <c r="D21" s="2">
        <v>0</v>
      </c>
      <c r="E21" s="2">
        <v>3.4835150842986301E-3</v>
      </c>
      <c r="F21" s="13">
        <v>82.710938553470896</v>
      </c>
      <c r="G21" s="13">
        <v>236.04288254948199</v>
      </c>
      <c r="H21" s="13">
        <v>816.28720210491099</v>
      </c>
    </row>
    <row r="22" spans="1:8" x14ac:dyDescent="0.2">
      <c r="A22" s="3" t="s">
        <v>14</v>
      </c>
      <c r="B22" s="2">
        <v>75</v>
      </c>
      <c r="C22" s="2" t="s">
        <v>13</v>
      </c>
      <c r="D22" s="2">
        <v>1</v>
      </c>
      <c r="E22" s="2">
        <v>3.48946199519033E-3</v>
      </c>
      <c r="F22" s="13">
        <v>110.178373634533</v>
      </c>
      <c r="G22" s="13">
        <v>202.03092794398</v>
      </c>
      <c r="H22" s="13">
        <v>817.64262420100499</v>
      </c>
    </row>
    <row r="23" spans="1:8" x14ac:dyDescent="0.2">
      <c r="A23" s="3" t="s">
        <v>14</v>
      </c>
      <c r="B23" s="2">
        <v>75</v>
      </c>
      <c r="C23" s="2" t="s">
        <v>13</v>
      </c>
      <c r="D23" s="2">
        <v>2</v>
      </c>
      <c r="E23" s="2">
        <v>1.2263176097272101E-2</v>
      </c>
      <c r="F23" s="13">
        <v>294.33229366565399</v>
      </c>
      <c r="G23" s="13">
        <v>214.448413775517</v>
      </c>
      <c r="H23" s="13">
        <v>2817.3507374291598</v>
      </c>
    </row>
    <row r="24" spans="1:8" x14ac:dyDescent="0.2">
      <c r="A24" s="3" t="s">
        <v>14</v>
      </c>
      <c r="B24" s="2">
        <v>90</v>
      </c>
      <c r="C24" s="2" t="s">
        <v>13</v>
      </c>
      <c r="D24" s="2">
        <v>0</v>
      </c>
      <c r="E24" s="2">
        <v>2.3540286674217801E-4</v>
      </c>
      <c r="F24" s="13">
        <v>43.121710849137301</v>
      </c>
      <c r="G24" s="13">
        <v>216.72588522602501</v>
      </c>
      <c r="H24" s="13">
        <v>75.9762826298862</v>
      </c>
    </row>
    <row r="25" spans="1:8" x14ac:dyDescent="0.2">
      <c r="A25" s="3" t="s">
        <v>14</v>
      </c>
      <c r="B25" s="2">
        <v>90</v>
      </c>
      <c r="C25" s="2" t="s">
        <v>13</v>
      </c>
      <c r="D25" s="2">
        <v>1</v>
      </c>
      <c r="E25" s="2">
        <v>5.4144533142551701E-4</v>
      </c>
      <c r="F25" s="13">
        <v>35.303656495973598</v>
      </c>
      <c r="G25" s="13">
        <v>159.13432688303701</v>
      </c>
      <c r="H25" s="13">
        <v>145.72959263054</v>
      </c>
    </row>
    <row r="26" spans="1:8" x14ac:dyDescent="0.2">
      <c r="A26" s="3" t="s">
        <v>14</v>
      </c>
      <c r="B26" s="2">
        <v>90</v>
      </c>
      <c r="C26" s="2" t="s">
        <v>13</v>
      </c>
      <c r="D26" s="2">
        <v>2</v>
      </c>
      <c r="E26" s="2">
        <v>5.4686275520085699E-4</v>
      </c>
      <c r="F26" s="13">
        <v>25.715184075586599</v>
      </c>
      <c r="G26" s="13">
        <v>155.172428608258</v>
      </c>
      <c r="H26" s="13">
        <v>146.964333830253</v>
      </c>
    </row>
    <row r="27" spans="1:8" x14ac:dyDescent="0.2">
      <c r="A27" s="3" t="s">
        <v>15</v>
      </c>
      <c r="B27" s="2">
        <v>50</v>
      </c>
      <c r="C27" s="2" t="s">
        <v>13</v>
      </c>
      <c r="D27" s="2">
        <v>0</v>
      </c>
      <c r="E27" s="2">
        <v>1.0964880611049201E-2</v>
      </c>
      <c r="F27" s="13">
        <v>293.28966346032797</v>
      </c>
      <c r="G27" s="13">
        <v>206.24471249678999</v>
      </c>
      <c r="H27" s="13">
        <v>2521.44275741515</v>
      </c>
    </row>
    <row r="28" spans="1:8" x14ac:dyDescent="0.2">
      <c r="A28" s="3" t="s">
        <v>15</v>
      </c>
      <c r="B28" s="2">
        <v>50</v>
      </c>
      <c r="C28" s="2" t="s">
        <v>13</v>
      </c>
      <c r="D28" s="2">
        <v>1</v>
      </c>
      <c r="E28" s="2">
        <v>9.7110801080298997E-3</v>
      </c>
      <c r="F28" s="13">
        <v>137.12544461792001</v>
      </c>
      <c r="G28" s="13">
        <v>295.24652725054199</v>
      </c>
      <c r="H28" s="13">
        <v>2235.6760901764401</v>
      </c>
    </row>
    <row r="29" spans="1:8" x14ac:dyDescent="0.2">
      <c r="A29" s="3" t="s">
        <v>15</v>
      </c>
      <c r="B29" s="2">
        <v>50</v>
      </c>
      <c r="C29" s="2" t="s">
        <v>13</v>
      </c>
      <c r="D29" s="2">
        <v>2</v>
      </c>
      <c r="E29" s="2">
        <v>1.1981139163959501E-2</v>
      </c>
      <c r="F29" s="13">
        <v>226.10943681819501</v>
      </c>
      <c r="G29" s="13">
        <v>279.90343118729498</v>
      </c>
      <c r="H29" s="13">
        <v>2753.0687768805101</v>
      </c>
    </row>
    <row r="30" spans="1:8" x14ac:dyDescent="0.2">
      <c r="A30" s="3" t="s">
        <v>15</v>
      </c>
      <c r="B30" s="2">
        <v>75</v>
      </c>
      <c r="C30" s="2" t="s">
        <v>13</v>
      </c>
      <c r="D30" s="2">
        <v>0</v>
      </c>
      <c r="E30" s="2">
        <v>8.1888509810480702E-3</v>
      </c>
      <c r="F30" s="13">
        <v>101.437486285064</v>
      </c>
      <c r="G30" s="13">
        <v>283.01111073675202</v>
      </c>
      <c r="H30" s="13">
        <v>1888.7290732118099</v>
      </c>
    </row>
    <row r="31" spans="1:8" x14ac:dyDescent="0.2">
      <c r="A31" s="3" t="s">
        <v>15</v>
      </c>
      <c r="B31" s="2">
        <v>75</v>
      </c>
      <c r="C31" s="2" t="s">
        <v>13</v>
      </c>
      <c r="D31" s="2">
        <v>1</v>
      </c>
      <c r="E31" s="2">
        <v>1.07938137899073E-2</v>
      </c>
      <c r="F31" s="13">
        <v>453.648852854609</v>
      </c>
      <c r="G31" s="13">
        <v>258.63718922303002</v>
      </c>
      <c r="H31" s="13">
        <v>2482.4531452439101</v>
      </c>
    </row>
    <row r="32" spans="1:8" x14ac:dyDescent="0.2">
      <c r="A32" s="3" t="s">
        <v>15</v>
      </c>
      <c r="B32" s="2">
        <v>75</v>
      </c>
      <c r="C32" s="2" t="s">
        <v>13</v>
      </c>
      <c r="D32" s="2">
        <v>2</v>
      </c>
      <c r="E32" s="2">
        <v>7.9027622401570703E-3</v>
      </c>
      <c r="F32" s="13">
        <v>165.34857192584599</v>
      </c>
      <c r="G32" s="13">
        <v>229.34881929432899</v>
      </c>
      <c r="H32" s="13">
        <v>1823.5236232043601</v>
      </c>
    </row>
    <row r="33" spans="1:8" x14ac:dyDescent="0.2">
      <c r="A33" s="3" t="s">
        <v>15</v>
      </c>
      <c r="B33" s="2">
        <v>90</v>
      </c>
      <c r="C33" s="2" t="s">
        <v>13</v>
      </c>
      <c r="D33" s="2">
        <v>0</v>
      </c>
      <c r="E33" s="2">
        <v>8.5650472259403993E-3</v>
      </c>
      <c r="F33" s="13">
        <v>131.56288026573799</v>
      </c>
      <c r="G33" s="13">
        <v>264.58959060337799</v>
      </c>
      <c r="H33" s="13">
        <v>1974.47185834526</v>
      </c>
    </row>
    <row r="34" spans="1:8" x14ac:dyDescent="0.2">
      <c r="A34" s="3" t="s">
        <v>15</v>
      </c>
      <c r="B34" s="2">
        <v>90</v>
      </c>
      <c r="C34" s="2" t="s">
        <v>13</v>
      </c>
      <c r="D34" s="2">
        <v>1</v>
      </c>
      <c r="E34" s="2">
        <v>9.3660342968553793E-3</v>
      </c>
      <c r="F34" s="13">
        <v>190.97222455725</v>
      </c>
      <c r="G34" s="13">
        <v>253.044299069424</v>
      </c>
      <c r="H34" s="13">
        <v>2157.0331232398498</v>
      </c>
    </row>
    <row r="35" spans="1:8" x14ac:dyDescent="0.2">
      <c r="A35" s="3" t="s">
        <v>15</v>
      </c>
      <c r="B35" s="2">
        <v>90</v>
      </c>
      <c r="C35" s="2" t="s">
        <v>13</v>
      </c>
      <c r="D35" s="2">
        <v>2</v>
      </c>
      <c r="E35" s="2">
        <v>9.1343278534352992E-3</v>
      </c>
      <c r="F35" s="13">
        <v>196.681187137368</v>
      </c>
      <c r="G35" s="13">
        <v>189.02734005807201</v>
      </c>
      <c r="H35" s="13">
        <v>2104.2225062761199</v>
      </c>
    </row>
    <row r="36" spans="1:8" x14ac:dyDescent="0.2">
      <c r="A36" s="3" t="s">
        <v>0</v>
      </c>
      <c r="B36" s="2">
        <v>50</v>
      </c>
      <c r="C36" s="2" t="s">
        <v>13</v>
      </c>
      <c r="D36" s="2">
        <v>0</v>
      </c>
      <c r="E36" s="2">
        <v>4.2427616916140701E-3</v>
      </c>
      <c r="F36" s="13">
        <v>73.073253827351493</v>
      </c>
      <c r="G36" s="13">
        <v>172.5557895126</v>
      </c>
      <c r="H36" s="13">
        <v>989.33496533546497</v>
      </c>
    </row>
    <row r="37" spans="1:8" x14ac:dyDescent="0.2">
      <c r="A37" s="3" t="s">
        <v>0</v>
      </c>
      <c r="B37" s="2">
        <v>50</v>
      </c>
      <c r="C37" s="2" t="s">
        <v>13</v>
      </c>
      <c r="D37" s="2">
        <v>1</v>
      </c>
      <c r="E37" s="2">
        <v>2.0544316600836902E-3</v>
      </c>
      <c r="F37" s="13">
        <v>38.737609223032898</v>
      </c>
      <c r="G37" s="13">
        <v>222.820915009873</v>
      </c>
      <c r="H37" s="13">
        <v>490.56998763533602</v>
      </c>
    </row>
    <row r="38" spans="1:8" x14ac:dyDescent="0.2">
      <c r="A38" s="3" t="s">
        <v>0</v>
      </c>
      <c r="B38" s="2">
        <v>50</v>
      </c>
      <c r="C38" s="2" t="s">
        <v>13</v>
      </c>
      <c r="D38" s="2">
        <v>2</v>
      </c>
      <c r="E38" s="2">
        <v>2.7424316609342201E-3</v>
      </c>
      <c r="F38" s="13">
        <v>45.779660633010899</v>
      </c>
      <c r="G38" s="13">
        <v>212.405959193185</v>
      </c>
      <c r="H38" s="13">
        <v>647.379198374873</v>
      </c>
    </row>
    <row r="39" spans="1:8" x14ac:dyDescent="0.2">
      <c r="A39" s="3" t="s">
        <v>0</v>
      </c>
      <c r="B39" s="2">
        <v>75</v>
      </c>
      <c r="C39" s="2" t="s">
        <v>13</v>
      </c>
      <c r="D39" s="2">
        <v>0</v>
      </c>
      <c r="E39" s="2">
        <v>1.7319713569312E-3</v>
      </c>
      <c r="F39" s="13">
        <v>42.039733376074302</v>
      </c>
      <c r="G39" s="13">
        <v>202.833107140235</v>
      </c>
      <c r="H39" s="13">
        <v>417.07471791198702</v>
      </c>
    </row>
    <row r="40" spans="1:8" x14ac:dyDescent="0.2">
      <c r="A40" s="3" t="s">
        <v>0</v>
      </c>
      <c r="B40" s="2">
        <v>75</v>
      </c>
      <c r="C40" s="2" t="s">
        <v>13</v>
      </c>
      <c r="D40" s="2">
        <v>1</v>
      </c>
      <c r="E40" s="2">
        <v>1.2354078429312001E-3</v>
      </c>
      <c r="F40" s="13">
        <v>37.545303991863797</v>
      </c>
      <c r="G40" s="13">
        <v>198.483048018543</v>
      </c>
      <c r="H40" s="13">
        <v>303.89778096993899</v>
      </c>
    </row>
    <row r="41" spans="1:8" x14ac:dyDescent="0.2">
      <c r="A41" s="3" t="s">
        <v>0</v>
      </c>
      <c r="B41" s="2">
        <v>75</v>
      </c>
      <c r="C41" s="2" t="s">
        <v>13</v>
      </c>
      <c r="D41" s="2">
        <v>2</v>
      </c>
      <c r="E41" s="2">
        <v>3.6433602163539799E-3</v>
      </c>
      <c r="F41" s="13">
        <v>78.902747349655797</v>
      </c>
      <c r="G41" s="13">
        <v>250.17855583553001</v>
      </c>
      <c r="H41" s="13">
        <v>852.71916281300696</v>
      </c>
    </row>
    <row r="42" spans="1:8" x14ac:dyDescent="0.2">
      <c r="A42" s="3" t="s">
        <v>0</v>
      </c>
      <c r="B42" s="2">
        <v>90</v>
      </c>
      <c r="C42" s="2" t="s">
        <v>13</v>
      </c>
      <c r="D42" s="2">
        <v>0</v>
      </c>
      <c r="E42" s="2">
        <v>4.5655112105080602E-3</v>
      </c>
      <c r="F42" s="13">
        <v>99.028138437284099</v>
      </c>
      <c r="G42" s="13">
        <v>212.56398268964199</v>
      </c>
      <c r="H42" s="13">
        <v>1062.8961532159401</v>
      </c>
    </row>
    <row r="43" spans="1:8" x14ac:dyDescent="0.2">
      <c r="A43" s="3" t="s">
        <v>0</v>
      </c>
      <c r="B43" s="2">
        <v>90</v>
      </c>
      <c r="C43" s="2" t="s">
        <v>13</v>
      </c>
      <c r="D43" s="2">
        <v>1</v>
      </c>
      <c r="E43" s="2">
        <v>2.2326872220935902E-3</v>
      </c>
      <c r="F43" s="13">
        <v>48.496490927095898</v>
      </c>
      <c r="G43" s="13">
        <v>204.65933294192899</v>
      </c>
      <c r="H43" s="13">
        <v>531.19806024311094</v>
      </c>
    </row>
    <row r="44" spans="1:8" x14ac:dyDescent="0.2">
      <c r="A44" s="3" t="s">
        <v>0</v>
      </c>
      <c r="B44" s="2">
        <v>90</v>
      </c>
      <c r="C44" s="2" t="s">
        <v>13</v>
      </c>
      <c r="D44" s="2">
        <v>2</v>
      </c>
      <c r="E44" s="2">
        <v>1.45040434919771E-3</v>
      </c>
      <c r="F44" s="13">
        <v>34.633101773252697</v>
      </c>
      <c r="G44" s="13">
        <v>235.892430413521</v>
      </c>
      <c r="H44" s="13">
        <v>352.899862972454</v>
      </c>
    </row>
    <row r="45" spans="1:8" x14ac:dyDescent="0.2">
      <c r="A45" s="3" t="s">
        <v>16</v>
      </c>
      <c r="B45" s="2">
        <v>50</v>
      </c>
      <c r="C45" s="2" t="s">
        <v>13</v>
      </c>
      <c r="D45" s="2">
        <v>0</v>
      </c>
      <c r="E45" s="2">
        <v>2.3940765340899699E-4</v>
      </c>
      <c r="F45" s="13">
        <v>88.081137880220695</v>
      </c>
      <c r="G45" s="13">
        <v>289.32106492921298</v>
      </c>
      <c r="H45" s="13">
        <v>76.889055065391801</v>
      </c>
    </row>
    <row r="46" spans="1:8" x14ac:dyDescent="0.2">
      <c r="A46" s="3" t="s">
        <v>16</v>
      </c>
      <c r="B46" s="2">
        <v>50</v>
      </c>
      <c r="C46" s="2" t="s">
        <v>13</v>
      </c>
      <c r="D46" s="2">
        <v>1</v>
      </c>
      <c r="E46" s="2">
        <v>1.2043852628616299E-4</v>
      </c>
      <c r="F46" s="13">
        <v>53.688813909378297</v>
      </c>
      <c r="G46" s="13">
        <v>283.54812884688403</v>
      </c>
      <c r="H46" s="13">
        <v>49.773568287134999</v>
      </c>
    </row>
    <row r="47" spans="1:8" x14ac:dyDescent="0.2">
      <c r="A47" s="3" t="s">
        <v>16</v>
      </c>
      <c r="B47" s="2">
        <v>50</v>
      </c>
      <c r="C47" s="2" t="s">
        <v>13</v>
      </c>
      <c r="D47" s="2">
        <v>2</v>
      </c>
      <c r="E47" s="11">
        <v>5.0474616463109602E-5</v>
      </c>
      <c r="F47" s="13">
        <v>45.583377383769303</v>
      </c>
      <c r="G47" s="13">
        <v>220.89657726828699</v>
      </c>
      <c r="H47" s="13">
        <v>33.8273684818408</v>
      </c>
    </row>
    <row r="48" spans="1:8" x14ac:dyDescent="0.2">
      <c r="A48" s="3" t="s">
        <v>16</v>
      </c>
      <c r="B48" s="2">
        <v>75</v>
      </c>
      <c r="C48" s="2" t="s">
        <v>13</v>
      </c>
      <c r="D48" s="2">
        <v>0</v>
      </c>
      <c r="E48" s="2">
        <v>1.25171440955117E-4</v>
      </c>
      <c r="F48" s="13">
        <v>69.609043516201297</v>
      </c>
      <c r="G48" s="13">
        <v>229.98653060254699</v>
      </c>
      <c r="H48" s="13">
        <v>50.852295922046103</v>
      </c>
    </row>
    <row r="49" spans="1:8" x14ac:dyDescent="0.2">
      <c r="A49" s="3" t="s">
        <v>16</v>
      </c>
      <c r="B49" s="2">
        <v>75</v>
      </c>
      <c r="C49" s="2" t="s">
        <v>13</v>
      </c>
      <c r="D49" s="2">
        <v>1</v>
      </c>
      <c r="E49" s="11">
        <v>9.0847725188073497E-5</v>
      </c>
      <c r="F49" s="13">
        <v>59.905443073634103</v>
      </c>
      <c r="G49" s="13">
        <v>223.26314146803799</v>
      </c>
      <c r="H49" s="13">
        <v>43.029222124917403</v>
      </c>
    </row>
    <row r="50" spans="1:8" x14ac:dyDescent="0.2">
      <c r="A50" s="3" t="s">
        <v>16</v>
      </c>
      <c r="B50" s="2">
        <v>75</v>
      </c>
      <c r="C50" s="2" t="s">
        <v>13</v>
      </c>
      <c r="D50" s="2">
        <v>2</v>
      </c>
      <c r="E50" s="11">
        <v>7.5608770352528104E-5</v>
      </c>
      <c r="F50" s="13">
        <v>56.740987275471099</v>
      </c>
      <c r="G50" s="13">
        <v>227.010360927916</v>
      </c>
      <c r="H50" s="13">
        <v>39.555953989302203</v>
      </c>
    </row>
    <row r="51" spans="1:8" x14ac:dyDescent="0.2">
      <c r="A51" s="3" t="s">
        <v>16</v>
      </c>
      <c r="B51" s="2">
        <v>90</v>
      </c>
      <c r="C51" s="2" t="s">
        <v>13</v>
      </c>
      <c r="D51" s="2">
        <v>0</v>
      </c>
      <c r="E51" s="11">
        <v>8.9566581516841898E-5</v>
      </c>
      <c r="F51" s="13">
        <v>51.072804299672001</v>
      </c>
      <c r="G51" s="13">
        <v>233.805923893136</v>
      </c>
      <c r="H51" s="13">
        <v>42.737223392822202</v>
      </c>
    </row>
    <row r="52" spans="1:8" x14ac:dyDescent="0.2">
      <c r="A52" s="3" t="s">
        <v>16</v>
      </c>
      <c r="B52" s="2">
        <v>90</v>
      </c>
      <c r="C52" s="2" t="s">
        <v>13</v>
      </c>
      <c r="D52" s="2">
        <v>1</v>
      </c>
      <c r="E52" s="11">
        <v>8.3586477776219001E-5</v>
      </c>
      <c r="F52" s="13">
        <v>58.999217387635902</v>
      </c>
      <c r="G52" s="13">
        <v>222.383922160655</v>
      </c>
      <c r="H52" s="13">
        <v>41.374235970513602</v>
      </c>
    </row>
    <row r="53" spans="1:8" x14ac:dyDescent="0.2">
      <c r="A53" s="3" t="s">
        <v>16</v>
      </c>
      <c r="B53" s="2">
        <v>90</v>
      </c>
      <c r="C53" s="2" t="s">
        <v>13</v>
      </c>
      <c r="D53" s="2">
        <v>2</v>
      </c>
      <c r="E53" s="11">
        <v>7.7323486087067805E-5</v>
      </c>
      <c r="F53" s="13">
        <v>64.137610402750397</v>
      </c>
      <c r="G53" s="13">
        <v>218.80310057954</v>
      </c>
      <c r="H53" s="13">
        <v>39.946772623958402</v>
      </c>
    </row>
    <row r="54" spans="1:8" x14ac:dyDescent="0.2">
      <c r="A54" s="3" t="s">
        <v>17</v>
      </c>
      <c r="B54" s="2">
        <v>50</v>
      </c>
      <c r="C54" s="2" t="s">
        <v>13</v>
      </c>
      <c r="D54" s="2">
        <v>0</v>
      </c>
      <c r="E54" s="2">
        <v>1.34692629607357E-3</v>
      </c>
      <c r="F54" s="13">
        <v>68.888191010703807</v>
      </c>
      <c r="G54" s="13">
        <v>236.273492335355</v>
      </c>
      <c r="H54" s="13">
        <v>329.31510742129097</v>
      </c>
    </row>
    <row r="55" spans="1:8" x14ac:dyDescent="0.2">
      <c r="A55" s="3" t="s">
        <v>17</v>
      </c>
      <c r="B55" s="2">
        <v>50</v>
      </c>
      <c r="C55" s="2" t="s">
        <v>13</v>
      </c>
      <c r="D55" s="2">
        <v>1</v>
      </c>
      <c r="E55" s="11">
        <v>6.5153771947668498E-5</v>
      </c>
      <c r="F55" s="13">
        <v>57.0171846677734</v>
      </c>
      <c r="G55" s="13">
        <v>196.18533151300201</v>
      </c>
      <c r="H55" s="13">
        <v>37.173046945519602</v>
      </c>
    </row>
    <row r="56" spans="1:8" x14ac:dyDescent="0.2">
      <c r="A56" s="3" t="s">
        <v>17</v>
      </c>
      <c r="B56" s="2">
        <v>50</v>
      </c>
      <c r="C56" s="2" t="s">
        <v>13</v>
      </c>
      <c r="D56" s="2">
        <v>2</v>
      </c>
      <c r="E56" s="2">
        <v>1.9057827472081099E-4</v>
      </c>
      <c r="F56" s="13">
        <v>17.103338049652301</v>
      </c>
      <c r="G56" s="13">
        <v>243.016929748812</v>
      </c>
      <c r="H56" s="13">
        <v>65.759845292818099</v>
      </c>
    </row>
    <row r="57" spans="1:8" x14ac:dyDescent="0.2">
      <c r="A57" s="3" t="s">
        <v>17</v>
      </c>
      <c r="B57" s="2">
        <v>50</v>
      </c>
      <c r="C57" s="2" t="s">
        <v>13</v>
      </c>
      <c r="D57" s="2">
        <v>3</v>
      </c>
      <c r="E57" s="2">
        <v>1.8006123193073099E-4</v>
      </c>
      <c r="F57" s="13">
        <v>76.678819148883704</v>
      </c>
      <c r="G57" s="13">
        <v>282.32492789632403</v>
      </c>
      <c r="H57" s="13">
        <v>63.362797070161797</v>
      </c>
    </row>
    <row r="58" spans="1:8" x14ac:dyDescent="0.2">
      <c r="A58" s="3" t="s">
        <v>17</v>
      </c>
      <c r="B58" s="2">
        <v>75</v>
      </c>
      <c r="C58" s="2" t="s">
        <v>13</v>
      </c>
      <c r="D58" s="2">
        <v>0</v>
      </c>
      <c r="E58" s="11">
        <v>4.6578405606404902E-5</v>
      </c>
      <c r="F58" s="13">
        <v>58.084915795753702</v>
      </c>
      <c r="G58" s="13">
        <v>223.26969501955799</v>
      </c>
      <c r="H58" s="13">
        <v>32.939342684516198</v>
      </c>
    </row>
    <row r="59" spans="1:8" x14ac:dyDescent="0.2">
      <c r="A59" s="3" t="s">
        <v>17</v>
      </c>
      <c r="B59" s="2">
        <v>75</v>
      </c>
      <c r="C59" s="2" t="s">
        <v>13</v>
      </c>
      <c r="D59" s="2">
        <v>1</v>
      </c>
      <c r="E59" s="2">
        <v>4.1695253187422397E-4</v>
      </c>
      <c r="F59" s="13">
        <v>71.226439508672001</v>
      </c>
      <c r="G59" s="13">
        <v>260.67073265129</v>
      </c>
      <c r="H59" s="13">
        <v>117.355148420859</v>
      </c>
    </row>
    <row r="60" spans="1:8" x14ac:dyDescent="0.2">
      <c r="A60" s="3" t="s">
        <v>17</v>
      </c>
      <c r="B60" s="2">
        <v>75</v>
      </c>
      <c r="C60" s="2" t="s">
        <v>13</v>
      </c>
      <c r="D60" s="2">
        <v>2</v>
      </c>
      <c r="E60" s="11">
        <v>9.8147867813891203E-5</v>
      </c>
      <c r="F60" s="13">
        <v>69.000627728951997</v>
      </c>
      <c r="G60" s="13">
        <v>299.67236147405799</v>
      </c>
      <c r="H60" s="13">
        <v>44.693073290651903</v>
      </c>
    </row>
    <row r="61" spans="1:8" x14ac:dyDescent="0.2">
      <c r="A61" s="3" t="s">
        <v>17</v>
      </c>
      <c r="B61" s="2">
        <v>90</v>
      </c>
      <c r="C61" s="2" t="s">
        <v>13</v>
      </c>
      <c r="D61" s="2">
        <v>0</v>
      </c>
      <c r="E61" s="11">
        <v>7.0869308288491905E-5</v>
      </c>
      <c r="F61" s="13">
        <v>53.692877152544803</v>
      </c>
      <c r="G61" s="13">
        <v>234.41447471292699</v>
      </c>
      <c r="H61" s="13">
        <v>38.475734069719799</v>
      </c>
    </row>
    <row r="62" spans="1:8" x14ac:dyDescent="0.2">
      <c r="A62" s="3" t="s">
        <v>17</v>
      </c>
      <c r="B62" s="2">
        <v>90</v>
      </c>
      <c r="C62" s="2" t="s">
        <v>13</v>
      </c>
      <c r="D62" s="2">
        <v>1</v>
      </c>
      <c r="E62" s="2">
        <v>9.3250082810400706E-3</v>
      </c>
      <c r="F62" s="13">
        <v>192.127240465661</v>
      </c>
      <c r="G62" s="13">
        <v>269.571439870181</v>
      </c>
      <c r="H62" s="13">
        <v>2147.6824587749802</v>
      </c>
    </row>
    <row r="63" spans="1:8" x14ac:dyDescent="0.2">
      <c r="A63" s="3" t="s">
        <v>17</v>
      </c>
      <c r="B63" s="2">
        <v>90</v>
      </c>
      <c r="C63" s="2" t="s">
        <v>13</v>
      </c>
      <c r="D63" s="2">
        <v>2</v>
      </c>
      <c r="E63" s="2">
        <v>1.97879972866616E-4</v>
      </c>
      <c r="F63" s="13">
        <v>57.297340953356397</v>
      </c>
      <c r="G63" s="13">
        <v>248.18573409251201</v>
      </c>
      <c r="H63" s="13">
        <v>67.424050993234601</v>
      </c>
    </row>
    <row r="64" spans="1:8" x14ac:dyDescent="0.2">
      <c r="A64" s="3" t="s">
        <v>18</v>
      </c>
      <c r="B64" s="2">
        <v>50</v>
      </c>
      <c r="C64" s="2" t="s">
        <v>13</v>
      </c>
      <c r="D64" s="2">
        <v>0</v>
      </c>
      <c r="E64" s="11">
        <v>3.1841264114310801E-5</v>
      </c>
      <c r="F64" s="13">
        <v>48.853248922947003</v>
      </c>
      <c r="G64" s="13">
        <v>203.22155494016599</v>
      </c>
      <c r="H64" s="13">
        <v>29.580448028883399</v>
      </c>
    </row>
    <row r="65" spans="1:9" x14ac:dyDescent="0.2">
      <c r="A65" s="3" t="s">
        <v>18</v>
      </c>
      <c r="B65" s="2">
        <v>50</v>
      </c>
      <c r="C65" s="2" t="s">
        <v>13</v>
      </c>
      <c r="D65" s="2">
        <v>1</v>
      </c>
      <c r="E65" s="2">
        <v>5.4432419481672601E-4</v>
      </c>
      <c r="F65" s="13">
        <v>37.187210516462102</v>
      </c>
      <c r="G65" s="13">
        <v>224.01088667401899</v>
      </c>
      <c r="H65" s="13">
        <v>146.385744223046</v>
      </c>
      <c r="I65" s="1"/>
    </row>
    <row r="66" spans="1:9" x14ac:dyDescent="0.2">
      <c r="A66" s="3" t="s">
        <v>18</v>
      </c>
      <c r="B66" s="2">
        <v>50</v>
      </c>
      <c r="C66" s="2" t="s">
        <v>13</v>
      </c>
      <c r="D66" s="2">
        <v>2</v>
      </c>
      <c r="E66" s="11">
        <v>6.7158837902216005E-5</v>
      </c>
      <c r="F66" s="13">
        <v>34.939418110303102</v>
      </c>
      <c r="G66" s="13">
        <v>192.699730773357</v>
      </c>
      <c r="H66" s="13">
        <v>37.630042308055401</v>
      </c>
      <c r="I66" s="1"/>
    </row>
    <row r="67" spans="1:9" x14ac:dyDescent="0.2">
      <c r="A67" s="3" t="s">
        <v>18</v>
      </c>
      <c r="B67" s="2">
        <v>75</v>
      </c>
      <c r="C67" s="2" t="s">
        <v>13</v>
      </c>
      <c r="D67" s="2">
        <v>0</v>
      </c>
      <c r="E67" s="11">
        <v>5.5603252387617197E-5</v>
      </c>
      <c r="F67" s="13">
        <v>37.787483965416797</v>
      </c>
      <c r="G67" s="13">
        <v>166.319415144028</v>
      </c>
      <c r="H67" s="13">
        <v>34.996289049425499</v>
      </c>
      <c r="I67" s="1"/>
    </row>
    <row r="68" spans="1:9" x14ac:dyDescent="0.2">
      <c r="A68" s="3" t="s">
        <v>18</v>
      </c>
      <c r="B68" s="2">
        <v>75</v>
      </c>
      <c r="C68" s="2" t="s">
        <v>13</v>
      </c>
      <c r="D68" s="2">
        <v>1</v>
      </c>
      <c r="E68" s="2">
        <v>3.8279555612265098E-4</v>
      </c>
      <c r="F68" s="13">
        <v>64.312815667021297</v>
      </c>
      <c r="G68" s="13">
        <v>229.24728927747501</v>
      </c>
      <c r="H68" s="13">
        <v>109.57007806877699</v>
      </c>
      <c r="I68" s="1"/>
    </row>
    <row r="69" spans="1:9" x14ac:dyDescent="0.2">
      <c r="A69" s="3" t="s">
        <v>18</v>
      </c>
      <c r="B69" s="2">
        <v>75</v>
      </c>
      <c r="C69" s="2" t="s">
        <v>13</v>
      </c>
      <c r="D69" s="2">
        <v>2</v>
      </c>
      <c r="E69" s="2">
        <v>2.92116739822774E-3</v>
      </c>
      <c r="F69" s="13">
        <v>49.265894747449202</v>
      </c>
      <c r="G69" s="13">
        <v>455.33303763163298</v>
      </c>
      <c r="H69" s="13">
        <v>688.11671270815395</v>
      </c>
      <c r="I69" s="1"/>
    </row>
    <row r="70" spans="1:9" x14ac:dyDescent="0.2">
      <c r="A70" s="3" t="s">
        <v>18</v>
      </c>
      <c r="B70" s="2">
        <v>90</v>
      </c>
      <c r="C70" s="2" t="s">
        <v>13</v>
      </c>
      <c r="D70" s="2">
        <v>0</v>
      </c>
      <c r="E70" s="11">
        <v>2.4507204504096401E-5</v>
      </c>
      <c r="F70" s="13">
        <v>27.980883274651902</v>
      </c>
      <c r="G70" s="13">
        <v>239.109701489467</v>
      </c>
      <c r="H70" s="13">
        <v>27.908866491713798</v>
      </c>
      <c r="I70" s="1"/>
    </row>
    <row r="71" spans="1:9" x14ac:dyDescent="0.2">
      <c r="A71" s="3" t="s">
        <v>18</v>
      </c>
      <c r="B71" s="2">
        <v>90</v>
      </c>
      <c r="C71" s="2" t="s">
        <v>13</v>
      </c>
      <c r="D71" s="2">
        <v>1</v>
      </c>
      <c r="E71" s="11">
        <v>5.4496992667703897E-5</v>
      </c>
      <c r="F71" s="13">
        <v>28.140843960329999</v>
      </c>
      <c r="G71" s="13">
        <v>219.76577040996801</v>
      </c>
      <c r="H71" s="13">
        <v>34.744149931201598</v>
      </c>
      <c r="I71" s="1"/>
    </row>
    <row r="72" spans="1:9" x14ac:dyDescent="0.2">
      <c r="A72" s="3" t="s">
        <v>18</v>
      </c>
      <c r="B72" s="2">
        <v>90</v>
      </c>
      <c r="C72" s="2" t="s">
        <v>13</v>
      </c>
      <c r="D72" s="2">
        <v>2</v>
      </c>
      <c r="E72" s="2">
        <v>6.2426947085751899E-4</v>
      </c>
      <c r="F72" s="13">
        <v>19.004697652155699</v>
      </c>
      <c r="G72" s="13">
        <v>211.113847512262</v>
      </c>
      <c r="H72" s="13">
        <v>164.60690065155401</v>
      </c>
      <c r="I72" s="1"/>
    </row>
    <row r="73" spans="1:9" x14ac:dyDescent="0.2">
      <c r="A73" s="3" t="s">
        <v>19</v>
      </c>
      <c r="B73" s="2">
        <v>50</v>
      </c>
      <c r="C73" s="2" t="s">
        <v>13</v>
      </c>
      <c r="D73" s="2">
        <v>0</v>
      </c>
      <c r="E73" s="11">
        <v>7.2211212095576294E-5</v>
      </c>
      <c r="F73" s="13">
        <v>37.197286332528002</v>
      </c>
      <c r="G73" s="13">
        <v>224.568907065112</v>
      </c>
      <c r="H73" s="13">
        <v>38.7815812741052</v>
      </c>
    </row>
    <row r="74" spans="1:9" x14ac:dyDescent="0.2">
      <c r="A74" s="3" t="s">
        <v>19</v>
      </c>
      <c r="B74" s="2">
        <v>50</v>
      </c>
      <c r="C74" s="2" t="s">
        <v>13</v>
      </c>
      <c r="D74" s="2">
        <v>1</v>
      </c>
      <c r="E74" s="11">
        <v>5.8548821084737998E-5</v>
      </c>
      <c r="F74" s="13">
        <v>39.4855686998199</v>
      </c>
      <c r="G74" s="13">
        <v>222.09864078963801</v>
      </c>
      <c r="H74" s="13">
        <v>35.667644139547001</v>
      </c>
    </row>
    <row r="75" spans="1:9" x14ac:dyDescent="0.2">
      <c r="A75" s="3" t="s">
        <v>19</v>
      </c>
      <c r="B75" s="2">
        <v>50</v>
      </c>
      <c r="C75" s="2" t="s">
        <v>13</v>
      </c>
      <c r="D75" s="2">
        <v>2</v>
      </c>
      <c r="E75" s="11">
        <v>7.1904630449345799E-5</v>
      </c>
      <c r="F75" s="13">
        <v>48.736637261120002</v>
      </c>
      <c r="G75" s="13">
        <v>229.143634835266</v>
      </c>
      <c r="H75" s="13">
        <v>38.711705073649902</v>
      </c>
    </row>
    <row r="76" spans="1:9" x14ac:dyDescent="0.2">
      <c r="A76" s="3" t="s">
        <v>19</v>
      </c>
      <c r="B76" s="2">
        <v>75</v>
      </c>
      <c r="C76" s="2" t="s">
        <v>13</v>
      </c>
      <c r="D76" s="2">
        <v>0</v>
      </c>
      <c r="E76" s="11">
        <v>4.7917208248395601E-5</v>
      </c>
      <c r="F76" s="13">
        <v>38.343679052172703</v>
      </c>
      <c r="G76" s="13">
        <v>219.616162896362</v>
      </c>
      <c r="H76" s="13">
        <v>33.244483070224</v>
      </c>
    </row>
    <row r="77" spans="1:9" x14ac:dyDescent="0.2">
      <c r="A77" s="3" t="s">
        <v>19</v>
      </c>
      <c r="B77" s="2">
        <v>75</v>
      </c>
      <c r="C77" s="2" t="s">
        <v>13</v>
      </c>
      <c r="D77" s="2">
        <v>1</v>
      </c>
      <c r="E77" s="11">
        <v>5.0227123374875798E-5</v>
      </c>
      <c r="F77" s="13">
        <v>45.161230092445699</v>
      </c>
      <c r="G77" s="13">
        <v>209.57760816282499</v>
      </c>
      <c r="H77" s="13">
        <v>33.7709597670422</v>
      </c>
    </row>
    <row r="78" spans="1:9" x14ac:dyDescent="0.2">
      <c r="A78" s="3" t="s">
        <v>19</v>
      </c>
      <c r="B78" s="2">
        <v>75</v>
      </c>
      <c r="C78" s="2" t="s">
        <v>13</v>
      </c>
      <c r="D78" s="2">
        <v>2</v>
      </c>
      <c r="E78" s="11">
        <v>3.4189508856035902E-5</v>
      </c>
      <c r="F78" s="13">
        <v>38.129187766444801</v>
      </c>
      <c r="G78" s="13">
        <v>196.663283353998</v>
      </c>
      <c r="H78" s="13">
        <v>30.115660825566501</v>
      </c>
    </row>
    <row r="79" spans="1:9" x14ac:dyDescent="0.2">
      <c r="A79" s="3" t="s">
        <v>19</v>
      </c>
      <c r="B79" s="2">
        <v>90</v>
      </c>
      <c r="C79" s="2" t="s">
        <v>13</v>
      </c>
      <c r="D79" s="2">
        <v>0</v>
      </c>
      <c r="E79" s="11">
        <v>3.7481284153137803E-5</v>
      </c>
      <c r="F79" s="13">
        <v>42.483555255859898</v>
      </c>
      <c r="G79" s="13">
        <v>196.71374672181</v>
      </c>
      <c r="H79" s="13">
        <v>30.865923450032099</v>
      </c>
    </row>
    <row r="80" spans="1:9" x14ac:dyDescent="0.2">
      <c r="A80" s="3" t="s">
        <v>19</v>
      </c>
      <c r="B80" s="2">
        <v>90</v>
      </c>
      <c r="C80" s="2" t="s">
        <v>13</v>
      </c>
      <c r="D80" s="2">
        <v>1</v>
      </c>
      <c r="E80" s="11">
        <v>3.3054613166806099E-5</v>
      </c>
      <c r="F80" s="13">
        <v>38.645888117435803</v>
      </c>
      <c r="G80" s="13">
        <v>180.54518145542599</v>
      </c>
      <c r="H80" s="13">
        <v>29.856994986787701</v>
      </c>
    </row>
    <row r="81" spans="1:8" x14ac:dyDescent="0.2">
      <c r="A81" s="3" t="s">
        <v>19</v>
      </c>
      <c r="B81" s="2">
        <v>90</v>
      </c>
      <c r="C81" s="2" t="s">
        <v>13</v>
      </c>
      <c r="D81" s="2">
        <v>2</v>
      </c>
      <c r="E81" s="11">
        <v>2.973170031121E-5</v>
      </c>
      <c r="F81" s="13">
        <v>36.995540051155999</v>
      </c>
      <c r="G81" s="13">
        <v>179.07974617610699</v>
      </c>
      <c r="H81" s="13">
        <v>29.0996354786509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D08-D339-0A45-AD03-8D3F83418E83}">
  <dimension ref="A1:E28"/>
  <sheetViews>
    <sheetView workbookViewId="0">
      <selection activeCell="C38" sqref="C38"/>
    </sheetView>
  </sheetViews>
  <sheetFormatPr baseColWidth="10" defaultRowHeight="16" x14ac:dyDescent="0.2"/>
  <cols>
    <col min="1" max="1" width="19.33203125" bestFit="1" customWidth="1"/>
    <col min="2" max="2" width="14.1640625" bestFit="1" customWidth="1"/>
    <col min="3" max="4" width="12.1640625" bestFit="1" customWidth="1"/>
  </cols>
  <sheetData>
    <row r="1" spans="1:5" x14ac:dyDescent="0.2">
      <c r="A1" t="s">
        <v>4</v>
      </c>
      <c r="B1" t="s">
        <v>5</v>
      </c>
      <c r="C1" t="s">
        <v>8</v>
      </c>
      <c r="D1" t="s">
        <v>20</v>
      </c>
    </row>
    <row r="2" spans="1:5" x14ac:dyDescent="0.2">
      <c r="A2" t="s">
        <v>0</v>
      </c>
      <c r="B2">
        <v>50</v>
      </c>
      <c r="C2">
        <v>3.01320833754399E-3</v>
      </c>
      <c r="D2">
        <v>9.13669191838166E-4</v>
      </c>
      <c r="E2">
        <f>D2/SQRT(3)</f>
        <v>5.2750715385803295E-4</v>
      </c>
    </row>
    <row r="3" spans="1:5" x14ac:dyDescent="0.2">
      <c r="A3" t="s">
        <v>0</v>
      </c>
      <c r="B3">
        <v>75</v>
      </c>
      <c r="C3">
        <v>2.20357980540546E-3</v>
      </c>
      <c r="D3">
        <v>1.0380653655309301E-3</v>
      </c>
    </row>
    <row r="4" spans="1:5" x14ac:dyDescent="0.2">
      <c r="A4" t="s">
        <v>0</v>
      </c>
      <c r="B4">
        <v>90</v>
      </c>
      <c r="C4">
        <v>2.7495342605997801E-3</v>
      </c>
      <c r="D4">
        <v>1.3232084328769901E-3</v>
      </c>
    </row>
    <row r="5" spans="1:5" x14ac:dyDescent="0.2">
      <c r="A5" t="s">
        <v>16</v>
      </c>
      <c r="B5">
        <v>50</v>
      </c>
      <c r="C5">
        <v>1.36773598719423E-4</v>
      </c>
      <c r="D5" s="1">
        <v>7.7991662186624794E-5</v>
      </c>
    </row>
    <row r="6" spans="1:5" x14ac:dyDescent="0.2">
      <c r="A6" t="s">
        <v>16</v>
      </c>
      <c r="B6">
        <v>75</v>
      </c>
      <c r="C6" s="1">
        <v>9.7209312165239605E-5</v>
      </c>
      <c r="D6" s="1">
        <v>2.0727870464123501E-5</v>
      </c>
    </row>
    <row r="7" spans="1:5" x14ac:dyDescent="0.2">
      <c r="A7" t="s">
        <v>16</v>
      </c>
      <c r="B7">
        <v>90</v>
      </c>
      <c r="C7" s="1">
        <v>8.3492181793376203E-5</v>
      </c>
      <c r="D7" s="1">
        <v>4.9986675041070598E-6</v>
      </c>
    </row>
    <row r="8" spans="1:5" x14ac:dyDescent="0.2">
      <c r="A8" t="s">
        <v>12</v>
      </c>
      <c r="B8">
        <v>50</v>
      </c>
      <c r="C8">
        <v>1.88017065791639E-4</v>
      </c>
      <c r="D8">
        <v>2.4077149761403199E-4</v>
      </c>
    </row>
    <row r="9" spans="1:5" x14ac:dyDescent="0.2">
      <c r="A9" t="s">
        <v>12</v>
      </c>
      <c r="B9">
        <v>75</v>
      </c>
      <c r="C9">
        <v>2.5945821122058498E-4</v>
      </c>
      <c r="D9">
        <v>1.57283966943739E-4</v>
      </c>
    </row>
    <row r="10" spans="1:5" x14ac:dyDescent="0.2">
      <c r="A10" t="s">
        <v>12</v>
      </c>
      <c r="B10">
        <v>90</v>
      </c>
      <c r="C10" s="1">
        <v>2.14433970570537E-5</v>
      </c>
      <c r="D10">
        <v>0</v>
      </c>
    </row>
    <row r="11" spans="1:5" x14ac:dyDescent="0.2">
      <c r="A11" t="s">
        <v>18</v>
      </c>
      <c r="B11">
        <v>50</v>
      </c>
      <c r="C11">
        <v>2.1444143227775E-4</v>
      </c>
      <c r="D11">
        <v>2.3370752451133599E-4</v>
      </c>
    </row>
    <row r="12" spans="1:5" x14ac:dyDescent="0.2">
      <c r="A12" t="s">
        <v>18</v>
      </c>
      <c r="B12">
        <v>75</v>
      </c>
      <c r="C12">
        <v>1.1198554022460001E-3</v>
      </c>
      <c r="D12">
        <v>1.28070485308068E-3</v>
      </c>
    </row>
    <row r="13" spans="1:5" x14ac:dyDescent="0.2">
      <c r="A13" t="s">
        <v>18</v>
      </c>
      <c r="B13">
        <v>90</v>
      </c>
      <c r="C13">
        <v>2.34424556009773E-4</v>
      </c>
      <c r="D13">
        <v>2.7593373609498901E-4</v>
      </c>
    </row>
    <row r="14" spans="1:5" x14ac:dyDescent="0.2">
      <c r="A14" t="s">
        <v>1</v>
      </c>
      <c r="B14">
        <v>50</v>
      </c>
      <c r="C14">
        <v>8.3060699256899094E-3</v>
      </c>
      <c r="D14">
        <v>3.1829892002836302E-3</v>
      </c>
    </row>
    <row r="15" spans="1:5" x14ac:dyDescent="0.2">
      <c r="A15" t="s">
        <v>1</v>
      </c>
      <c r="B15">
        <v>75</v>
      </c>
      <c r="C15">
        <v>1.86270135172091E-3</v>
      </c>
      <c r="D15">
        <v>3.5143139390488303E-4</v>
      </c>
    </row>
    <row r="16" spans="1:5" x14ac:dyDescent="0.2">
      <c r="A16" t="s">
        <v>1</v>
      </c>
      <c r="B16">
        <v>90</v>
      </c>
      <c r="C16">
        <v>1.3319194179106199E-3</v>
      </c>
      <c r="D16">
        <v>9.5345051354701904E-4</v>
      </c>
    </row>
    <row r="17" spans="1:4" x14ac:dyDescent="0.2">
      <c r="A17" t="s">
        <v>15</v>
      </c>
      <c r="B17">
        <v>50</v>
      </c>
      <c r="C17">
        <v>1.0885699961012799E-2</v>
      </c>
      <c r="D17">
        <v>9.2843747262346104E-4</v>
      </c>
    </row>
    <row r="18" spans="1:4" x14ac:dyDescent="0.2">
      <c r="A18" t="s">
        <v>15</v>
      </c>
      <c r="B18">
        <v>75</v>
      </c>
      <c r="C18">
        <v>8.9618090037041492E-3</v>
      </c>
      <c r="D18">
        <v>1.3006774758869901E-3</v>
      </c>
    </row>
    <row r="19" spans="1:4" x14ac:dyDescent="0.2">
      <c r="A19" t="s">
        <v>15</v>
      </c>
      <c r="B19">
        <v>90</v>
      </c>
      <c r="C19">
        <v>9.0218031254103593E-3</v>
      </c>
      <c r="D19">
        <v>3.3654264985392599E-4</v>
      </c>
    </row>
    <row r="20" spans="1:4" x14ac:dyDescent="0.2">
      <c r="A20" t="s">
        <v>17</v>
      </c>
      <c r="B20">
        <v>50</v>
      </c>
      <c r="C20">
        <v>4.4567989366819499E-4</v>
      </c>
      <c r="D20">
        <v>5.2265555498173799E-4</v>
      </c>
    </row>
    <row r="21" spans="1:4" x14ac:dyDescent="0.2">
      <c r="A21" t="s">
        <v>17</v>
      </c>
      <c r="B21">
        <v>75</v>
      </c>
      <c r="C21">
        <v>1.87226268431506E-4</v>
      </c>
      <c r="D21">
        <v>1.6379961221892799E-4</v>
      </c>
    </row>
    <row r="22" spans="1:4" x14ac:dyDescent="0.2">
      <c r="A22" t="s">
        <v>17</v>
      </c>
      <c r="B22">
        <v>90</v>
      </c>
      <c r="C22">
        <v>3.1979191873983898E-3</v>
      </c>
      <c r="D22">
        <v>4.3328165203322501E-3</v>
      </c>
    </row>
    <row r="23" spans="1:4" x14ac:dyDescent="0.2">
      <c r="A23" t="s">
        <v>19</v>
      </c>
      <c r="B23">
        <v>50</v>
      </c>
      <c r="C23" s="1">
        <v>6.7554887876553296E-5</v>
      </c>
      <c r="D23" s="1">
        <v>6.3694807412865598E-6</v>
      </c>
    </row>
    <row r="24" spans="1:4" x14ac:dyDescent="0.2">
      <c r="A24" t="s">
        <v>19</v>
      </c>
      <c r="B24">
        <v>75</v>
      </c>
      <c r="C24" s="1">
        <v>4.4111280159768999E-5</v>
      </c>
      <c r="D24" s="1">
        <v>7.0788457781181998E-6</v>
      </c>
    </row>
    <row r="25" spans="1:4" x14ac:dyDescent="0.2">
      <c r="A25" t="s">
        <v>19</v>
      </c>
      <c r="B25">
        <v>90</v>
      </c>
      <c r="C25" s="1">
        <v>3.3422532543717897E-5</v>
      </c>
      <c r="D25" s="1">
        <v>3.1744328555609898E-6</v>
      </c>
    </row>
    <row r="26" spans="1:4" x14ac:dyDescent="0.2">
      <c r="A26" t="s">
        <v>14</v>
      </c>
      <c r="B26">
        <v>50</v>
      </c>
      <c r="C26">
        <v>1.5530961936692299E-2</v>
      </c>
      <c r="D26">
        <v>3.2866487227437998E-3</v>
      </c>
    </row>
    <row r="27" spans="1:4" x14ac:dyDescent="0.2">
      <c r="A27" t="s">
        <v>14</v>
      </c>
      <c r="B27">
        <v>75</v>
      </c>
      <c r="C27">
        <v>6.4120510589203402E-3</v>
      </c>
      <c r="D27">
        <v>4.1373709045122702E-3</v>
      </c>
    </row>
    <row r="28" spans="1:4" x14ac:dyDescent="0.2">
      <c r="A28" t="s">
        <v>14</v>
      </c>
      <c r="B28">
        <v>90</v>
      </c>
      <c r="C28">
        <v>4.4123698445618298E-4</v>
      </c>
      <c r="D28">
        <v>1.4556350305260299E-4</v>
      </c>
    </row>
  </sheetData>
  <sortState xmlns:xlrd2="http://schemas.microsoft.com/office/spreadsheetml/2017/richdata2" ref="A3:A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7F92-0A12-B64C-9DC7-6A0010B0E9E9}">
  <dimension ref="A1:L19"/>
  <sheetViews>
    <sheetView tabSelected="1" workbookViewId="0">
      <pane ySplit="1" topLeftCell="A2" activePane="bottomLeft" state="frozen"/>
      <selection pane="bottomLeft" activeCell="D24" sqref="D24"/>
    </sheetView>
  </sheetViews>
  <sheetFormatPr baseColWidth="10" defaultRowHeight="16" x14ac:dyDescent="0.2"/>
  <cols>
    <col min="3" max="3" width="10.83203125" style="10"/>
    <col min="4" max="5" width="12.1640625" style="10" bestFit="1" customWidth="1"/>
    <col min="6" max="6" width="20.83203125" style="10" bestFit="1" customWidth="1"/>
    <col min="7" max="8" width="12.1640625" style="10" bestFit="1" customWidth="1"/>
    <col min="9" max="9" width="18.6640625" style="5" bestFit="1" customWidth="1"/>
    <col min="10" max="10" width="15.5" bestFit="1" customWidth="1"/>
    <col min="11" max="11" width="12.1640625" style="4" customWidth="1"/>
    <col min="12" max="12" width="12.1640625" bestFit="1" customWidth="1"/>
  </cols>
  <sheetData>
    <row r="1" spans="1:12" x14ac:dyDescent="0.2">
      <c r="A1" t="s">
        <v>4</v>
      </c>
      <c r="B1" t="s">
        <v>3</v>
      </c>
      <c r="C1" s="10" t="s">
        <v>21</v>
      </c>
      <c r="D1" s="10" t="s">
        <v>22</v>
      </c>
      <c r="F1" s="10" t="s">
        <v>2</v>
      </c>
      <c r="G1" s="10" t="s">
        <v>22</v>
      </c>
      <c r="I1" s="5" t="s">
        <v>23</v>
      </c>
      <c r="J1" t="s">
        <v>24</v>
      </c>
    </row>
    <row r="2" spans="1:12" x14ac:dyDescent="0.2">
      <c r="A2" t="s">
        <v>28</v>
      </c>
      <c r="B2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5" t="s">
        <v>36</v>
      </c>
      <c r="J2" t="s">
        <v>37</v>
      </c>
      <c r="K2" s="4" t="s">
        <v>38</v>
      </c>
      <c r="L2" t="s">
        <v>39</v>
      </c>
    </row>
    <row r="3" spans="1:12" x14ac:dyDescent="0.2">
      <c r="A3" t="s">
        <v>0</v>
      </c>
      <c r="B3">
        <v>50</v>
      </c>
      <c r="C3" s="10">
        <f>Sheet4!C2</f>
        <v>3.01320833754399E-3</v>
      </c>
      <c r="D3" s="10">
        <f>Sheet4!D2</f>
        <v>9.13669191838166E-4</v>
      </c>
      <c r="E3" s="10">
        <f>D3/SQRT(3)</f>
        <v>5.2750715385803295E-4</v>
      </c>
      <c r="F3" s="10">
        <f>Sheet4!C5</f>
        <v>1.36773598719423E-4</v>
      </c>
      <c r="G3" s="10">
        <f>Sheet4!D5</f>
        <v>7.7991662186624794E-5</v>
      </c>
      <c r="H3" s="10">
        <f t="shared" ref="H3:H14" si="0">G3/SQRT(3)</f>
        <v>4.5028507157994186E-5</v>
      </c>
      <c r="I3" s="5">
        <f t="shared" ref="I3:I17" si="1">(F3-C3)/C3</f>
        <v>-0.95460864852414928</v>
      </c>
      <c r="J3">
        <f t="shared" ref="J3:J17" si="2">(H3-E3)/E3 *100</f>
        <v>-91.463905877167946</v>
      </c>
      <c r="K3" s="4">
        <f t="shared" ref="K3:K17" si="3">C3/F3</f>
        <v>22.030628467452097</v>
      </c>
      <c r="L3">
        <f t="shared" ref="L3:L17" si="4">E3/H3</f>
        <v>11.714959858809829</v>
      </c>
    </row>
    <row r="4" spans="1:12" x14ac:dyDescent="0.2">
      <c r="A4" t="s">
        <v>0</v>
      </c>
      <c r="B4">
        <v>75</v>
      </c>
      <c r="C4" s="10">
        <f>Sheet4!C3</f>
        <v>2.20357980540546E-3</v>
      </c>
      <c r="D4" s="10">
        <f>Sheet4!D3</f>
        <v>1.0380653655309301E-3</v>
      </c>
      <c r="E4" s="10">
        <f>D4/SQRT(3)</f>
        <v>5.9932731822570976E-4</v>
      </c>
      <c r="F4" s="10">
        <f>Sheet4!C6</f>
        <v>9.7209312165239605E-5</v>
      </c>
      <c r="G4" s="10">
        <f>Sheet4!D6</f>
        <v>2.0727870464123501E-5</v>
      </c>
      <c r="H4" s="10">
        <f t="shared" si="0"/>
        <v>1.1967241592189397E-5</v>
      </c>
      <c r="I4" s="5">
        <f t="shared" si="1"/>
        <v>-0.95588573106053087</v>
      </c>
      <c r="J4">
        <f t="shared" si="2"/>
        <v>-98.003221073316325</v>
      </c>
      <c r="K4" s="4">
        <f t="shared" si="3"/>
        <v>22.668402402228114</v>
      </c>
      <c r="L4">
        <f t="shared" si="4"/>
        <v>50.080656733534141</v>
      </c>
    </row>
    <row r="5" spans="1:12" x14ac:dyDescent="0.2">
      <c r="A5" t="s">
        <v>0</v>
      </c>
      <c r="B5">
        <v>90</v>
      </c>
      <c r="C5" s="10">
        <f>Sheet4!C4</f>
        <v>2.7495342605997801E-3</v>
      </c>
      <c r="D5" s="10">
        <f>Sheet4!D4</f>
        <v>1.3232084328769901E-3</v>
      </c>
      <c r="E5" s="10">
        <f>D5/SQRT(3)</f>
        <v>7.6395474491551313E-4</v>
      </c>
      <c r="F5" s="10">
        <f>Sheet4!C7</f>
        <v>8.3492181793376203E-5</v>
      </c>
      <c r="G5" s="10">
        <f>Sheet4!D7</f>
        <v>4.9986675041070598E-6</v>
      </c>
      <c r="H5" s="10">
        <f t="shared" si="0"/>
        <v>2.8859820290856459E-6</v>
      </c>
      <c r="I5" s="5">
        <f t="shared" si="1"/>
        <v>-0.96963406385226747</v>
      </c>
      <c r="J5">
        <f t="shared" si="2"/>
        <v>-99.622231284209789</v>
      </c>
      <c r="K5" s="4">
        <f t="shared" si="3"/>
        <v>32.93163744845284</v>
      </c>
      <c r="L5">
        <f t="shared" si="4"/>
        <v>264.71223216783295</v>
      </c>
    </row>
    <row r="6" spans="1:12" x14ac:dyDescent="0.2">
      <c r="A6" t="s">
        <v>12</v>
      </c>
      <c r="B6">
        <v>50</v>
      </c>
      <c r="C6" s="10">
        <f>Sheet4!C8</f>
        <v>1.88017065791639E-4</v>
      </c>
      <c r="D6" s="10">
        <f>Sheet4!D8</f>
        <v>2.4077149761403199E-4</v>
      </c>
      <c r="E6" s="10">
        <f>D6/SQRT(3)</f>
        <v>1.3900948896065072E-4</v>
      </c>
      <c r="F6" s="10">
        <f>Sheet4!C11</f>
        <v>2.1444143227775E-4</v>
      </c>
      <c r="G6" s="10">
        <f>Sheet4!D11</f>
        <v>2.3370752451133599E-4</v>
      </c>
      <c r="H6" s="10">
        <f t="shared" si="0"/>
        <v>1.3493110218826092E-4</v>
      </c>
      <c r="I6" s="5">
        <f t="shared" si="1"/>
        <v>0.14054238308023889</v>
      </c>
      <c r="J6">
        <f t="shared" si="2"/>
        <v>-2.9338909184424571</v>
      </c>
      <c r="K6" s="4">
        <f t="shared" si="3"/>
        <v>0.87677583475619814</v>
      </c>
      <c r="L6">
        <f t="shared" si="4"/>
        <v>1.0302256981989184</v>
      </c>
    </row>
    <row r="7" spans="1:12" x14ac:dyDescent="0.2">
      <c r="A7" t="s">
        <v>12</v>
      </c>
      <c r="B7">
        <v>75</v>
      </c>
      <c r="C7" s="10">
        <f>Sheet4!C9</f>
        <v>2.5945821122058498E-4</v>
      </c>
      <c r="D7" s="10">
        <f>Sheet4!D9</f>
        <v>1.57283966943739E-4</v>
      </c>
      <c r="E7" s="10">
        <f>D7/SQRT(3)</f>
        <v>9.0807940654179914E-5</v>
      </c>
      <c r="F7" s="10">
        <f>Sheet4!C12</f>
        <v>1.1198554022460001E-3</v>
      </c>
      <c r="G7" s="10">
        <f>Sheet4!D12</f>
        <v>1.28070485308068E-3</v>
      </c>
      <c r="H7" s="10">
        <f t="shared" si="0"/>
        <v>7.3941529167859078E-4</v>
      </c>
      <c r="I7" s="5">
        <f t="shared" si="1"/>
        <v>3.3161301273827353</v>
      </c>
      <c r="J7">
        <f t="shared" si="2"/>
        <v>714.26281264815282</v>
      </c>
      <c r="K7" s="4">
        <f t="shared" si="3"/>
        <v>0.23168902940523517</v>
      </c>
      <c r="L7">
        <f t="shared" si="4"/>
        <v>0.12281047156602806</v>
      </c>
    </row>
    <row r="8" spans="1:12" x14ac:dyDescent="0.2">
      <c r="A8" t="s">
        <v>12</v>
      </c>
      <c r="B8">
        <v>90</v>
      </c>
      <c r="C8" s="10">
        <f>Sheet4!C10</f>
        <v>2.14433970570537E-5</v>
      </c>
      <c r="F8" s="10">
        <f>Sheet4!C13</f>
        <v>2.34424556009773E-4</v>
      </c>
      <c r="G8" s="10">
        <f>Sheet4!D13</f>
        <v>2.7593373609498901E-4</v>
      </c>
      <c r="H8" s="10">
        <f t="shared" si="0"/>
        <v>1.5931041681294106E-4</v>
      </c>
      <c r="I8" s="5">
        <f t="shared" si="1"/>
        <v>9.9322489988898575</v>
      </c>
      <c r="J8" t="e">
        <f t="shared" si="2"/>
        <v>#DIV/0!</v>
      </c>
      <c r="K8" s="4">
        <f t="shared" si="3"/>
        <v>9.147248659461997E-2</v>
      </c>
      <c r="L8">
        <f t="shared" si="4"/>
        <v>0</v>
      </c>
    </row>
    <row r="9" spans="1:12" x14ac:dyDescent="0.2">
      <c r="A9" t="s">
        <v>1</v>
      </c>
      <c r="B9">
        <v>50</v>
      </c>
      <c r="C9" s="10">
        <f>Sheet4!C14</f>
        <v>8.3060699256899094E-3</v>
      </c>
      <c r="D9" s="10">
        <f>Sheet4!D14</f>
        <v>3.1829892002836302E-3</v>
      </c>
      <c r="E9" s="10">
        <f t="shared" ref="E9:E17" si="5">D9/SQRT(3)</f>
        <v>1.8376996716114257E-3</v>
      </c>
      <c r="F9" s="10">
        <f>Sheet4!C23</f>
        <v>6.7554887876553296E-5</v>
      </c>
      <c r="G9" s="10">
        <f>Sheet4!D23</f>
        <v>6.3694807412865598E-6</v>
      </c>
      <c r="H9" s="10">
        <f t="shared" si="0"/>
        <v>3.6774214205799325E-6</v>
      </c>
      <c r="I9" s="5">
        <f t="shared" si="1"/>
        <v>-0.99186680482094047</v>
      </c>
      <c r="J9">
        <f t="shared" si="2"/>
        <v>-99.799889966930493</v>
      </c>
      <c r="K9" s="4">
        <f t="shared" si="3"/>
        <v>122.95290817250768</v>
      </c>
      <c r="L9">
        <f t="shared" si="4"/>
        <v>499.72506858395872</v>
      </c>
    </row>
    <row r="10" spans="1:12" x14ac:dyDescent="0.2">
      <c r="A10" t="s">
        <v>1</v>
      </c>
      <c r="B10">
        <v>75</v>
      </c>
      <c r="C10" s="10">
        <f>Sheet4!C15</f>
        <v>1.86270135172091E-3</v>
      </c>
      <c r="D10" s="10">
        <f>Sheet4!D15</f>
        <v>3.5143139390488303E-4</v>
      </c>
      <c r="E10" s="10">
        <f t="shared" si="5"/>
        <v>2.0289900987266964E-4</v>
      </c>
      <c r="F10" s="10">
        <f>Sheet4!C24</f>
        <v>4.4111280159768999E-5</v>
      </c>
      <c r="G10" s="10">
        <f>Sheet4!D24</f>
        <v>7.0788457781181998E-6</v>
      </c>
      <c r="H10" s="10">
        <f t="shared" si="0"/>
        <v>4.0869735155483884E-6</v>
      </c>
      <c r="I10" s="5">
        <f t="shared" si="1"/>
        <v>-0.97631865133988571</v>
      </c>
      <c r="J10">
        <f t="shared" si="2"/>
        <v>-97.985710468418162</v>
      </c>
      <c r="K10" s="4">
        <f t="shared" si="3"/>
        <v>42.227324733589519</v>
      </c>
      <c r="L10">
        <f t="shared" si="4"/>
        <v>49.645295987548074</v>
      </c>
    </row>
    <row r="11" spans="1:12" x14ac:dyDescent="0.2">
      <c r="A11" t="s">
        <v>1</v>
      </c>
      <c r="B11">
        <v>90</v>
      </c>
      <c r="C11" s="10">
        <f>Sheet4!C16</f>
        <v>1.3319194179106199E-3</v>
      </c>
      <c r="D11" s="10">
        <f>Sheet4!D16</f>
        <v>9.5345051354701904E-4</v>
      </c>
      <c r="E11" s="10">
        <f t="shared" si="5"/>
        <v>5.5047491065535843E-4</v>
      </c>
      <c r="F11" s="10">
        <f>Sheet4!C25</f>
        <v>3.3422532543717897E-5</v>
      </c>
      <c r="G11" s="10">
        <f>Sheet4!D25</f>
        <v>3.1744328555609898E-6</v>
      </c>
      <c r="H11" s="10">
        <f t="shared" si="0"/>
        <v>1.83275966368253E-6</v>
      </c>
      <c r="I11" s="5">
        <f t="shared" si="1"/>
        <v>-0.97490649051716072</v>
      </c>
      <c r="J11">
        <f t="shared" si="2"/>
        <v>-99.667058456578772</v>
      </c>
      <c r="K11" s="4">
        <f t="shared" si="3"/>
        <v>39.85094235957196</v>
      </c>
      <c r="L11">
        <f t="shared" si="4"/>
        <v>300.35302585681058</v>
      </c>
    </row>
    <row r="12" spans="1:12" x14ac:dyDescent="0.2">
      <c r="A12" t="s">
        <v>15</v>
      </c>
      <c r="B12">
        <v>50</v>
      </c>
      <c r="C12" s="10">
        <f>Sheet4!C17</f>
        <v>1.0885699961012799E-2</v>
      </c>
      <c r="D12" s="10">
        <f>Sheet4!D17</f>
        <v>9.2843747262346104E-4</v>
      </c>
      <c r="E12" s="10">
        <f t="shared" si="5"/>
        <v>5.3603362474489102E-4</v>
      </c>
      <c r="F12" s="10">
        <f>Sheet4!C20</f>
        <v>4.4567989366819499E-4</v>
      </c>
      <c r="G12" s="10">
        <f>Sheet4!D20</f>
        <v>5.2265555498173799E-4</v>
      </c>
      <c r="H12" s="10">
        <f t="shared" si="0"/>
        <v>3.017553253621597E-4</v>
      </c>
      <c r="I12" s="5">
        <f t="shared" si="1"/>
        <v>-0.95905822360855075</v>
      </c>
      <c r="J12">
        <f t="shared" si="2"/>
        <v>-43.705896154225208</v>
      </c>
      <c r="K12" s="4">
        <f t="shared" si="3"/>
        <v>24.424929451982667</v>
      </c>
      <c r="L12">
        <f t="shared" si="4"/>
        <v>1.7763849705106478</v>
      </c>
    </row>
    <row r="13" spans="1:12" x14ac:dyDescent="0.2">
      <c r="A13" t="s">
        <v>15</v>
      </c>
      <c r="B13">
        <v>75</v>
      </c>
      <c r="C13" s="10">
        <f>Sheet4!C18</f>
        <v>8.9618090037041492E-3</v>
      </c>
      <c r="D13" s="10">
        <f>Sheet4!D18</f>
        <v>1.3006774758869901E-3</v>
      </c>
      <c r="E13" s="10">
        <f t="shared" si="5"/>
        <v>7.5094649083223667E-4</v>
      </c>
      <c r="F13" s="10">
        <f>Sheet4!C21</f>
        <v>1.87226268431506E-4</v>
      </c>
      <c r="G13" s="10">
        <f>Sheet4!D21</f>
        <v>1.6379961221892799E-4</v>
      </c>
      <c r="H13" s="10">
        <f t="shared" si="0"/>
        <v>9.4569750207754394E-5</v>
      </c>
      <c r="I13" s="5">
        <f t="shared" si="1"/>
        <v>-0.97910842907340234</v>
      </c>
      <c r="J13">
        <f t="shared" si="2"/>
        <v>-87.40659269837623</v>
      </c>
      <c r="K13" s="4">
        <f t="shared" si="3"/>
        <v>47.866194625262729</v>
      </c>
      <c r="L13">
        <f t="shared" si="4"/>
        <v>7.9406627297051022</v>
      </c>
    </row>
    <row r="14" spans="1:12" x14ac:dyDescent="0.2">
      <c r="A14" t="s">
        <v>15</v>
      </c>
      <c r="B14">
        <v>90</v>
      </c>
      <c r="C14" s="10">
        <f>Sheet4!C19</f>
        <v>9.0218031254103593E-3</v>
      </c>
      <c r="D14" s="10">
        <f>Sheet4!D19</f>
        <v>3.3654264985392599E-4</v>
      </c>
      <c r="E14" s="10">
        <f t="shared" si="5"/>
        <v>1.9430298948695416E-4</v>
      </c>
      <c r="F14" s="10">
        <f>Sheet4!C22</f>
        <v>3.1979191873983898E-3</v>
      </c>
      <c r="G14" s="10">
        <f>Sheet4!D22</f>
        <v>4.3328165203322501E-3</v>
      </c>
      <c r="H14" s="10">
        <f t="shared" si="0"/>
        <v>2.5015527843630825E-3</v>
      </c>
      <c r="I14" s="5">
        <f t="shared" si="1"/>
        <v>-0.64553436348092208</v>
      </c>
      <c r="J14">
        <f t="shared" si="2"/>
        <v>1187.4494576580053</v>
      </c>
      <c r="K14" s="4">
        <f t="shared" si="3"/>
        <v>2.8211479392479228</v>
      </c>
      <c r="L14">
        <f t="shared" si="4"/>
        <v>7.7672952056626471E-2</v>
      </c>
    </row>
    <row r="15" spans="1:12" x14ac:dyDescent="0.2">
      <c r="A15" t="s">
        <v>14</v>
      </c>
      <c r="B15">
        <v>50</v>
      </c>
      <c r="C15" s="10">
        <f>Sheet4!C26</f>
        <v>1.5530961936692299E-2</v>
      </c>
      <c r="D15" s="10">
        <f>Sheet4!D26</f>
        <v>3.2866487227437998E-3</v>
      </c>
      <c r="E15" s="10">
        <f t="shared" si="5"/>
        <v>1.8975475248078726E-3</v>
      </c>
      <c r="I15" s="5">
        <f t="shared" si="1"/>
        <v>-1</v>
      </c>
      <c r="J15">
        <f t="shared" si="2"/>
        <v>-100</v>
      </c>
      <c r="K15" s="4" t="e">
        <f t="shared" si="3"/>
        <v>#DIV/0!</v>
      </c>
      <c r="L15" t="e">
        <f t="shared" si="4"/>
        <v>#DIV/0!</v>
      </c>
    </row>
    <row r="16" spans="1:12" x14ac:dyDescent="0.2">
      <c r="A16" t="s">
        <v>14</v>
      </c>
      <c r="B16">
        <v>75</v>
      </c>
      <c r="C16" s="10">
        <f>Sheet4!C27</f>
        <v>6.4120510589203402E-3</v>
      </c>
      <c r="D16" s="10">
        <f>Sheet4!D27</f>
        <v>4.1373709045122702E-3</v>
      </c>
      <c r="E16" s="10">
        <f t="shared" si="5"/>
        <v>2.3887122054574847E-3</v>
      </c>
      <c r="I16" s="5">
        <f t="shared" si="1"/>
        <v>-1</v>
      </c>
      <c r="J16">
        <f t="shared" si="2"/>
        <v>-100</v>
      </c>
      <c r="K16" s="4" t="e">
        <f t="shared" si="3"/>
        <v>#DIV/0!</v>
      </c>
      <c r="L16" t="e">
        <f t="shared" si="4"/>
        <v>#DIV/0!</v>
      </c>
    </row>
    <row r="17" spans="1:12" x14ac:dyDescent="0.2">
      <c r="A17" t="s">
        <v>14</v>
      </c>
      <c r="B17">
        <v>90</v>
      </c>
      <c r="C17" s="10">
        <f>Sheet4!C28</f>
        <v>4.4123698445618298E-4</v>
      </c>
      <c r="D17" s="10">
        <f>Sheet4!D28</f>
        <v>1.4556350305260299E-4</v>
      </c>
      <c r="E17" s="10">
        <f t="shared" si="5"/>
        <v>8.4041127671605253E-5</v>
      </c>
      <c r="I17" s="5">
        <f t="shared" si="1"/>
        <v>-1</v>
      </c>
      <c r="J17">
        <f t="shared" si="2"/>
        <v>-100</v>
      </c>
      <c r="K17" s="4" t="e">
        <f t="shared" si="3"/>
        <v>#DIV/0!</v>
      </c>
      <c r="L17" t="e">
        <f t="shared" si="4"/>
        <v>#DIV/0!</v>
      </c>
    </row>
    <row r="18" spans="1:12" s="7" customFormat="1" ht="119" customHeight="1" x14ac:dyDescent="0.2">
      <c r="A18"/>
      <c r="B18"/>
      <c r="C18" s="10"/>
      <c r="D18" s="10"/>
      <c r="E18" s="10"/>
      <c r="F18" s="10"/>
      <c r="G18" s="10"/>
      <c r="H18" s="10"/>
      <c r="I18" s="5"/>
      <c r="J18"/>
      <c r="K18" s="4">
        <f>AVERAGE(K3:K14)</f>
        <v>29.914504412587629</v>
      </c>
      <c r="L18">
        <f>AVERAGE(L3:L14)</f>
        <v>98.931583000877637</v>
      </c>
    </row>
    <row r="19" spans="1:12" ht="51" x14ac:dyDescent="0.2">
      <c r="A19" s="7"/>
      <c r="B19" s="7"/>
      <c r="C19" s="14"/>
      <c r="D19" s="14"/>
      <c r="E19" s="14"/>
      <c r="F19" s="14"/>
      <c r="G19" s="14"/>
      <c r="H19" s="14"/>
      <c r="I19" s="8" t="s">
        <v>27</v>
      </c>
      <c r="J19" s="7"/>
      <c r="K19" s="6" t="s">
        <v>25</v>
      </c>
      <c r="L19" s="7" t="s">
        <v>26</v>
      </c>
    </row>
  </sheetData>
  <sortState xmlns:xlrd2="http://schemas.microsoft.com/office/spreadsheetml/2017/richdata2" ref="A3:L18">
    <sortCondition ref="A3:A18"/>
  </sortState>
  <conditionalFormatting sqref="I2:I17">
    <cfRule type="cellIs" dxfId="6" priority="1" stopIfTrue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Valmassei, Daniel</dc:creator>
  <cp:lastModifiedBy>Valmassei, Daniel</cp:lastModifiedBy>
  <dcterms:created xsi:type="dcterms:W3CDTF">2025-02-24T17:28:15Z</dcterms:created>
  <dcterms:modified xsi:type="dcterms:W3CDTF">2025-03-21T17:22:07Z</dcterms:modified>
</cp:coreProperties>
</file>