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Warteliste" sheetId="1" state="visible" r:id="rId2"/>
  </sheets>
  <definedNames>
    <definedName function="false" hidden="false" name="WartelistebetreuungsGrund" vbProcedure="false">Warteliste!$DB$6</definedName>
    <definedName function="false" hidden="false" name="WartelistebetreuungsGrund1" vbProcedure="false">Warteliste!$DC$6</definedName>
    <definedName function="false" hidden="false" name="WartelistebetreuungsGrund2" vbProcedure="false">Warteliste!$DD$6</definedName>
    <definedName function="false" hidden="false" name="WartelistebetreuungsGrund3" vbProcedure="false">Warteliste!$DE$6</definedName>
    <definedName function="false" hidden="false" name="WartelistebetreuungsGrund4" vbProcedure="false">Warteliste!$DF$6</definedName>
    <definedName function="false" hidden="false" name="WartelistebetreuungsGrund5" vbProcedure="false">Warteliste!$DG$6</definedName>
    <definedName function="false" hidden="false" name="WartelistebetreuungsGrund6" vbProcedure="false">Warteliste!$DH$6</definedName>
    <definedName function="false" hidden="false" name="WartelistebetreuungsGrund7" vbProcedure="false">Warteliste!$DI$6</definedName>
    <definedName function="false" hidden="false" name="WartelistebetreuungsGrund8" vbProcedure="false">Warteliste!$DJ$6</definedName>
    <definedName function="false" hidden="false" name="WartelistebetreuungsGrund9" vbProcedure="false">Warteliste!$DK$6</definedName>
    <definedName function="false" hidden="false" name="Wartelistedienstag" vbProcedure="false">Warteliste!$AD$6</definedName>
    <definedName function="false" hidden="false" name="Wartelistedienstag1" vbProcedure="false">Warteliste!$AE$6</definedName>
    <definedName function="false" hidden="false" name="Wartelistedienstag2" vbProcedure="false">Warteliste!$AF$6</definedName>
    <definedName function="false" hidden="false" name="Wartelistedienstag3" vbProcedure="false">Warteliste!$AG$6</definedName>
    <definedName function="false" hidden="false" name="Wartelistedienstag4" vbProcedure="false">Warteliste!$AH$6</definedName>
    <definedName function="false" hidden="false" name="Wartelistedienstag5" vbProcedure="false">Warteliste!$AI$6</definedName>
    <definedName function="false" hidden="false" name="Wartelistedienstag6" vbProcedure="false">Warteliste!$AJ$6</definedName>
    <definedName function="false" hidden="false" name="Wartelistedienstag7" vbProcedure="false">Warteliste!$AK$6</definedName>
    <definedName function="false" hidden="false" name="Wartelistedienstag8" vbProcedure="false">Warteliste!$AL$6</definedName>
    <definedName function="false" hidden="false" name="Wartelistedienstag9" vbProcedure="false">Warteliste!$AM$6</definedName>
    <definedName function="false" hidden="false" name="Wartelistedonnerstag" vbProcedure="false">Warteliste!$AX$6</definedName>
    <definedName function="false" hidden="false" name="Wartelistedonnerstag1" vbProcedure="false">Warteliste!$AY$6</definedName>
    <definedName function="false" hidden="false" name="Wartelistedonnerstag2" vbProcedure="false">Warteliste!$AZ$6</definedName>
    <definedName function="false" hidden="false" name="Wartelistedonnerstag3" vbProcedure="false">Warteliste!$BA$6</definedName>
    <definedName function="false" hidden="false" name="Wartelistedonnerstag4" vbProcedure="false">Warteliste!$BB$6</definedName>
    <definedName function="false" hidden="false" name="Wartelistedonnerstag5" vbProcedure="false">Warteliste!$BC$6</definedName>
    <definedName function="false" hidden="false" name="Wartelistedonnerstag6" vbProcedure="false">Warteliste!$BD$6</definedName>
    <definedName function="false" hidden="false" name="Wartelistedonnerstag7" vbProcedure="false">Warteliste!$BD$6</definedName>
    <definedName function="false" hidden="false" name="Wartelistedonnerstag8" vbProcedure="false">Warteliste!$BF$6</definedName>
    <definedName function="false" hidden="false" name="Wartelistedonnerstag9" vbProcedure="false">Warteliste!$BG$6</definedName>
    <definedName function="false" hidden="false" name="Wartelistefirma" vbProcedure="false">Warteliste!$CR$6</definedName>
    <definedName function="false" hidden="false" name="Wartelistefirma1" vbProcedure="false">Warteliste!$CS$6</definedName>
    <definedName function="false" hidden="false" name="Wartelistefirma2" vbProcedure="false">Warteliste!$CT$6</definedName>
    <definedName function="false" hidden="false" name="Wartelistefirma3" vbProcedure="false">Warteliste!$CU$6</definedName>
    <definedName function="false" hidden="false" name="Wartelistefirma4" vbProcedure="false">Warteliste!$CV$6</definedName>
    <definedName function="false" hidden="false" name="Wartelistefirma5" vbProcedure="false">Warteliste!$CW$6</definedName>
    <definedName function="false" hidden="false" name="Wartelistefirma6" vbProcedure="false">Warteliste!$CX$6</definedName>
    <definedName function="false" hidden="false" name="Wartelistefirma7" vbProcedure="false">Warteliste!$CY$6</definedName>
    <definedName function="false" hidden="false" name="Wartelistefirma8" vbProcedure="false">Warteliste!$CZ$6</definedName>
    <definedName function="false" hidden="false" name="Wartelistefirma9" vbProcedure="false">Warteliste!$DA$6</definedName>
    <definedName function="false" hidden="false" name="Wartelistefreitag" vbProcedure="false">Warteliste!$BH$6</definedName>
    <definedName function="false" hidden="false" name="Wartelistefreitag1" vbProcedure="false">Warteliste!$BI$6</definedName>
    <definedName function="false" hidden="false" name="Wartelistefreitag2" vbProcedure="false">Warteliste!$BJ$6</definedName>
    <definedName function="false" hidden="false" name="Wartelistefreitag3" vbProcedure="false">Warteliste!$BK$6</definedName>
    <definedName function="false" hidden="false" name="Wartelistefreitag4" vbProcedure="false">Warteliste!$BL$6</definedName>
    <definedName function="false" hidden="false" name="Wartelistefreitag5" vbProcedure="false">Warteliste!$BM$6</definedName>
    <definedName function="false" hidden="false" name="Wartelistefreitag6" vbProcedure="false">Warteliste!$BN$6</definedName>
    <definedName function="false" hidden="false" name="Wartelistefreitag7" vbProcedure="false">Warteliste!$BO$6</definedName>
    <definedName function="false" hidden="false" name="Wartelistefreitag8" vbProcedure="false">Warteliste!$BP$6</definedName>
    <definedName function="false" hidden="false" name="Wartelistefreitag9" vbProcedure="false">Warteliste!$BQ$6</definedName>
    <definedName function="false" hidden="false" name="Wartelistekindergarten" vbProcedure="false">Warteliste!$CQ$6</definedName>
    <definedName function="false" hidden="false" name="WartelistekitaBesetzt" vbProcedure="false">Warteliste!$B$6</definedName>
    <definedName function="false" hidden="false" name="WartelistekitaBesetzt1" vbProcedure="false">Warteliste!$C$6</definedName>
    <definedName function="false" hidden="false" name="WartelistekitaBesetzt2" vbProcedure="false">Warteliste!$D$6</definedName>
    <definedName function="false" hidden="false" name="WartelistekitaBesetzt3" vbProcedure="false">Warteliste!$E$6</definedName>
    <definedName function="false" hidden="false" name="WartelistekitaBesetzt4" vbProcedure="false">Warteliste!$F$6</definedName>
    <definedName function="false" hidden="false" name="WartelistekitaBesetzt5" vbProcedure="false">Warteliste!$G$6</definedName>
    <definedName function="false" hidden="false" name="WartelistekitaBesetzt6" vbProcedure="false">Warteliste!$H$6</definedName>
    <definedName function="false" hidden="false" name="WartelistekitaBesetzt7" vbProcedure="false">Warteliste!$I$6</definedName>
    <definedName function="false" hidden="false" name="WartelistekitaBesetzt8" vbProcedure="false">Warteliste!$J$6</definedName>
    <definedName function="false" hidden="false" name="WartelistekitaBesetzt9" vbProcedure="false">Warteliste!$K$6</definedName>
    <definedName function="false" hidden="false" name="Wartelistemittwoch" vbProcedure="false">Warteliste!$AN$6</definedName>
    <definedName function="false" hidden="false" name="Wartelistemittwoch1" vbProcedure="false">Warteliste!$AO$6</definedName>
    <definedName function="false" hidden="false" name="Wartelistemittwoch2" vbProcedure="false">Warteliste!$AP$6</definedName>
    <definedName function="false" hidden="false" name="Wartelistemittwoch3" vbProcedure="false">Warteliste!$AQ$6</definedName>
    <definedName function="false" hidden="false" name="Wartelistemittwoch4" vbProcedure="false">Warteliste!$AR$6</definedName>
    <definedName function="false" hidden="false" name="Wartelistemittwoch5" vbProcedure="false">Warteliste!$AS$6</definedName>
    <definedName function="false" hidden="false" name="Wartelistemittwoch6" vbProcedure="false">Warteliste!$AT$6</definedName>
    <definedName function="false" hidden="false" name="Wartelistemittwoch7" vbProcedure="false">Warteliste!$AU$6</definedName>
    <definedName function="false" hidden="false" name="Wartelistemittwoch8" vbProcedure="false">Warteliste!$AV$6</definedName>
    <definedName function="false" hidden="false" name="Wartelistemittwoch9" vbProcedure="false">Warteliste!$AW$6</definedName>
    <definedName function="false" hidden="false" name="Wartelistemontag" vbProcedure="false">Warteliste!$T$6</definedName>
    <definedName function="false" hidden="false" name="Wartelistemontag1" vbProcedure="false">Warteliste!$U$6</definedName>
    <definedName function="false" hidden="false" name="Wartelistemontag2" vbProcedure="false">Warteliste!$V$6</definedName>
    <definedName function="false" hidden="false" name="Wartelistemontag3" vbProcedure="false">Warteliste!$W$6</definedName>
    <definedName function="false" hidden="false" name="Wartelistemontag4" vbProcedure="false">Warteliste!$X$6</definedName>
    <definedName function="false" hidden="false" name="Wartelistemontag5" vbProcedure="false">Warteliste!$Y$6</definedName>
    <definedName function="false" hidden="false" name="Wartelistemontag6" vbProcedure="false">Warteliste!$Z$6</definedName>
    <definedName function="false" hidden="false" name="Wartelistemontag7" vbProcedure="false">Warteliste!$AA$6</definedName>
    <definedName function="false" hidden="false" name="Wartelistemontag8" vbProcedure="false">Warteliste!$AB$6</definedName>
    <definedName function="false" hidden="false" name="Wartelistemontag9" vbProcedure="false">Warteliste!$AC$6</definedName>
    <definedName function="false" hidden="false" name="WartelistepensumMax" vbProcedure="false">Warteliste!$S$6</definedName>
    <definedName function="false" hidden="false" name="WartelistepensumMin" vbProcedure="false">Warteliste!$R$6</definedName>
    <definedName function="false" hidden="false" name="WartelistepensumWunschMax" vbProcedure="false">Warteliste!$DM$6</definedName>
    <definedName function="false" hidden="false" name="WartelistepensumWunschMin" vbProcedure="false">Warteliste!$DL$6</definedName>
    <definedName function="false" hidden="false" name="WartelisteprivaterPlatz" vbProcedure="false">Warteliste!$CP$6</definedName>
    <definedName function="false" hidden="false" name="Wartelistesamstag" vbProcedure="false">Warteliste!$BR$6</definedName>
    <definedName function="false" hidden="false" name="Wartelistesamstag1" vbProcedure="false">Warteliste!$BS$6</definedName>
    <definedName function="false" hidden="false" name="Wartelistesamstag2" vbProcedure="false">Warteliste!$BT$6</definedName>
    <definedName function="false" hidden="false" name="Wartelistesamstag3" vbProcedure="false">Warteliste!$BU$6</definedName>
    <definedName function="false" hidden="false" name="Wartelistesamstag4" vbProcedure="false">Warteliste!$BV$6</definedName>
    <definedName function="false" hidden="false" name="Wartelistesamstag5" vbProcedure="false">Warteliste!$BW$6</definedName>
    <definedName function="false" hidden="false" name="Wartelistesamstag6" vbProcedure="false">Warteliste!$BX$6</definedName>
    <definedName function="false" hidden="false" name="Wartelistesamstag7" vbProcedure="false">Warteliste!$BY$6</definedName>
    <definedName function="false" hidden="false" name="Wartelistesamstag8" vbProcedure="false">Warteliste!$BZ$6</definedName>
    <definedName function="false" hidden="false" name="Wartelistesamstag9" vbProcedure="false">Warteliste!$CA$6</definedName>
    <definedName function="false" hidden="false" name="Wartelistesonntag" vbProcedure="false">Warteliste!$CB$6</definedName>
    <definedName function="false" hidden="false" name="Wartelistesonntag1" vbProcedure="false">Warteliste!$CC$6</definedName>
    <definedName function="false" hidden="false" name="Wartelistesonntag2" vbProcedure="false">Warteliste!$CD$6</definedName>
    <definedName function="false" hidden="false" name="Wartelistesonntag3" vbProcedure="false">Warteliste!$CE$6</definedName>
    <definedName function="false" hidden="false" name="Wartelistesonntag4" vbProcedure="false">Warteliste!$CF$6</definedName>
    <definedName function="false" hidden="false" name="Wartelistesonntag5" vbProcedure="false">Warteliste!$CG$6</definedName>
    <definedName function="false" hidden="false" name="Wartelistesonntag6" vbProcedure="false">Warteliste!$CH$6</definedName>
    <definedName function="false" hidden="false" name="Wartelistesonntag7" vbProcedure="false">Warteliste!$CI$6</definedName>
    <definedName function="false" hidden="false" name="Wartelistesonntag8" vbProcedure="false">Warteliste!$CJ$6</definedName>
    <definedName function="false" hidden="false" name="Wartelistesonntag9" vbProcedure="false">Warteliste!$CK$6</definedName>
    <definedName function="false" hidden="false" name="WartelistesubventionierterPlatz" vbProcedure="false">Warteliste!$CO$6</definedName>
    <definedName function="false" hidden="false" name="Wartelisteunter12M" vbProcedure="false">Warteliste!$Q$6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<sst xmlns="http://schemas.openxmlformats.org/spreadsheetml/2006/main" count="294" uniqueCount="93">
  <si>
    <t>Warteliste {kitaName}</t>
  </si>
  <si>
    <t>Stand: {datumAuswertung}</t>
  </si>
  <si>
    <t>{repeatMontag}</t>
  </si>
  <si>
    <t>{repeatDienstag}</t>
  </si>
  <si>
    <t>{repeatMittwoch}</t>
  </si>
  <si>
    <t>{repeatDonnerstag}</t>
  </si>
  <si>
    <t>{repeatFreitag}</t>
  </si>
  <si>
    <t>{repeatSamstag}</t>
  </si>
  <si>
    <t>{repeatSonntag}</t>
  </si>
  <si>
    <t>Kitas</t>
  </si>
  <si>
    <t>Kind</t>
  </si>
  <si>
    <t>Pensum</t>
  </si>
  <si>
    <t>Wunsch / Anmeldung</t>
  </si>
  <si>
    <t>Firmen</t>
  </si>
  <si>
    <t>Betreuungsgrund</t>
  </si>
  <si>
    <t>Aktuell</t>
  </si>
  <si>
    <t>Elternteil 1</t>
  </si>
  <si>
    <t>Elternteil 2</t>
  </si>
  <si>
    <t>{repeatKita}</t>
  </si>
  <si>
    <t>Name</t>
  </si>
  <si>
    <t>Vorname</t>
  </si>
  <si>
    <t>Geschlecht</t>
  </si>
  <si>
    <t>Geburtstag</t>
  </si>
  <si>
    <t>Geburtstermin</t>
  </si>
  <si>
    <t>unter 12 M.</t>
  </si>
  <si>
    <t>Pensum min</t>
  </si>
  <si>
    <t>Pensum max</t>
  </si>
  <si>
    <t>Montag</t>
  </si>
  <si>
    <t>Dienstag</t>
  </si>
  <si>
    <t>Mittwoch</t>
  </si>
  <si>
    <t>Donnerstag</t>
  </si>
  <si>
    <t>Freitag</t>
  </si>
  <si>
    <t>Samstag</t>
  </si>
  <si>
    <t>Sonntag</t>
  </si>
  <si>
    <t>Anmeldedatum</t>
  </si>
  <si>
    <t>Betreuungswunsch ab</t>
  </si>
  <si>
    <t>Priorität</t>
  </si>
  <si>
    <t>subventionierter Platz</t>
  </si>
  <si>
    <t>privater Platz</t>
  </si>
  <si>
    <t>Kindergarten</t>
  </si>
  <si>
    <t>{repeatFirma}</t>
  </si>
  <si>
    <t>{repeatBetreuungsGrund}</t>
  </si>
  <si>
    <t>Pensum Wunsch min</t>
  </si>
  <si>
    <t>Pensum Wunsch max</t>
  </si>
  <si>
    <t>aktuelle Belegung</t>
  </si>
  <si>
    <t>aktuelle Kita</t>
  </si>
  <si>
    <t>Strasse</t>
  </si>
  <si>
    <t>Nr</t>
  </si>
  <si>
    <t>PLZ</t>
  </si>
  <si>
    <t>Ort</t>
  </si>
  <si>
    <t>Telefon</t>
  </si>
  <si>
    <t>Email</t>
  </si>
  <si>
    <t>Bemerkung</t>
  </si>
  <si>
    <t>{kitaBesetzt}</t>
  </si>
  <si>
    <t>{name}</t>
  </si>
  <si>
    <t>{vorname}</t>
  </si>
  <si>
    <t>{geschlecht}</t>
  </si>
  <si>
    <t>{geburtstag}</t>
  </si>
  <si>
    <t>{geburtstermin}</t>
  </si>
  <si>
    <t>{unter12M}</t>
  </si>
  <si>
    <t>{pensumMin}</t>
  </si>
  <si>
    <t>{pensumMax}</t>
  </si>
  <si>
    <t>{montag}</t>
  </si>
  <si>
    <t>{dienstag}</t>
  </si>
  <si>
    <t>{mittwoch}</t>
  </si>
  <si>
    <t>{donnerstag}</t>
  </si>
  <si>
    <t>{freitag}</t>
  </si>
  <si>
    <t>{samstag}</t>
  </si>
  <si>
    <t>{sonntag}</t>
  </si>
  <si>
    <t>{anmeldedatum}</t>
  </si>
  <si>
    <t>{betreuungswunschAb}</t>
  </si>
  <si>
    <t>{prioritaet}</t>
  </si>
  <si>
    <t>{subventionierterPlatz}</t>
  </si>
  <si>
    <t>{privaterPlatz}</t>
  </si>
  <si>
    <t>{kindergarten}</t>
  </si>
  <si>
    <t>{firma}</t>
  </si>
  <si>
    <t>{betreuungsGrund}</t>
  </si>
  <si>
    <t>{pensumWunschMin}</t>
  </si>
  <si>
    <t>{pensumWunschMax}</t>
  </si>
  <si>
    <t>{aktuelleBelegung}</t>
  </si>
  <si>
    <t>{aktuelleKita}</t>
  </si>
  <si>
    <t>{elternteilName}</t>
  </si>
  <si>
    <t>{elternteilVorname}</t>
  </si>
  <si>
    <t>{elternteilStrasse}</t>
  </si>
  <si>
    <t>{elternteilNr}</t>
  </si>
  <si>
    <t>{elternteilPlz}</t>
  </si>
  <si>
    <t>{elternteilOrt}</t>
  </si>
  <si>
    <t>{elternteilTelefon}</t>
  </si>
  <si>
    <t>{elternteilEmail}</t>
  </si>
  <si>
    <t>{elternteilFullName}</t>
  </si>
  <si>
    <t>{bemerkung}</t>
  </si>
  <si>
    <t>{repeatKind}</t>
  </si>
  <si>
    <t>TOTAL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</si>
</sst>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0%"/>
    <numFmt numFmtId="167" formatCode="@"/>
    <numFmt numFmtId="168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63717C"/>
      <name val="Calibri"/>
      <family val="2"/>
      <charset val="1"/>
    </font>
    <font>
      <sz val="11"/>
      <color rgb="FF63717C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63717C"/>
      <name val="Calibri"/>
      <family val="2"/>
      <charset val="1"/>
    </font>
    <font>
      <u val="single"/>
      <sz val="11"/>
      <color rgb="FF63717C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BE5D6"/>
        <bgColor rgb="FFF0F0F0"/>
      </patternFill>
    </fill>
    <fill>
      <patternFill patternType="solid">
        <fgColor rgb="FFF0F0F0"/>
        <bgColor rgb="FFFBE5D6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63717C"/>
      </left>
      <right style="thin">
        <color rgb="FF63717C"/>
      </right>
      <top style="thin">
        <color rgb="FF63717C"/>
      </top>
      <bottom style="thin">
        <color rgb="FF63717C"/>
      </bottom>
      <diagonal/>
    </border>
    <border diagonalUp="false" diagonalDown="false">
      <left style="thin">
        <color rgb="FF63717C"/>
      </left>
      <right/>
      <top style="thin">
        <color rgb="FF63717C"/>
      </top>
      <bottom style="thin">
        <color rgb="FF63717C"/>
      </bottom>
      <diagonal/>
    </border>
    <border diagonalUp="false" diagonalDown="false">
      <left style="thin">
        <color rgb="FF63717C"/>
      </left>
      <right style="thin">
        <color rgb="FF63717C"/>
      </right>
      <top style="thin">
        <color rgb="FF63717C"/>
      </top>
      <bottom/>
      <diagonal/>
    </border>
    <border diagonalUp="false" diagonalDown="false">
      <left style="thin">
        <color rgb="FF63717C"/>
      </left>
      <right/>
      <top style="thin">
        <color rgb="FF63717C"/>
      </top>
      <bottom/>
      <diagonal/>
    </border>
    <border diagonalUp="false" diagonalDown="false">
      <left/>
      <right style="thin">
        <color rgb="FF63717C"/>
      </right>
      <top style="thin">
        <color rgb="FF63717C"/>
      </top>
      <bottom/>
      <diagonal/>
    </border>
    <border diagonalUp="false" diagonalDown="false">
      <left style="thin">
        <color rgb="FF63717C"/>
      </left>
      <right style="thin">
        <color rgb="FF63717C"/>
      </right>
      <top/>
      <bottom style="double">
        <color rgb="FF63717C"/>
      </bottom>
      <diagonal/>
    </border>
    <border diagonalUp="false" diagonalDown="false">
      <left style="thin">
        <color rgb="FF63717C"/>
      </left>
      <right/>
      <top/>
      <bottom style="double">
        <color rgb="FF63717C"/>
      </bottom>
      <diagonal/>
    </border>
    <border diagonalUp="false" diagonalDown="false">
      <left/>
      <right style="thin">
        <color rgb="FF63717C"/>
      </right>
      <top/>
      <bottom style="double">
        <color rgb="FF63717C"/>
      </bottom>
      <diagonal/>
    </border>
    <border diagonalUp="false" diagonalDown="false">
      <left/>
      <right/>
      <top/>
      <bottom style="double">
        <color rgb="FF63717C"/>
      </bottom>
      <diagonal/>
    </border>
    <border diagonalUp="false" diagonalDown="false">
      <left style="thin">
        <color rgb="FF63717C"/>
      </left>
      <right style="thin">
        <color rgb="FF63717C"/>
      </right>
      <top/>
      <bottom style="thin">
        <color rgb="FF63717C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" xfId="21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7" fillId="3" borderId="1" xfId="21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7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0" borderId="1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1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1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colors>
    <indexedColors>
      <rgbColor rgb="FF000000"/>
      <rgbColor rgb="FFF0F0F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3717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natalie.delessert@gmail.com" TargetMode="External"/><Relationship Id="rId2" Type="http://schemas.openxmlformats.org/officeDocument/2006/relationships/hyperlink" Target="mailto:natalie.delessert@gmail.com" TargetMode="External"/><Relationship Id="rId3" Type="http://schemas.openxmlformats.org/officeDocument/2006/relationships/hyperlink" Target="mailto:natalie.delessert@gmail.com" TargetMode="External"/><Relationship Id="rId4" Type="http://schemas.openxmlformats.org/officeDocument/2006/relationships/hyperlink" Target="mailto:natalie.delessert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I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0" width="14.5816326530612"/>
    <col collapsed="false" hidden="false" max="11" min="2" style="0" width="7.19897959183674"/>
    <col collapsed="false" hidden="false" max="14" min="12" style="0" width="14.5816326530612"/>
    <col collapsed="false" hidden="false" max="16" min="15" style="0" width="16.0204081632653"/>
    <col collapsed="false" hidden="false" max="17" min="17" style="0" width="7.19897959183674"/>
    <col collapsed="false" hidden="false" max="19" min="18" style="0" width="14.5816326530612"/>
    <col collapsed="false" hidden="false" max="89" min="20" style="0" width="7.19897959183674"/>
    <col collapsed="false" hidden="false" max="139" min="90" style="0" width="14.5816326530612"/>
    <col collapsed="false" hidden="false" max="1025" min="140" style="0" width="11.5204081632653"/>
  </cols>
  <sheetData>
    <row r="1" customFormat="false" ht="17.3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3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customFormat="false" ht="13.8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4"/>
      <c r="R3" s="3"/>
      <c r="S3" s="3"/>
      <c r="T3" s="3" t="s">
        <v>2</v>
      </c>
      <c r="U3" s="3" t="s">
        <v>2</v>
      </c>
      <c r="V3" s="3" t="s">
        <v>2</v>
      </c>
      <c r="W3" s="3" t="s">
        <v>2</v>
      </c>
      <c r="X3" s="3" t="s">
        <v>2</v>
      </c>
      <c r="Y3" s="3" t="s">
        <v>2</v>
      </c>
      <c r="Z3" s="3" t="s">
        <v>2</v>
      </c>
      <c r="AA3" s="3" t="s">
        <v>2</v>
      </c>
      <c r="AB3" s="3" t="s">
        <v>2</v>
      </c>
      <c r="AC3" s="3" t="s">
        <v>2</v>
      </c>
      <c r="AD3" s="3" t="s">
        <v>3</v>
      </c>
      <c r="AE3" s="3" t="s">
        <v>3</v>
      </c>
      <c r="AF3" s="3" t="s">
        <v>3</v>
      </c>
      <c r="AG3" s="3" t="s">
        <v>3</v>
      </c>
      <c r="AH3" s="3" t="s">
        <v>3</v>
      </c>
      <c r="AI3" s="3" t="s">
        <v>3</v>
      </c>
      <c r="AJ3" s="3" t="s">
        <v>3</v>
      </c>
      <c r="AK3" s="3" t="s">
        <v>3</v>
      </c>
      <c r="AL3" s="3" t="s">
        <v>3</v>
      </c>
      <c r="AM3" s="3" t="s">
        <v>3</v>
      </c>
      <c r="AN3" s="3" t="s">
        <v>4</v>
      </c>
      <c r="AO3" s="3" t="s">
        <v>4</v>
      </c>
      <c r="AP3" s="3" t="s">
        <v>4</v>
      </c>
      <c r="AQ3" s="3" t="s">
        <v>4</v>
      </c>
      <c r="AR3" s="3" t="s">
        <v>4</v>
      </c>
      <c r="AS3" s="3" t="s">
        <v>4</v>
      </c>
      <c r="AT3" s="3" t="s">
        <v>4</v>
      </c>
      <c r="AU3" s="3" t="s">
        <v>4</v>
      </c>
      <c r="AV3" s="3" t="s">
        <v>4</v>
      </c>
      <c r="AW3" s="3" t="s">
        <v>4</v>
      </c>
      <c r="AX3" s="3" t="s">
        <v>5</v>
      </c>
      <c r="AY3" s="3" t="s">
        <v>5</v>
      </c>
      <c r="AZ3" s="3" t="s">
        <v>5</v>
      </c>
      <c r="BA3" s="3" t="s">
        <v>5</v>
      </c>
      <c r="BB3" s="3" t="s">
        <v>5</v>
      </c>
      <c r="BC3" s="3" t="s">
        <v>5</v>
      </c>
      <c r="BD3" s="3" t="s">
        <v>5</v>
      </c>
      <c r="BE3" s="3" t="s">
        <v>5</v>
      </c>
      <c r="BF3" s="3" t="s">
        <v>5</v>
      </c>
      <c r="BG3" s="3" t="s">
        <v>5</v>
      </c>
      <c r="BH3" s="3" t="s">
        <v>6</v>
      </c>
      <c r="BI3" s="3" t="s">
        <v>6</v>
      </c>
      <c r="BJ3" s="3" t="s">
        <v>6</v>
      </c>
      <c r="BK3" s="3" t="s">
        <v>6</v>
      </c>
      <c r="BL3" s="3" t="s">
        <v>6</v>
      </c>
      <c r="BM3" s="3" t="s">
        <v>6</v>
      </c>
      <c r="BN3" s="3" t="s">
        <v>6</v>
      </c>
      <c r="BO3" s="3" t="s">
        <v>6</v>
      </c>
      <c r="BP3" s="3" t="s">
        <v>6</v>
      </c>
      <c r="BQ3" s="3" t="s">
        <v>6</v>
      </c>
      <c r="BR3" s="3" t="s">
        <v>7</v>
      </c>
      <c r="BS3" s="3" t="s">
        <v>7</v>
      </c>
      <c r="BT3" s="3" t="s">
        <v>7</v>
      </c>
      <c r="BU3" s="3" t="s">
        <v>7</v>
      </c>
      <c r="BV3" s="3" t="s">
        <v>7</v>
      </c>
      <c r="BW3" s="3" t="s">
        <v>7</v>
      </c>
      <c r="BX3" s="3" t="s">
        <v>7</v>
      </c>
      <c r="BY3" s="3" t="s">
        <v>7</v>
      </c>
      <c r="BZ3" s="3" t="s">
        <v>7</v>
      </c>
      <c r="CA3" s="3" t="s">
        <v>7</v>
      </c>
      <c r="CB3" s="3" t="s">
        <v>8</v>
      </c>
      <c r="CC3" s="3" t="s">
        <v>8</v>
      </c>
      <c r="CD3" s="3" t="s">
        <v>8</v>
      </c>
      <c r="CE3" s="3" t="s">
        <v>8</v>
      </c>
      <c r="CF3" s="3" t="s">
        <v>8</v>
      </c>
      <c r="CG3" s="3" t="s">
        <v>8</v>
      </c>
      <c r="CH3" s="3" t="s">
        <v>8</v>
      </c>
      <c r="CI3" s="3" t="s">
        <v>8</v>
      </c>
      <c r="CJ3" s="3" t="s">
        <v>8</v>
      </c>
      <c r="CK3" s="3" t="s">
        <v>8</v>
      </c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</row>
    <row r="4" customFormat="false" ht="13.8" hidden="false" customHeight="false" outlineLevel="0" collapsed="false">
      <c r="A4" s="5"/>
      <c r="B4" s="6" t="s">
        <v>9</v>
      </c>
      <c r="C4" s="6"/>
      <c r="D4" s="6"/>
      <c r="E4" s="6"/>
      <c r="F4" s="6"/>
      <c r="G4" s="6"/>
      <c r="H4" s="6"/>
      <c r="I4" s="6"/>
      <c r="J4" s="6"/>
      <c r="K4" s="6"/>
      <c r="L4" s="7" t="s">
        <v>10</v>
      </c>
      <c r="M4" s="7"/>
      <c r="N4" s="7"/>
      <c r="O4" s="7"/>
      <c r="P4" s="7"/>
      <c r="Q4" s="7"/>
      <c r="R4" s="7" t="s">
        <v>11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 t="s">
        <v>12</v>
      </c>
      <c r="CM4" s="7"/>
      <c r="CN4" s="7"/>
      <c r="CO4" s="7"/>
      <c r="CP4" s="7"/>
      <c r="CQ4" s="7"/>
      <c r="CR4" s="7" t="s">
        <v>13</v>
      </c>
      <c r="CS4" s="7"/>
      <c r="CT4" s="7"/>
      <c r="CU4" s="7"/>
      <c r="CV4" s="7"/>
      <c r="CW4" s="7"/>
      <c r="CX4" s="7"/>
      <c r="CY4" s="7"/>
      <c r="CZ4" s="7"/>
      <c r="DA4" s="7"/>
      <c r="DB4" s="7" t="s">
        <v>14</v>
      </c>
      <c r="DC4" s="7"/>
      <c r="DD4" s="7"/>
      <c r="DE4" s="7"/>
      <c r="DF4" s="7"/>
      <c r="DG4" s="7"/>
      <c r="DH4" s="7"/>
      <c r="DI4" s="7"/>
      <c r="DJ4" s="7"/>
      <c r="DK4" s="7"/>
      <c r="DL4" s="7" t="s">
        <v>15</v>
      </c>
      <c r="DM4" s="7"/>
      <c r="DN4" s="7"/>
      <c r="DO4" s="7"/>
      <c r="DP4" s="7" t="s">
        <v>16</v>
      </c>
      <c r="DQ4" s="7"/>
      <c r="DR4" s="7"/>
      <c r="DS4" s="7"/>
      <c r="DT4" s="7"/>
      <c r="DU4" s="7"/>
      <c r="DV4" s="7"/>
      <c r="DW4" s="7"/>
      <c r="DX4" s="7"/>
      <c r="DY4" s="7" t="s">
        <v>17</v>
      </c>
      <c r="DZ4" s="7"/>
      <c r="EA4" s="7"/>
      <c r="EB4" s="7"/>
      <c r="EC4" s="7"/>
      <c r="ED4" s="7"/>
      <c r="EE4" s="7"/>
      <c r="EF4" s="7"/>
      <c r="EG4" s="7"/>
      <c r="EH4" s="5"/>
    </row>
    <row r="5" customFormat="false" ht="170.85" hidden="false" customHeight="false" outlineLevel="0" collapsed="false">
      <c r="A5" s="8"/>
      <c r="B5" s="8" t="s">
        <v>18</v>
      </c>
      <c r="C5" s="8" t="s">
        <v>18</v>
      </c>
      <c r="D5" s="8" t="s">
        <v>18</v>
      </c>
      <c r="E5" s="8" t="s">
        <v>18</v>
      </c>
      <c r="F5" s="8" t="s">
        <v>18</v>
      </c>
      <c r="G5" s="8" t="s">
        <v>18</v>
      </c>
      <c r="H5" s="8" t="s">
        <v>18</v>
      </c>
      <c r="I5" s="8" t="s">
        <v>18</v>
      </c>
      <c r="J5" s="8" t="s">
        <v>18</v>
      </c>
      <c r="K5" s="8" t="s">
        <v>18</v>
      </c>
      <c r="L5" s="8" t="s">
        <v>19</v>
      </c>
      <c r="M5" s="8" t="s">
        <v>20</v>
      </c>
      <c r="N5" s="8" t="s">
        <v>21</v>
      </c>
      <c r="O5" s="8" t="s">
        <v>22</v>
      </c>
      <c r="P5" s="8" t="s">
        <v>23</v>
      </c>
      <c r="Q5" s="8" t="s">
        <v>24</v>
      </c>
      <c r="R5" s="8" t="s">
        <v>25</v>
      </c>
      <c r="S5" s="8" t="s">
        <v>26</v>
      </c>
      <c r="T5" s="8" t="s">
        <v>27</v>
      </c>
      <c r="U5" s="8"/>
      <c r="V5" s="8"/>
      <c r="W5" s="8"/>
      <c r="X5" s="8"/>
      <c r="Y5" s="8"/>
      <c r="Z5" s="8"/>
      <c r="AA5" s="8"/>
      <c r="AB5" s="8"/>
      <c r="AC5" s="8"/>
      <c r="AD5" s="8" t="s">
        <v>28</v>
      </c>
      <c r="AE5" s="8"/>
      <c r="AF5" s="8"/>
      <c r="AG5" s="8"/>
      <c r="AH5" s="8"/>
      <c r="AI5" s="8"/>
      <c r="AJ5" s="8"/>
      <c r="AK5" s="8"/>
      <c r="AL5" s="8"/>
      <c r="AM5" s="8"/>
      <c r="AN5" s="8" t="s">
        <v>29</v>
      </c>
      <c r="AO5" s="8"/>
      <c r="AP5" s="8"/>
      <c r="AQ5" s="8"/>
      <c r="AR5" s="8"/>
      <c r="AS5" s="8"/>
      <c r="AT5" s="8"/>
      <c r="AU5" s="8"/>
      <c r="AV5" s="8"/>
      <c r="AW5" s="8"/>
      <c r="AX5" s="8" t="s">
        <v>30</v>
      </c>
      <c r="AY5" s="8"/>
      <c r="AZ5" s="8"/>
      <c r="BA5" s="8"/>
      <c r="BB5" s="8"/>
      <c r="BC5" s="8"/>
      <c r="BD5" s="8"/>
      <c r="BE5" s="8"/>
      <c r="BF5" s="8"/>
      <c r="BG5" s="8"/>
      <c r="BH5" s="8" t="s">
        <v>31</v>
      </c>
      <c r="BI5" s="8"/>
      <c r="BJ5" s="8"/>
      <c r="BK5" s="8"/>
      <c r="BL5" s="8"/>
      <c r="BM5" s="8"/>
      <c r="BN5" s="8"/>
      <c r="BO5" s="8"/>
      <c r="BP5" s="8"/>
      <c r="BQ5" s="8"/>
      <c r="BR5" s="8" t="s">
        <v>32</v>
      </c>
      <c r="BS5" s="8"/>
      <c r="BT5" s="8"/>
      <c r="BU5" s="8"/>
      <c r="BV5" s="8"/>
      <c r="BW5" s="8"/>
      <c r="BX5" s="8"/>
      <c r="BY5" s="8"/>
      <c r="BZ5" s="8"/>
      <c r="CA5" s="8"/>
      <c r="CB5" s="8" t="s">
        <v>33</v>
      </c>
      <c r="CC5" s="8"/>
      <c r="CD5" s="8"/>
      <c r="CE5" s="8"/>
      <c r="CF5" s="8"/>
      <c r="CG5" s="8"/>
      <c r="CH5" s="8"/>
      <c r="CI5" s="8"/>
      <c r="CJ5" s="8"/>
      <c r="CK5" s="8"/>
      <c r="CL5" s="8" t="s">
        <v>34</v>
      </c>
      <c r="CM5" s="8" t="s">
        <v>35</v>
      </c>
      <c r="CN5" s="8" t="s">
        <v>36</v>
      </c>
      <c r="CO5" s="8" t="s">
        <v>37</v>
      </c>
      <c r="CP5" s="8" t="s">
        <v>38</v>
      </c>
      <c r="CQ5" s="8" t="s">
        <v>39</v>
      </c>
      <c r="CR5" s="8" t="s">
        <v>40</v>
      </c>
      <c r="CS5" s="8" t="s">
        <v>40</v>
      </c>
      <c r="CT5" s="8" t="s">
        <v>40</v>
      </c>
      <c r="CU5" s="8" t="s">
        <v>40</v>
      </c>
      <c r="CV5" s="8" t="s">
        <v>40</v>
      </c>
      <c r="CW5" s="8" t="s">
        <v>40</v>
      </c>
      <c r="CX5" s="8" t="s">
        <v>40</v>
      </c>
      <c r="CY5" s="8" t="s">
        <v>40</v>
      </c>
      <c r="CZ5" s="8" t="s">
        <v>40</v>
      </c>
      <c r="DA5" s="8" t="s">
        <v>40</v>
      </c>
      <c r="DB5" s="9" t="s">
        <v>41</v>
      </c>
      <c r="DC5" s="9" t="s">
        <v>41</v>
      </c>
      <c r="DD5" s="9" t="s">
        <v>41</v>
      </c>
      <c r="DE5" s="9" t="s">
        <v>41</v>
      </c>
      <c r="DF5" s="9" t="s">
        <v>41</v>
      </c>
      <c r="DG5" s="9" t="s">
        <v>41</v>
      </c>
      <c r="DH5" s="9" t="s">
        <v>41</v>
      </c>
      <c r="DI5" s="9" t="s">
        <v>41</v>
      </c>
      <c r="DJ5" s="9" t="s">
        <v>41</v>
      </c>
      <c r="DK5" s="9" t="s">
        <v>41</v>
      </c>
      <c r="DL5" s="8" t="s">
        <v>42</v>
      </c>
      <c r="DM5" s="8" t="s">
        <v>43</v>
      </c>
      <c r="DN5" s="8" t="s">
        <v>44</v>
      </c>
      <c r="DO5" s="8" t="s">
        <v>45</v>
      </c>
      <c r="DP5" s="8" t="s">
        <v>19</v>
      </c>
      <c r="DQ5" s="8" t="s">
        <v>20</v>
      </c>
      <c r="DR5" s="8" t="s">
        <v>46</v>
      </c>
      <c r="DS5" s="8" t="s">
        <v>47</v>
      </c>
      <c r="DT5" s="8" t="s">
        <v>48</v>
      </c>
      <c r="DU5" s="8" t="s">
        <v>49</v>
      </c>
      <c r="DV5" s="8" t="s">
        <v>50</v>
      </c>
      <c r="DW5" s="8" t="s">
        <v>51</v>
      </c>
      <c r="DX5" s="8" t="s">
        <v>19</v>
      </c>
      <c r="DY5" s="8" t="s">
        <v>19</v>
      </c>
      <c r="DZ5" s="8" t="s">
        <v>20</v>
      </c>
      <c r="EA5" s="8" t="s">
        <v>46</v>
      </c>
      <c r="EB5" s="8" t="s">
        <v>47</v>
      </c>
      <c r="EC5" s="8" t="s">
        <v>48</v>
      </c>
      <c r="ED5" s="8" t="s">
        <v>49</v>
      </c>
      <c r="EE5" s="8" t="s">
        <v>50</v>
      </c>
      <c r="EF5" s="8" t="s">
        <v>51</v>
      </c>
      <c r="EG5" s="8" t="s">
        <v>19</v>
      </c>
      <c r="EH5" s="7" t="s">
        <v>52</v>
      </c>
      <c r="EI5" s="10"/>
    </row>
    <row r="6" customFormat="false" ht="14.9" hidden="false" customHeight="false" outlineLevel="0" collapsed="false">
      <c r="A6" s="11"/>
      <c r="B6" s="12" t="s">
        <v>53</v>
      </c>
      <c r="C6" s="12" t="s">
        <v>53</v>
      </c>
      <c r="D6" s="12" t="s">
        <v>53</v>
      </c>
      <c r="E6" s="12" t="s">
        <v>53</v>
      </c>
      <c r="F6" s="12" t="s">
        <v>53</v>
      </c>
      <c r="G6" s="12" t="s">
        <v>53</v>
      </c>
      <c r="H6" s="12" t="s">
        <v>53</v>
      </c>
      <c r="I6" s="12" t="s">
        <v>53</v>
      </c>
      <c r="J6" s="12" t="s">
        <v>53</v>
      </c>
      <c r="K6" s="12" t="s">
        <v>53</v>
      </c>
      <c r="L6" s="13" t="s">
        <v>54</v>
      </c>
      <c r="M6" s="13" t="s">
        <v>55</v>
      </c>
      <c r="N6" s="12" t="s">
        <v>56</v>
      </c>
      <c r="O6" s="11" t="s">
        <v>57</v>
      </c>
      <c r="P6" s="11" t="s">
        <v>58</v>
      </c>
      <c r="Q6" s="14" t="s">
        <v>59</v>
      </c>
      <c r="R6" s="15" t="s">
        <v>60</v>
      </c>
      <c r="S6" s="15" t="s">
        <v>61</v>
      </c>
      <c r="T6" s="16" t="s">
        <v>62</v>
      </c>
      <c r="U6" s="16" t="s">
        <v>62</v>
      </c>
      <c r="V6" s="16" t="s">
        <v>62</v>
      </c>
      <c r="W6" s="16" t="s">
        <v>62</v>
      </c>
      <c r="X6" s="16" t="s">
        <v>62</v>
      </c>
      <c r="Y6" s="16" t="s">
        <v>62</v>
      </c>
      <c r="Z6" s="16" t="s">
        <v>62</v>
      </c>
      <c r="AA6" s="16" t="s">
        <v>62</v>
      </c>
      <c r="AB6" s="16" t="s">
        <v>62</v>
      </c>
      <c r="AC6" s="17" t="s">
        <v>62</v>
      </c>
      <c r="AD6" s="18" t="s">
        <v>63</v>
      </c>
      <c r="AE6" s="18" t="s">
        <v>63</v>
      </c>
      <c r="AF6" s="18" t="s">
        <v>63</v>
      </c>
      <c r="AG6" s="18" t="s">
        <v>63</v>
      </c>
      <c r="AH6" s="18" t="s">
        <v>63</v>
      </c>
      <c r="AI6" s="18" t="s">
        <v>63</v>
      </c>
      <c r="AJ6" s="18" t="s">
        <v>63</v>
      </c>
      <c r="AK6" s="18" t="s">
        <v>63</v>
      </c>
      <c r="AL6" s="18" t="s">
        <v>63</v>
      </c>
      <c r="AM6" s="18" t="s">
        <v>63</v>
      </c>
      <c r="AN6" s="18" t="s">
        <v>64</v>
      </c>
      <c r="AO6" s="18" t="s">
        <v>64</v>
      </c>
      <c r="AP6" s="18" t="s">
        <v>64</v>
      </c>
      <c r="AQ6" s="18" t="s">
        <v>64</v>
      </c>
      <c r="AR6" s="18" t="s">
        <v>64</v>
      </c>
      <c r="AS6" s="18" t="s">
        <v>64</v>
      </c>
      <c r="AT6" s="18" t="s">
        <v>64</v>
      </c>
      <c r="AU6" s="18" t="s">
        <v>64</v>
      </c>
      <c r="AV6" s="18" t="s">
        <v>64</v>
      </c>
      <c r="AW6" s="18" t="s">
        <v>64</v>
      </c>
      <c r="AX6" s="16" t="s">
        <v>65</v>
      </c>
      <c r="AY6" s="16" t="s">
        <v>65</v>
      </c>
      <c r="AZ6" s="16" t="s">
        <v>65</v>
      </c>
      <c r="BA6" s="16" t="s">
        <v>65</v>
      </c>
      <c r="BB6" s="16" t="s">
        <v>65</v>
      </c>
      <c r="BC6" s="16" t="s">
        <v>65</v>
      </c>
      <c r="BD6" s="16" t="s">
        <v>65</v>
      </c>
      <c r="BE6" s="16" t="s">
        <v>65</v>
      </c>
      <c r="BF6" s="16" t="s">
        <v>65</v>
      </c>
      <c r="BG6" s="16" t="s">
        <v>65</v>
      </c>
      <c r="BH6" s="16" t="s">
        <v>66</v>
      </c>
      <c r="BI6" s="16" t="s">
        <v>66</v>
      </c>
      <c r="BJ6" s="16" t="s">
        <v>66</v>
      </c>
      <c r="BK6" s="16" t="s">
        <v>66</v>
      </c>
      <c r="BL6" s="16" t="s">
        <v>66</v>
      </c>
      <c r="BM6" s="16" t="s">
        <v>66</v>
      </c>
      <c r="BN6" s="16" t="s">
        <v>66</v>
      </c>
      <c r="BO6" s="16" t="s">
        <v>66</v>
      </c>
      <c r="BP6" s="16" t="s">
        <v>66</v>
      </c>
      <c r="BQ6" s="16" t="s">
        <v>66</v>
      </c>
      <c r="BR6" s="16" t="s">
        <v>67</v>
      </c>
      <c r="BS6" s="16" t="s">
        <v>67</v>
      </c>
      <c r="BT6" s="16" t="s">
        <v>67</v>
      </c>
      <c r="BU6" s="16" t="s">
        <v>67</v>
      </c>
      <c r="BV6" s="16" t="s">
        <v>67</v>
      </c>
      <c r="BW6" s="16" t="s">
        <v>67</v>
      </c>
      <c r="BX6" s="16" t="s">
        <v>67</v>
      </c>
      <c r="BY6" s="16" t="s">
        <v>67</v>
      </c>
      <c r="BZ6" s="16" t="s">
        <v>67</v>
      </c>
      <c r="CA6" s="16" t="s">
        <v>67</v>
      </c>
      <c r="CB6" s="16" t="s">
        <v>68</v>
      </c>
      <c r="CC6" s="16" t="s">
        <v>68</v>
      </c>
      <c r="CD6" s="16" t="s">
        <v>68</v>
      </c>
      <c r="CE6" s="16" t="s">
        <v>68</v>
      </c>
      <c r="CF6" s="16" t="s">
        <v>68</v>
      </c>
      <c r="CG6" s="16" t="s">
        <v>68</v>
      </c>
      <c r="CH6" s="16" t="s">
        <v>68</v>
      </c>
      <c r="CI6" s="16" t="s">
        <v>68</v>
      </c>
      <c r="CJ6" s="16" t="s">
        <v>68</v>
      </c>
      <c r="CK6" s="16" t="s">
        <v>68</v>
      </c>
      <c r="CL6" s="11" t="s">
        <v>69</v>
      </c>
      <c r="CM6" s="11" t="s">
        <v>70</v>
      </c>
      <c r="CN6" s="13" t="s">
        <v>71</v>
      </c>
      <c r="CO6" s="19" t="s">
        <v>72</v>
      </c>
      <c r="CP6" s="19" t="s">
        <v>73</v>
      </c>
      <c r="CQ6" s="19" t="s">
        <v>74</v>
      </c>
      <c r="CR6" s="12" t="s">
        <v>75</v>
      </c>
      <c r="CS6" s="12" t="s">
        <v>75</v>
      </c>
      <c r="CT6" s="12" t="s">
        <v>75</v>
      </c>
      <c r="CU6" s="12" t="s">
        <v>75</v>
      </c>
      <c r="CV6" s="12" t="s">
        <v>75</v>
      </c>
      <c r="CW6" s="12" t="s">
        <v>75</v>
      </c>
      <c r="CX6" s="12" t="s">
        <v>75</v>
      </c>
      <c r="CY6" s="12" t="s">
        <v>75</v>
      </c>
      <c r="CZ6" s="12" t="s">
        <v>75</v>
      </c>
      <c r="DA6" s="12" t="s">
        <v>75</v>
      </c>
      <c r="DB6" s="12" t="s">
        <v>76</v>
      </c>
      <c r="DC6" s="12" t="s">
        <v>76</v>
      </c>
      <c r="DD6" s="12" t="s">
        <v>76</v>
      </c>
      <c r="DE6" s="12" t="s">
        <v>76</v>
      </c>
      <c r="DF6" s="12" t="s">
        <v>76</v>
      </c>
      <c r="DG6" s="12" t="s">
        <v>76</v>
      </c>
      <c r="DH6" s="12" t="s">
        <v>76</v>
      </c>
      <c r="DI6" s="12" t="s">
        <v>76</v>
      </c>
      <c r="DJ6" s="12" t="s">
        <v>76</v>
      </c>
      <c r="DK6" s="12" t="s">
        <v>76</v>
      </c>
      <c r="DL6" s="20" t="s">
        <v>77</v>
      </c>
      <c r="DM6" s="20" t="s">
        <v>78</v>
      </c>
      <c r="DN6" s="20" t="s">
        <v>79</v>
      </c>
      <c r="DO6" s="13" t="s">
        <v>80</v>
      </c>
      <c r="DP6" s="13" t="s">
        <v>81</v>
      </c>
      <c r="DQ6" s="13" t="s">
        <v>82</v>
      </c>
      <c r="DR6" s="13" t="s">
        <v>83</v>
      </c>
      <c r="DS6" s="13" t="s">
        <v>84</v>
      </c>
      <c r="DT6" s="13" t="s">
        <v>85</v>
      </c>
      <c r="DU6" s="13" t="s">
        <v>86</v>
      </c>
      <c r="DV6" s="13" t="s">
        <v>87</v>
      </c>
      <c r="DW6" s="21" t="s">
        <v>88</v>
      </c>
      <c r="DX6" s="13" t="s">
        <v>89</v>
      </c>
      <c r="DY6" s="13" t="s">
        <v>81</v>
      </c>
      <c r="DZ6" s="13" t="s">
        <v>82</v>
      </c>
      <c r="EA6" s="13" t="s">
        <v>83</v>
      </c>
      <c r="EB6" s="13" t="s">
        <v>84</v>
      </c>
      <c r="EC6" s="13" t="s">
        <v>85</v>
      </c>
      <c r="ED6" s="13" t="s">
        <v>86</v>
      </c>
      <c r="EE6" s="13" t="s">
        <v>87</v>
      </c>
      <c r="EF6" s="21" t="s">
        <v>88</v>
      </c>
      <c r="EG6" s="13" t="s">
        <v>89</v>
      </c>
      <c r="EH6" s="13" t="s">
        <v>90</v>
      </c>
      <c r="EI6" s="3" t="s">
        <v>91</v>
      </c>
    </row>
    <row r="7" s="34" customFormat="true" ht="13.8" hidden="false" customHeight="false" outlineLevel="0" collapsed="false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4"/>
      <c r="M7" s="24"/>
      <c r="N7" s="23"/>
      <c r="O7" s="22"/>
      <c r="P7" s="22"/>
      <c r="Q7" s="25"/>
      <c r="R7" s="26"/>
      <c r="S7" s="26"/>
      <c r="T7" s="27"/>
      <c r="U7" s="27"/>
      <c r="V7" s="27"/>
      <c r="W7" s="27"/>
      <c r="X7" s="27"/>
      <c r="Y7" s="27"/>
      <c r="Z7" s="27"/>
      <c r="AA7" s="27"/>
      <c r="AB7" s="27"/>
      <c r="AC7" s="28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2"/>
      <c r="CM7" s="22"/>
      <c r="CN7" s="24"/>
      <c r="CO7" s="30"/>
      <c r="CP7" s="30"/>
      <c r="CQ7" s="30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31"/>
      <c r="DM7" s="31"/>
      <c r="DN7" s="31"/>
      <c r="DO7" s="24"/>
      <c r="DP7" s="24"/>
      <c r="DQ7" s="24"/>
      <c r="DR7" s="24"/>
      <c r="DS7" s="24"/>
      <c r="DT7" s="24"/>
      <c r="DU7" s="24"/>
      <c r="DV7" s="24"/>
      <c r="DW7" s="32"/>
      <c r="DX7" s="24"/>
      <c r="DY7" s="24"/>
      <c r="DZ7" s="24"/>
      <c r="EA7" s="24"/>
      <c r="EB7" s="24"/>
      <c r="EC7" s="24"/>
      <c r="ED7" s="24"/>
      <c r="EE7" s="24"/>
      <c r="EF7" s="32"/>
      <c r="EG7" s="24"/>
      <c r="EH7" s="24"/>
      <c r="EI7" s="33"/>
    </row>
    <row r="8" customFormat="false" ht="13.8" hidden="false" customHeight="false" outlineLevel="0" collapsed="false">
      <c r="A8" s="35" t="s">
        <v>92</v>
      </c>
      <c r="B8" s="36" t="n">
        <f aca="false">COUNTIF(WartelistekitaBesetzt,"X")</f>
        <v>0</v>
      </c>
      <c r="C8" s="36" t="n">
        <f aca="false">COUNTIF(WartelistekitaBesetzt1,"X")</f>
        <v>0</v>
      </c>
      <c r="D8" s="36" t="n">
        <f aca="false">COUNTIF(WartelistekitaBesetzt2,"X")</f>
        <v>0</v>
      </c>
      <c r="E8" s="36" t="n">
        <f aca="false">COUNTIF(WartelistekitaBesetzt3,"X")</f>
        <v>0</v>
      </c>
      <c r="F8" s="36" t="n">
        <f aca="false">COUNTIF(WartelistekitaBesetzt4,"X")</f>
        <v>0</v>
      </c>
      <c r="G8" s="36" t="n">
        <f aca="false">COUNTIF(WartelistekitaBesetzt5,"X")</f>
        <v>0</v>
      </c>
      <c r="H8" s="36" t="n">
        <f aca="false">COUNTIF(WartelistekitaBesetzt6,"X")</f>
        <v>0</v>
      </c>
      <c r="I8" s="36" t="n">
        <f aca="false">COUNTIF(WartelistekitaBesetzt7,"X")</f>
        <v>0</v>
      </c>
      <c r="J8" s="36" t="n">
        <f aca="false">COUNTIF(WartelistekitaBesetzt8,"X")</f>
        <v>0</v>
      </c>
      <c r="K8" s="36" t="n">
        <f aca="false">COUNTIF(WartelistekitaBesetzt9,"X")</f>
        <v>0</v>
      </c>
      <c r="L8" s="35"/>
      <c r="M8" s="35"/>
      <c r="N8" s="36"/>
      <c r="O8" s="35"/>
      <c r="P8" s="35"/>
      <c r="Q8" s="37" t="n">
        <f aca="false">COUNTIF(Wartelisteunter12M,"X")</f>
        <v>0</v>
      </c>
      <c r="R8" s="38" t="n">
        <f aca="false">SUM(WartelistepensumMin)</f>
        <v>0</v>
      </c>
      <c r="S8" s="38" t="n">
        <f aca="false">SUM(WartelistepensumMax)</f>
        <v>0</v>
      </c>
      <c r="T8" s="36" t="n">
        <f aca="false">COUNTIF(Wartelistemontag,"X")</f>
        <v>0</v>
      </c>
      <c r="U8" s="36" t="n">
        <f aca="false">COUNTIF(Wartelistemontag1,"X")</f>
        <v>0</v>
      </c>
      <c r="V8" s="36" t="n">
        <f aca="false">COUNTIF(Wartelistemontag2,"X")</f>
        <v>0</v>
      </c>
      <c r="W8" s="36" t="n">
        <f aca="false">COUNTIF(Wartelistemontag3,"X")</f>
        <v>0</v>
      </c>
      <c r="X8" s="36" t="n">
        <f aca="false">COUNTIF(Wartelistemontag4,"X")</f>
        <v>0</v>
      </c>
      <c r="Y8" s="36" t="n">
        <f aca="false">COUNTIF(Wartelistemontag5,"X")</f>
        <v>0</v>
      </c>
      <c r="Z8" s="36" t="n">
        <f aca="false">COUNTIF(Wartelistemontag6,"X")</f>
        <v>0</v>
      </c>
      <c r="AA8" s="36" t="n">
        <f aca="false">COUNTIF(Wartelistemontag7,"X")</f>
        <v>0</v>
      </c>
      <c r="AB8" s="36" t="n">
        <f aca="false">COUNTIF(Wartelistemontag8,"X")</f>
        <v>0</v>
      </c>
      <c r="AC8" s="36" t="n">
        <f aca="false">COUNTIF(Wartelistemontag9,"X")</f>
        <v>0</v>
      </c>
      <c r="AD8" s="36" t="n">
        <f aca="false">COUNTIF(Wartelistedienstag,"X")</f>
        <v>0</v>
      </c>
      <c r="AE8" s="36" t="n">
        <f aca="false">COUNTIF(Wartelistedienstag1,"X")</f>
        <v>0</v>
      </c>
      <c r="AF8" s="36" t="n">
        <f aca="false">COUNTIF(Wartelistedienstag2,"X")</f>
        <v>0</v>
      </c>
      <c r="AG8" s="36" t="n">
        <f aca="false">COUNTIF(Wartelistedienstag3,"X")</f>
        <v>0</v>
      </c>
      <c r="AH8" s="36" t="n">
        <f aca="false">COUNTIF(Wartelistedienstag4,"X")</f>
        <v>0</v>
      </c>
      <c r="AI8" s="36" t="n">
        <f aca="false">COUNTIF(Wartelistedienstag5,"X")</f>
        <v>0</v>
      </c>
      <c r="AJ8" s="36" t="n">
        <f aca="false">COUNTIF(Wartelistedienstag6,"X")</f>
        <v>0</v>
      </c>
      <c r="AK8" s="36" t="n">
        <f aca="false">COUNTIF(Wartelistedienstag7,"X")</f>
        <v>0</v>
      </c>
      <c r="AL8" s="36" t="n">
        <f aca="false">COUNTIF(Wartelistedienstag8,"X")</f>
        <v>0</v>
      </c>
      <c r="AM8" s="36" t="n">
        <f aca="false">COUNTIF(Wartelistedienstag9,"X")</f>
        <v>0</v>
      </c>
      <c r="AN8" s="36" t="n">
        <f aca="false">COUNTIF(Wartelistemittwoch,"X")</f>
        <v>0</v>
      </c>
      <c r="AO8" s="36" t="n">
        <f aca="false">COUNTIF(Wartelistemittwoch1,"X")</f>
        <v>0</v>
      </c>
      <c r="AP8" s="36" t="n">
        <f aca="false">COUNTIF(Wartelistemittwoch2,"X")</f>
        <v>0</v>
      </c>
      <c r="AQ8" s="36" t="n">
        <f aca="false">COUNTIF(Wartelistemittwoch3,"X")</f>
        <v>0</v>
      </c>
      <c r="AR8" s="36" t="n">
        <f aca="false">COUNTIF(Wartelistemittwoch4,"X")</f>
        <v>0</v>
      </c>
      <c r="AS8" s="36" t="n">
        <f aca="false">COUNTIF(Wartelistemittwoch5,"X")</f>
        <v>0</v>
      </c>
      <c r="AT8" s="36" t="n">
        <f aca="false">COUNTIF(Wartelistemittwoch6,"X")</f>
        <v>0</v>
      </c>
      <c r="AU8" s="36" t="n">
        <f aca="false">COUNTIF(Wartelistemittwoch7,"X")</f>
        <v>0</v>
      </c>
      <c r="AV8" s="36" t="n">
        <f aca="false">COUNTIF(Wartelistemittwoch8,"X")</f>
        <v>0</v>
      </c>
      <c r="AW8" s="36" t="n">
        <f aca="false">COUNTIF(Wartelistemittwoch9,"X")</f>
        <v>0</v>
      </c>
      <c r="AX8" s="36" t="n">
        <f aca="false">COUNTIF(Wartelistedonnerstag,"X")</f>
        <v>0</v>
      </c>
      <c r="AY8" s="36" t="n">
        <f aca="false">COUNTIF(Wartelistedonnerstag1,"X")</f>
        <v>0</v>
      </c>
      <c r="AZ8" s="36" t="n">
        <f aca="false">COUNTIF(Wartelistedonnerstag2,"X")</f>
        <v>0</v>
      </c>
      <c r="BA8" s="36" t="n">
        <f aca="false">COUNTIF(Wartelistedonnerstag3,"X")</f>
        <v>0</v>
      </c>
      <c r="BB8" s="36" t="n">
        <f aca="false">COUNTIF(Wartelistedonnerstag4,"X")</f>
        <v>0</v>
      </c>
      <c r="BC8" s="36" t="n">
        <f aca="false">COUNTIF(Wartelistedonnerstag5,"X")</f>
        <v>0</v>
      </c>
      <c r="BD8" s="36" t="n">
        <f aca="false">COUNTIF(Wartelistedonnerstag6,"X")</f>
        <v>0</v>
      </c>
      <c r="BE8" s="36" t="n">
        <f aca="false">COUNTIF(Wartelistedonnerstag7,"X")</f>
        <v>0</v>
      </c>
      <c r="BF8" s="36" t="n">
        <f aca="false">COUNTIF(Wartelistedonnerstag8,"X")</f>
        <v>0</v>
      </c>
      <c r="BG8" s="36" t="n">
        <f aca="false">COUNTIF(Wartelistedonnerstag9,"X")</f>
        <v>0</v>
      </c>
      <c r="BH8" s="36" t="n">
        <f aca="false">COUNTIF(Wartelistefreitag,"X")</f>
        <v>0</v>
      </c>
      <c r="BI8" s="36" t="n">
        <f aca="false">COUNTIF(Wartelistefreitag1,"X")</f>
        <v>0</v>
      </c>
      <c r="BJ8" s="36" t="n">
        <f aca="false">COUNTIF(Wartelistefreitag2,"X")</f>
        <v>0</v>
      </c>
      <c r="BK8" s="36" t="n">
        <f aca="false">COUNTIF(Wartelistefreitag3,"X")</f>
        <v>0</v>
      </c>
      <c r="BL8" s="36" t="n">
        <f aca="false">COUNTIF(Wartelistefreitag4,"X")</f>
        <v>0</v>
      </c>
      <c r="BM8" s="36" t="n">
        <f aca="false">COUNTIF(Wartelistefreitag5,"X")</f>
        <v>0</v>
      </c>
      <c r="BN8" s="36" t="n">
        <f aca="false">COUNTIF(Wartelistefreitag6,"X")</f>
        <v>0</v>
      </c>
      <c r="BO8" s="36" t="n">
        <f aca="false">COUNTIF(Wartelistefreitag7,"X")</f>
        <v>0</v>
      </c>
      <c r="BP8" s="36" t="n">
        <f aca="false">COUNTIF(Wartelistefreitag8,"X")</f>
        <v>0</v>
      </c>
      <c r="BQ8" s="36" t="n">
        <f aca="false">COUNTIF(Wartelistefreitag9,"X")</f>
        <v>0</v>
      </c>
      <c r="BR8" s="36" t="n">
        <f aca="false">COUNTIF(Wartelistesamstag,"X")</f>
        <v>0</v>
      </c>
      <c r="BS8" s="36" t="n">
        <f aca="false">COUNTIF(Wartelistesamstag1,"X")</f>
        <v>0</v>
      </c>
      <c r="BT8" s="36" t="n">
        <f aca="false">COUNTIF(Wartelistesamstag2,"X")</f>
        <v>0</v>
      </c>
      <c r="BU8" s="36" t="n">
        <f aca="false">COUNTIF(Wartelistesamstag3,"X")</f>
        <v>0</v>
      </c>
      <c r="BV8" s="36" t="n">
        <f aca="false">COUNTIF(Wartelistesamstag4,"X")</f>
        <v>0</v>
      </c>
      <c r="BW8" s="36" t="n">
        <f aca="false">COUNTIF(Wartelistesamstag5,"X")</f>
        <v>0</v>
      </c>
      <c r="BX8" s="36" t="n">
        <f aca="false">COUNTIF(Wartelistesamstag6,"X")</f>
        <v>0</v>
      </c>
      <c r="BY8" s="36" t="n">
        <f aca="false">COUNTIF(Wartelistesamstag7,"X")</f>
        <v>0</v>
      </c>
      <c r="BZ8" s="36" t="n">
        <f aca="false">COUNTIF(Wartelistesamstag8,"X")</f>
        <v>0</v>
      </c>
      <c r="CA8" s="36" t="n">
        <f aca="false">COUNTIF(Wartelistesamstag9,"X")</f>
        <v>0</v>
      </c>
      <c r="CB8" s="36" t="n">
        <f aca="false">COUNTIF(Wartelistesonntag,"X")</f>
        <v>0</v>
      </c>
      <c r="CC8" s="36" t="n">
        <f aca="false">COUNTIF(Wartelistesonntag1,"X")</f>
        <v>0</v>
      </c>
      <c r="CD8" s="36" t="n">
        <f aca="false">COUNTIF(Wartelistesonntag2,"X")</f>
        <v>0</v>
      </c>
      <c r="CE8" s="36" t="n">
        <f aca="false">COUNTIF(Wartelistesonntag3,"X")</f>
        <v>0</v>
      </c>
      <c r="CF8" s="36" t="n">
        <f aca="false">COUNTIF(Wartelistesonntag4,"X")</f>
        <v>0</v>
      </c>
      <c r="CG8" s="36" t="n">
        <f aca="false">COUNTIF(Wartelistesonntag5,"X")</f>
        <v>0</v>
      </c>
      <c r="CH8" s="36" t="n">
        <f aca="false">COUNTIF(Wartelistesonntag6,"X")</f>
        <v>0</v>
      </c>
      <c r="CI8" s="36" t="n">
        <f aca="false">COUNTIF(Wartelistesonntag7,"X")</f>
        <v>0</v>
      </c>
      <c r="CJ8" s="36" t="n">
        <f aca="false">COUNTIF(Wartelistesonntag8,"X")</f>
        <v>0</v>
      </c>
      <c r="CK8" s="36" t="n">
        <f aca="false">COUNTIF(Wartelistesonntag9,"X")</f>
        <v>0</v>
      </c>
      <c r="CL8" s="35"/>
      <c r="CM8" s="35"/>
      <c r="CN8" s="35"/>
      <c r="CO8" s="37" t="n">
        <f aca="false">COUNTIF(WartelistesubventionierterPlatz,"X")</f>
        <v>0</v>
      </c>
      <c r="CP8" s="37" t="n">
        <f aca="false">COUNTIF(WartelisteprivaterPlatz,"X")</f>
        <v>0</v>
      </c>
      <c r="CQ8" s="37" t="n">
        <f aca="false">COUNTIF(Wartelistekindergarten,"X")</f>
        <v>0</v>
      </c>
      <c r="CR8" s="37" t="n">
        <f aca="false">COUNTIF(Wartelistefirma,"X")</f>
        <v>0</v>
      </c>
      <c r="CS8" s="37" t="n">
        <f aca="false">COUNTIF(Wartelistefirma1,"X")</f>
        <v>0</v>
      </c>
      <c r="CT8" s="37" t="n">
        <f aca="false">COUNTIF(Wartelistefirma2,"X")</f>
        <v>0</v>
      </c>
      <c r="CU8" s="37" t="n">
        <f aca="false">COUNTIF(Wartelistefirma3,"X")</f>
        <v>0</v>
      </c>
      <c r="CV8" s="37" t="n">
        <f aca="false">COUNTIF(Wartelistefirma4,"X")</f>
        <v>0</v>
      </c>
      <c r="CW8" s="37" t="n">
        <f aca="false">COUNTIF(Wartelistefirma5,"X")</f>
        <v>0</v>
      </c>
      <c r="CX8" s="37" t="n">
        <f aca="false">COUNTIF(Wartelistefirma6,"X")</f>
        <v>0</v>
      </c>
      <c r="CY8" s="37" t="n">
        <f aca="false">COUNTIF(Wartelistefirma7,"X")</f>
        <v>0</v>
      </c>
      <c r="CZ8" s="37" t="n">
        <f aca="false">COUNTIF(Wartelistefirma8,"X")</f>
        <v>0</v>
      </c>
      <c r="DA8" s="37" t="n">
        <f aca="false">COUNTIF(Wartelistefirma9,"X")</f>
        <v>0</v>
      </c>
      <c r="DB8" s="37" t="n">
        <f aca="false">COUNTIF(WartelistebetreuungsGrund,"X")</f>
        <v>0</v>
      </c>
      <c r="DC8" s="37" t="n">
        <f aca="false">COUNTIF(WartelistebetreuungsGrund1,"X")</f>
        <v>0</v>
      </c>
      <c r="DD8" s="37" t="n">
        <f aca="false">COUNTIF(WartelistebetreuungsGrund2,"X")</f>
        <v>0</v>
      </c>
      <c r="DE8" s="37" t="n">
        <f aca="false">COUNTIF(WartelistebetreuungsGrund3,"X")</f>
        <v>0</v>
      </c>
      <c r="DF8" s="37" t="n">
        <f aca="false">COUNTIF(WartelistebetreuungsGrund4,"X")</f>
        <v>0</v>
      </c>
      <c r="DG8" s="37" t="n">
        <f aca="false">COUNTIF(WartelistebetreuungsGrund5,"X")</f>
        <v>0</v>
      </c>
      <c r="DH8" s="37" t="n">
        <f aca="false">COUNTIF(WartelistebetreuungsGrund6,"X")</f>
        <v>0</v>
      </c>
      <c r="DI8" s="37" t="n">
        <f aca="false">COUNTIF(WartelistebetreuungsGrund7,"X")</f>
        <v>0</v>
      </c>
      <c r="DJ8" s="37" t="n">
        <f aca="false">COUNTIF(WartelistebetreuungsGrund8,"X")</f>
        <v>0</v>
      </c>
      <c r="DK8" s="37" t="n">
        <f aca="false">COUNTIF(WartelistebetreuungsGrund9,"X")</f>
        <v>0</v>
      </c>
      <c r="DL8" s="39" t="n">
        <f aca="false">SUM(WartelistepensumWunschMin)</f>
        <v>0</v>
      </c>
      <c r="DM8" s="39" t="n">
        <f aca="false">SUM(WartelistepensumWunschMax)</f>
        <v>0</v>
      </c>
      <c r="DN8" s="40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41"/>
    </row>
  </sheetData>
  <mergeCells count="16">
    <mergeCell ref="B4:K4"/>
    <mergeCell ref="L4:Q4"/>
    <mergeCell ref="R4:CK4"/>
    <mergeCell ref="CL4:CQ4"/>
    <mergeCell ref="CR4:DA4"/>
    <mergeCell ref="DB4:DK4"/>
    <mergeCell ref="DL4:DO4"/>
    <mergeCell ref="DP4:DX4"/>
    <mergeCell ref="DY4:EG4"/>
    <mergeCell ref="T5:AC5"/>
    <mergeCell ref="AD5:AM5"/>
    <mergeCell ref="AN5:AW5"/>
    <mergeCell ref="AX5:BG5"/>
    <mergeCell ref="BH5:BQ5"/>
    <mergeCell ref="BR5:CA5"/>
    <mergeCell ref="CB5:CK5"/>
  </mergeCells>
  <hyperlinks>
    <hyperlink ref="DW6" r:id="rId1" display="{elternteilEmail}"/>
    <hyperlink ref="DX6" r:id="rId2" display="{elternteilFullName}"/>
    <hyperlink ref="EF6" r:id="rId3" display="{elternteilEmail}"/>
    <hyperlink ref="EG6" r:id="rId4" display="{elternteilFullName}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107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2015-10-22T16:45:09Z</dcterms:created>
  <dc:language>de-CH</dc:language>
  <dcterms:modified xsi:type="dcterms:W3CDTF">2015-10-22T16:47:51Z</dcterms:modified>
  <cp:revision>2</cp:revision>
</cp:coreProperties>
</file>