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JA\Projects\vacme\server\vacme-rest\src\main\resources\reports\"/>
    </mc:Choice>
  </mc:AlternateContent>
  <xr:revisionPtr revIDLastSave="0" documentId="13_ncr:1_{574AA2A4-9EBC-4DBE-983D-DF7B000F6B38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J8" i="1"/>
  <c r="K8" i="1"/>
  <c r="Q8" i="1" l="1"/>
</calcChain>
</file>

<file path=xl/sharedStrings.xml><?xml version="1.0" encoding="utf-8"?>
<sst xmlns="http://schemas.openxmlformats.org/spreadsheetml/2006/main" count="70" uniqueCount="69">
  <si>
    <t>{odiName}</t>
  </si>
  <si>
    <t>{repeatRow}</t>
  </si>
  <si>
    <t>{kantonKey}</t>
  </si>
  <si>
    <t>{vonKey}</t>
  </si>
  <si>
    <t>{bisKey}</t>
  </si>
  <si>
    <t>{kanton}</t>
  </si>
  <si>
    <t>{von}</t>
  </si>
  <si>
    <t>{bis}</t>
  </si>
  <si>
    <t>{impfortTyp}</t>
  </si>
  <si>
    <t>{impfort}</t>
  </si>
  <si>
    <t>{odiNameKey}</t>
  </si>
  <si>
    <t>{adresse1Key}</t>
  </si>
  <si>
    <t>{adresse2Key}</t>
  </si>
  <si>
    <t>{PLZKey}</t>
  </si>
  <si>
    <t>{ortKey}</t>
  </si>
  <si>
    <t>{ZSRKey}</t>
  </si>
  <si>
    <t>{GLNKey}</t>
  </si>
  <si>
    <t>{TypKey}</t>
  </si>
  <si>
    <t>{pauschaleOKPKey}</t>
  </si>
  <si>
    <t>{pauschaleRestKey}</t>
  </si>
  <si>
    <t>{OKPKey}</t>
  </si>
  <si>
    <t>{AuslandKey}</t>
  </si>
  <si>
    <t>{anzahlImpfung}</t>
  </si>
  <si>
    <t>{EDAKey}</t>
  </si>
  <si>
    <t>{andereKey}</t>
  </si>
  <si>
    <t>{totalKey}</t>
  </si>
  <si>
    <t>{verguetung}</t>
  </si>
  <si>
    <t>{fachverantwortung}</t>
  </si>
  <si>
    <t>{fachNameKey}</t>
  </si>
  <si>
    <t>{fachVornameKey}</t>
  </si>
  <si>
    <t>{fachMailKey}</t>
  </si>
  <si>
    <t>{fachGLNKey}</t>
  </si>
  <si>
    <t>{organisationsverantwortung}</t>
  </si>
  <si>
    <t>{orgaNameKey}</t>
  </si>
  <si>
    <t>{orgaVornameKey}</t>
  </si>
  <si>
    <t>{orgaMailKey}</t>
  </si>
  <si>
    <t>{adresse1}</t>
  </si>
  <si>
    <t>{adresse2}</t>
  </si>
  <si>
    <t>{PLZ}</t>
  </si>
  <si>
    <t>{ort}</t>
  </si>
  <si>
    <t>{ZSR}</t>
  </si>
  <si>
    <t>{GLN}</t>
  </si>
  <si>
    <t>{Typ}</t>
  </si>
  <si>
    <t>{OKP}</t>
  </si>
  <si>
    <t>{Ausland}</t>
  </si>
  <si>
    <t>{EDA}</t>
  </si>
  <si>
    <t>{andere}</t>
  </si>
  <si>
    <t>{fachName}</t>
  </si>
  <si>
    <t>{fachVorname}</t>
  </si>
  <si>
    <t>{fachMail}</t>
  </si>
  <si>
    <t>{fachGLN}</t>
  </si>
  <si>
    <t>{orgaName}</t>
  </si>
  <si>
    <t>{orgaVorname}</t>
  </si>
  <si>
    <t>{orgaMail}</t>
  </si>
  <si>
    <t>{pauschaleODIOKPKey}</t>
  </si>
  <si>
    <t>{pauschaleODIRestKey}</t>
  </si>
  <si>
    <t>{IBANKey}</t>
  </si>
  <si>
    <t>{ImpfortTyp_ANDERE}</t>
  </si>
  <si>
    <t>{ImpfortTyp_SPITAL}</t>
  </si>
  <si>
    <t>{ImpfortTyp_MOBIL}</t>
  </si>
  <si>
    <t>{ImpfortTyp_APOTHEKE}</t>
  </si>
  <si>
    <t>{ImpfortTyp_HAUSARZT}</t>
  </si>
  <si>
    <t>{ImpfortTyp_ALTERSHEIM}</t>
  </si>
  <si>
    <t>{ImpfortTyp_IMPFZENTRUM}</t>
  </si>
  <si>
    <t>{IBAN}</t>
  </si>
  <si>
    <t>{ImpfortTyp_SELBSTZAHLENDE}</t>
  </si>
  <si>
    <t>{selbstzahlendeKey}</t>
  </si>
  <si>
    <t>{selbstzahlende}</t>
  </si>
  <si>
    <t>{reportKindTitle}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</si>
</sst>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4" fillId="0" borderId="0" xfId="0" applyFont="1"/>
    <xf numFmtId="14" fontId="4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2" borderId="3" xfId="0" applyFont="1" applyFill="1" applyBorder="1" applyAlignment="1"/>
    <xf numFmtId="0" fontId="1" fillId="2" borderId="1" xfId="0" applyFont="1" applyFill="1" applyBorder="1"/>
    <xf numFmtId="0" fontId="1" fillId="7" borderId="2" xfId="0" applyFont="1" applyFill="1" applyBorder="1" applyAlignment="1"/>
    <xf numFmtId="2" fontId="4" fillId="6" borderId="1" xfId="0" applyNumberFormat="1" applyFont="1" applyFill="1" applyBorder="1"/>
    <xf numFmtId="2" fontId="4" fillId="5" borderId="1" xfId="0" applyNumberFormat="1" applyFont="1" applyFill="1" applyBorder="1"/>
    <xf numFmtId="2" fontId="1" fillId="0" borderId="1" xfId="0" applyNumberFormat="1" applyFont="1" applyBorder="1"/>
    <xf numFmtId="2" fontId="1" fillId="7" borderId="1" xfId="0" applyNumberFormat="1" applyFont="1" applyFill="1" applyBorder="1"/>
    <xf numFmtId="2" fontId="5" fillId="6" borderId="1" xfId="0" applyNumberFormat="1" applyFont="1" applyFill="1" applyBorder="1"/>
    <xf numFmtId="2" fontId="5" fillId="5" borderId="1" xfId="0" applyNumberFormat="1" applyFont="1" applyFill="1" applyBorder="1"/>
    <xf numFmtId="0" fontId="1" fillId="8" borderId="1" xfId="0" applyFont="1" applyFill="1" applyBorder="1"/>
    <xf numFmtId="0" fontId="1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topLeftCell="F1" workbookViewId="0">
      <selection activeCell="R9" sqref="R9"/>
    </sheetView>
  </sheetViews>
  <sheetFormatPr baseColWidth="10" defaultColWidth="0" defaultRowHeight="14.25" x14ac:dyDescent="0.2"/>
  <cols>
    <col min="1" max="1" width="25.5703125" style="1" customWidth="1"/>
    <col min="2" max="2" width="21.28515625" style="1" bestFit="1" customWidth="1"/>
    <col min="3" max="8" width="11.42578125" style="1" customWidth="1"/>
    <col min="9" max="9" width="22.28515625" style="1" bestFit="1" customWidth="1"/>
    <col min="10" max="11" width="11.42578125" style="1" customWidth="1"/>
    <col min="12" max="12" width="15.7109375" style="1" customWidth="1"/>
    <col min="13" max="13" width="22.140625" style="1" customWidth="1"/>
    <col min="14" max="15" width="12.7109375" style="1" customWidth="1"/>
    <col min="16" max="16" width="16.42578125" style="1" customWidth="1"/>
    <col min="17" max="17" width="13.140625" style="1" customWidth="1"/>
    <col min="18" max="18" width="15.28515625" style="1" customWidth="1"/>
    <col min="19" max="24" width="11.42578125" style="1" customWidth="1"/>
    <col min="25" max="25" width="27.5703125" style="1" bestFit="1" customWidth="1"/>
    <col min="26" max="26" width="11.42578125" style="1" hidden="1" customWidth="1"/>
    <col min="27" max="16384" width="11.42578125" style="1" hidden="1"/>
  </cols>
  <sheetData>
    <row r="1" spans="1:26" ht="20.25" x14ac:dyDescent="0.3">
      <c r="A1" s="2" t="s">
        <v>68</v>
      </c>
    </row>
    <row r="2" spans="1:26" s="5" customFormat="1" ht="15" x14ac:dyDescent="0.25">
      <c r="A2" s="5" t="s">
        <v>2</v>
      </c>
      <c r="B2" s="5" t="s">
        <v>5</v>
      </c>
      <c r="J2" s="31" t="s">
        <v>8</v>
      </c>
      <c r="K2" s="32"/>
      <c r="L2" s="7" t="s">
        <v>63</v>
      </c>
      <c r="M2" s="7" t="s">
        <v>62</v>
      </c>
      <c r="N2" s="7" t="s">
        <v>61</v>
      </c>
      <c r="O2" s="7" t="s">
        <v>60</v>
      </c>
      <c r="P2" s="7" t="s">
        <v>59</v>
      </c>
      <c r="Q2" s="7" t="s">
        <v>58</v>
      </c>
      <c r="R2" s="7" t="s">
        <v>57</v>
      </c>
      <c r="S2" s="24" t="s">
        <v>65</v>
      </c>
      <c r="T2" s="24"/>
      <c r="U2" s="24"/>
      <c r="V2" s="24"/>
    </row>
    <row r="3" spans="1:26" s="5" customFormat="1" ht="15" x14ac:dyDescent="0.25">
      <c r="A3" s="5" t="s">
        <v>3</v>
      </c>
      <c r="B3" s="6" t="s">
        <v>6</v>
      </c>
      <c r="J3" s="35" t="s">
        <v>18</v>
      </c>
      <c r="K3" s="36"/>
      <c r="L3" s="16">
        <v>14.5</v>
      </c>
      <c r="M3" s="16">
        <v>14.5</v>
      </c>
      <c r="N3" s="16">
        <v>24.5</v>
      </c>
      <c r="O3" s="16">
        <v>14.5</v>
      </c>
      <c r="P3" s="16">
        <v>14.5</v>
      </c>
      <c r="Q3" s="16">
        <v>14.5</v>
      </c>
      <c r="R3" s="16">
        <v>14.5</v>
      </c>
      <c r="S3" s="25">
        <v>0</v>
      </c>
      <c r="T3" s="25"/>
      <c r="U3" s="25"/>
      <c r="V3" s="25"/>
    </row>
    <row r="4" spans="1:26" s="5" customFormat="1" ht="15" x14ac:dyDescent="0.25">
      <c r="A4" s="5" t="s">
        <v>4</v>
      </c>
      <c r="B4" s="6" t="s">
        <v>7</v>
      </c>
      <c r="J4" s="37" t="s">
        <v>19</v>
      </c>
      <c r="K4" s="38"/>
      <c r="L4" s="17">
        <v>14.5</v>
      </c>
      <c r="M4" s="17">
        <v>14.5</v>
      </c>
      <c r="N4" s="17">
        <v>24.5</v>
      </c>
      <c r="O4" s="17">
        <v>14.5</v>
      </c>
      <c r="P4" s="17">
        <v>14.5</v>
      </c>
      <c r="Q4" s="17">
        <v>14.5</v>
      </c>
      <c r="R4" s="17">
        <v>14.5</v>
      </c>
      <c r="S4" s="25"/>
      <c r="T4" s="25"/>
      <c r="U4" s="25"/>
      <c r="V4" s="25"/>
    </row>
    <row r="6" spans="1:26" ht="14.45" customHeight="1" x14ac:dyDescent="0.2">
      <c r="A6" s="33" t="s">
        <v>9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28" t="s">
        <v>22</v>
      </c>
      <c r="M6" s="29"/>
      <c r="N6" s="29"/>
      <c r="O6" s="29"/>
      <c r="P6" s="30"/>
      <c r="Q6" s="26" t="s">
        <v>26</v>
      </c>
      <c r="R6" s="27"/>
      <c r="S6" s="13" t="s">
        <v>27</v>
      </c>
      <c r="T6" s="3"/>
      <c r="U6" s="3"/>
      <c r="V6" s="4"/>
      <c r="W6" s="13" t="s">
        <v>32</v>
      </c>
      <c r="X6" s="3"/>
      <c r="Y6" s="4"/>
    </row>
    <row r="7" spans="1:26" x14ac:dyDescent="0.2">
      <c r="A7" s="10" t="s">
        <v>10</v>
      </c>
      <c r="B7" s="10" t="s">
        <v>11</v>
      </c>
      <c r="C7" s="10" t="s">
        <v>12</v>
      </c>
      <c r="D7" s="10" t="s">
        <v>13</v>
      </c>
      <c r="E7" s="10" t="s">
        <v>14</v>
      </c>
      <c r="F7" s="15" t="s">
        <v>15</v>
      </c>
      <c r="G7" s="15" t="s">
        <v>56</v>
      </c>
      <c r="H7" s="10" t="s">
        <v>16</v>
      </c>
      <c r="I7" s="10" t="s">
        <v>17</v>
      </c>
      <c r="J7" s="20" t="s">
        <v>54</v>
      </c>
      <c r="K7" s="21" t="s">
        <v>55</v>
      </c>
      <c r="L7" s="22" t="s">
        <v>66</v>
      </c>
      <c r="M7" s="11" t="s">
        <v>20</v>
      </c>
      <c r="N7" s="12" t="s">
        <v>21</v>
      </c>
      <c r="O7" s="12" t="s">
        <v>23</v>
      </c>
      <c r="P7" s="12" t="s">
        <v>24</v>
      </c>
      <c r="Q7" s="19" t="s">
        <v>25</v>
      </c>
      <c r="R7" s="19" t="s">
        <v>66</v>
      </c>
      <c r="S7" s="14" t="s">
        <v>28</v>
      </c>
      <c r="T7" s="14" t="s">
        <v>29</v>
      </c>
      <c r="U7" s="14" t="s">
        <v>30</v>
      </c>
      <c r="V7" s="14" t="s">
        <v>31</v>
      </c>
      <c r="W7" s="14" t="s">
        <v>33</v>
      </c>
      <c r="X7" s="14" t="s">
        <v>34</v>
      </c>
      <c r="Y7" s="14" t="s">
        <v>35</v>
      </c>
    </row>
    <row r="8" spans="1:26" x14ac:dyDescent="0.2">
      <c r="A8" s="8" t="s">
        <v>0</v>
      </c>
      <c r="B8" s="8" t="s">
        <v>36</v>
      </c>
      <c r="C8" s="8" t="s">
        <v>37</v>
      </c>
      <c r="D8" s="8" t="s">
        <v>38</v>
      </c>
      <c r="E8" s="8" t="s">
        <v>39</v>
      </c>
      <c r="F8" s="8" t="s">
        <v>40</v>
      </c>
      <c r="G8" s="8" t="s">
        <v>64</v>
      </c>
      <c r="H8" s="8" t="s">
        <v>41</v>
      </c>
      <c r="I8" s="8" t="s">
        <v>42</v>
      </c>
      <c r="J8" s="18" t="e">
        <f>HLOOKUP($I8,$L$2:$R$3,2,FALSE)</f>
        <v>#N/A</v>
      </c>
      <c r="K8" s="18" t="e">
        <f>HLOOKUP($I8,$L$2:$R$4,3,FALSE)</f>
        <v>#N/A</v>
      </c>
      <c r="L8" s="23" t="s">
        <v>67</v>
      </c>
      <c r="M8" s="8" t="s">
        <v>43</v>
      </c>
      <c r="N8" s="8" t="s">
        <v>44</v>
      </c>
      <c r="O8" s="8" t="s">
        <v>45</v>
      </c>
      <c r="P8" s="8" t="s">
        <v>46</v>
      </c>
      <c r="Q8" s="18" t="e">
        <f>J8*M8+K8*(N8+O8+P8)</f>
        <v>#N/A</v>
      </c>
      <c r="R8" s="18" t="e">
        <f>$S$3*L8</f>
        <v>#VALUE!</v>
      </c>
      <c r="S8" s="8" t="s">
        <v>47</v>
      </c>
      <c r="T8" s="8" t="s">
        <v>48</v>
      </c>
      <c r="U8" s="8" t="s">
        <v>49</v>
      </c>
      <c r="V8" s="8" t="s">
        <v>50</v>
      </c>
      <c r="W8" s="8" t="s">
        <v>51</v>
      </c>
      <c r="X8" s="8" t="s">
        <v>52</v>
      </c>
      <c r="Y8" s="8" t="s">
        <v>53</v>
      </c>
      <c r="Z8" s="9" t="s">
        <v>1</v>
      </c>
    </row>
    <row r="10" spans="1:26" x14ac:dyDescent="0.2">
      <c r="U10" s="9"/>
    </row>
    <row r="13" spans="1:26" x14ac:dyDescent="0.2">
      <c r="O13" s="9"/>
    </row>
    <row r="17" spans="9:9" ht="15" x14ac:dyDescent="0.25">
      <c r="I17"/>
    </row>
    <row r="18" spans="9:9" ht="15" x14ac:dyDescent="0.25">
      <c r="I18"/>
    </row>
    <row r="19" spans="9:9" ht="15" x14ac:dyDescent="0.25">
      <c r="I19"/>
    </row>
    <row r="20" spans="9:9" ht="15" x14ac:dyDescent="0.25">
      <c r="I20"/>
    </row>
    <row r="21" spans="9:9" ht="15" x14ac:dyDescent="0.25">
      <c r="I21"/>
    </row>
    <row r="22" spans="9:9" ht="15" x14ac:dyDescent="0.25">
      <c r="I22"/>
    </row>
    <row r="23" spans="9:9" ht="15" x14ac:dyDescent="0.25">
      <c r="I23"/>
    </row>
    <row r="24" spans="9:9" ht="15" x14ac:dyDescent="0.25">
      <c r="I24"/>
    </row>
    <row r="25" spans="9:9" ht="15" x14ac:dyDescent="0.25">
      <c r="I25"/>
    </row>
    <row r="26" spans="9:9" ht="15" x14ac:dyDescent="0.25">
      <c r="I26"/>
    </row>
    <row r="27" spans="9:9" ht="15" x14ac:dyDescent="0.25">
      <c r="I27"/>
    </row>
    <row r="28" spans="9:9" ht="15" x14ac:dyDescent="0.25">
      <c r="I28"/>
    </row>
  </sheetData>
  <mergeCells count="8">
    <mergeCell ref="Q6:R6"/>
    <mergeCell ref="L6:P6"/>
    <mergeCell ref="J2:K2"/>
    <mergeCell ref="A6:K6"/>
    <mergeCell ref="J3:K3"/>
    <mergeCell ref="J4:K4"/>
    <mergeCell ref="S2:V2"/>
    <mergeCell ref="S3:V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Thevathas Jasmin</cp:lastModifiedBy>
  <dcterms:created xsi:type="dcterms:W3CDTF">2021-02-16T19:57:45Z</dcterms:created>
  <dcterms:modified xsi:type="dcterms:W3CDTF">2022-06-22T07:11:49Z</dcterms:modified>
</cp:coreProperties>
</file>