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1935729\Downloads\"/>
    </mc:Choice>
  </mc:AlternateContent>
  <xr:revisionPtr revIDLastSave="0" documentId="13_ncr:1_{DFC18C07-A1A9-42DD-B754-A3F74AA567E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Resumo Orçamentário" sheetId="2" r:id="rId1"/>
    <sheet name="Memorial de Cálculo" sheetId="4" r:id="rId2"/>
    <sheet name="Composição de Custos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5" l="1"/>
  <c r="B70" i="5"/>
  <c r="B69" i="5"/>
  <c r="B68" i="5"/>
  <c r="B67" i="5"/>
  <c r="B72" i="5"/>
  <c r="B73" i="5"/>
  <c r="B66" i="5"/>
  <c r="B74" i="5"/>
  <c r="B65" i="5"/>
  <c r="B64" i="5"/>
  <c r="B63" i="5"/>
  <c r="B62" i="5"/>
  <c r="B13" i="4" l="1"/>
  <c r="G84" i="2" l="1"/>
</calcChain>
</file>

<file path=xl/sharedStrings.xml><?xml version="1.0" encoding="utf-8"?>
<sst xmlns="http://schemas.openxmlformats.org/spreadsheetml/2006/main" count="1624" uniqueCount="565">
  <si>
    <t>Rodapé</t>
  </si>
  <si>
    <t>Esquadrias</t>
  </si>
  <si>
    <t>Paisagismo</t>
  </si>
  <si>
    <t>Terraplanagem</t>
  </si>
  <si>
    <t>1. Serviços Preliminares</t>
  </si>
  <si>
    <t>1.2. Terraplanagem</t>
  </si>
  <si>
    <t>1.1. Limpeza do Terreno</t>
  </si>
  <si>
    <t>Alvenaria de Vedação</t>
  </si>
  <si>
    <t xml:space="preserve"> Gesso</t>
  </si>
  <si>
    <t>Unid.</t>
  </si>
  <si>
    <t>m²</t>
  </si>
  <si>
    <t>2.1. Superfície de Radier</t>
  </si>
  <si>
    <t>1.3. Instalação de Canteiro de Obra</t>
  </si>
  <si>
    <t>3. Alvenaria</t>
  </si>
  <si>
    <t>1.4. Locação de Obra - Gabarito.</t>
  </si>
  <si>
    <t>4. Estrutura (superestrutura)</t>
  </si>
  <si>
    <t>3.1. Alvenaria de Vedação</t>
  </si>
  <si>
    <t>3.2. Vergas e contra-vergas</t>
  </si>
  <si>
    <t>5. Instalações</t>
  </si>
  <si>
    <t>5.1. Hidrossanitários</t>
  </si>
  <si>
    <t>6. Revestimentos</t>
  </si>
  <si>
    <t>6.1. Argamassado</t>
  </si>
  <si>
    <t>7. Esquadrias</t>
  </si>
  <si>
    <t>8. Cobertura</t>
  </si>
  <si>
    <t>9. Pintura e Acabamento</t>
  </si>
  <si>
    <t xml:space="preserve">m²                   </t>
  </si>
  <si>
    <t>m³</t>
  </si>
  <si>
    <t>Serviço</t>
  </si>
  <si>
    <t>Cálculo</t>
  </si>
  <si>
    <t>Resultado</t>
  </si>
  <si>
    <t>Limpeza do Terreno</t>
  </si>
  <si>
    <t>10*20</t>
  </si>
  <si>
    <t>0,80*200</t>
  </si>
  <si>
    <t>Quantidades</t>
  </si>
  <si>
    <t>Locação de Obra - Gabarito.</t>
  </si>
  <si>
    <t>RESUMO ORÇAMENTÁRIO (Memorial de Cálculo)</t>
  </si>
  <si>
    <t>m (linear)</t>
  </si>
  <si>
    <t>Vergas e contra vergas</t>
  </si>
  <si>
    <t>Verba</t>
  </si>
  <si>
    <t>Instalação Canteiro de Obra</t>
  </si>
  <si>
    <t>Limpeza geral do Terreno</t>
  </si>
  <si>
    <t>Laje pré-moldada</t>
  </si>
  <si>
    <t>64,57*0,10</t>
  </si>
  <si>
    <t>Instalação de água fria para fundação</t>
  </si>
  <si>
    <t>Instalação de esgoto para fundação</t>
  </si>
  <si>
    <t>(0,60+0,60+0,60+0,70+0,70+0,80+0,80+0,80)*0,15</t>
  </si>
  <si>
    <t>verba</t>
  </si>
  <si>
    <t>Superfície de radier</t>
  </si>
  <si>
    <t>8.1. Estruturas de madeira</t>
  </si>
  <si>
    <t>7.1. Portas pronta [madeira]  -(0,80x2,10m);</t>
  </si>
  <si>
    <t>m</t>
  </si>
  <si>
    <t>(6,40*2+13+6,48)*2,8</t>
  </si>
  <si>
    <t>revestimento de gesso</t>
  </si>
  <si>
    <t>(12,57+14,66+11,50+5,05+11)*2,80</t>
  </si>
  <si>
    <t>9,85+13,26+2,40+10,54+8,04+2,61+4,70+1,53+19,21</t>
  </si>
  <si>
    <t>contrapiso</t>
  </si>
  <si>
    <t>camada de regularização</t>
  </si>
  <si>
    <t>(6,40*2+13+6,48)*2,80</t>
  </si>
  <si>
    <t>38,40*3,95</t>
  </si>
  <si>
    <t>Instalações Hidrossanitárias</t>
  </si>
  <si>
    <t>Instalações Elétricas</t>
  </si>
  <si>
    <t>Revestimentos</t>
  </si>
  <si>
    <t>Caixas 4x2</t>
  </si>
  <si>
    <t>Ligação de energia no prédio</t>
  </si>
  <si>
    <t>CP - ELE [40x40cm]</t>
  </si>
  <si>
    <t>Quadro elétrico</t>
  </si>
  <si>
    <t>revestimento cerâmico de porcelanato (piso)</t>
  </si>
  <si>
    <t>revestimento cerâmico de porcelanato (parede)</t>
  </si>
  <si>
    <t>Fundação</t>
  </si>
  <si>
    <t>Estrutura</t>
  </si>
  <si>
    <t>Unidades</t>
  </si>
  <si>
    <t>6.1.5. Contrapiso em concreto</t>
  </si>
  <si>
    <t>6.1.6. Revestimento de regularização de piso</t>
  </si>
  <si>
    <t xml:space="preserve">Alvenaria </t>
  </si>
  <si>
    <t>Cobertura</t>
  </si>
  <si>
    <t>Pintura e acabamento final</t>
  </si>
  <si>
    <t>Serviços complementares</t>
  </si>
  <si>
    <t xml:space="preserve"> Limpeza geral da edificação</t>
  </si>
  <si>
    <t>7.2. Portas pronta [madeira]  -(0,70x2,10m);</t>
  </si>
  <si>
    <t>7.3. Portas pronta [madeira]  -(0,60x2,10m);</t>
  </si>
  <si>
    <t>Estruturas de madeira</t>
  </si>
  <si>
    <t>Calhas</t>
  </si>
  <si>
    <t>Rufo</t>
  </si>
  <si>
    <t>Área externa [chapisco]</t>
  </si>
  <si>
    <t>Área externa [emboço]</t>
  </si>
  <si>
    <t>9,85+13,26+2,40+2,40+10,54+8,04+2,61+4,70+1,53</t>
  </si>
  <si>
    <t>2,40+2,40+2,61+10,54</t>
  </si>
  <si>
    <t>4.1. Laje pré-moldada</t>
  </si>
  <si>
    <t>6.1.1. Área externa [chapisco]</t>
  </si>
  <si>
    <t>6.1.2. Área externa [emboço]</t>
  </si>
  <si>
    <t>7.5. Janelas [alumínio/vidro] tipo correr -(2,00x1,30m);</t>
  </si>
  <si>
    <t>7.6. Janelas [alumínio/vidro] tipo correr -(1,50x1,00m);</t>
  </si>
  <si>
    <t>6.1.7. Revestimento cerâmico de porcelanato (piso)</t>
  </si>
  <si>
    <t>6.1.8. Rodapé</t>
  </si>
  <si>
    <t>6.1.9.  Revestimento cerâmico de porcelanato (parede)</t>
  </si>
  <si>
    <t>6.2.1. Piso antederrapante [garagem]</t>
  </si>
  <si>
    <t>6.3. Gesso</t>
  </si>
  <si>
    <t>6.3.1. Revestimento de gesso em áreas secas</t>
  </si>
  <si>
    <t>7.7. Janelas [alumínio/vidro] tipo correr -(1,50x1,00m);</t>
  </si>
  <si>
    <t>7.8. Janelas [alumínio/vidro] tipo correr -(1,00x1,00m);</t>
  </si>
  <si>
    <t>7.9. Janelas alta [alumínio/vidro] tipo maxim-ar - (0,80x1,60m)</t>
  </si>
  <si>
    <t>8.3. Forro de gesso (molhada)</t>
  </si>
  <si>
    <t>8.4. Calhas PVC</t>
  </si>
  <si>
    <t>8.5. Rufo</t>
  </si>
  <si>
    <t>11. Serviços Complementares</t>
  </si>
  <si>
    <t>10. Muro</t>
  </si>
  <si>
    <t>10.1. Alvenaria de muro</t>
  </si>
  <si>
    <t>10.2. Chapisco</t>
  </si>
  <si>
    <t>10.3. Emboço</t>
  </si>
  <si>
    <t xml:space="preserve">10.4. Pintura </t>
  </si>
  <si>
    <t>10.5. Chapim</t>
  </si>
  <si>
    <t>11.1. Limpeza geral da edificação</t>
  </si>
  <si>
    <t>11.2. Limpeza geral do terreno</t>
  </si>
  <si>
    <t>(10,53+1,5)*(6,8+1,5)</t>
  </si>
  <si>
    <t>83,79*0,1</t>
  </si>
  <si>
    <t>Ligações prediais de água/esgoto [Hidrômetro]</t>
  </si>
  <si>
    <t>Bacia sanitária com cx. Acoplada</t>
  </si>
  <si>
    <t>Lavatório</t>
  </si>
  <si>
    <t>1+1</t>
  </si>
  <si>
    <t>Torneira de aço inox</t>
  </si>
  <si>
    <t>Pia da cozinha de granito</t>
  </si>
  <si>
    <t>Tanque de lavar roupa de granito</t>
  </si>
  <si>
    <t>Bancada da cozinha de granito</t>
  </si>
  <si>
    <t>Bancada do lavatório de granito</t>
  </si>
  <si>
    <t>Chuveiro elétrico com cx. acoplada</t>
  </si>
  <si>
    <t>Tomada dupla</t>
  </si>
  <si>
    <t xml:space="preserve"> Tomadas simples </t>
  </si>
  <si>
    <t xml:space="preserve"> Luminárias (pontos de luz) - [Cx. Plástica Octogonal].</t>
  </si>
  <si>
    <t>piso antederrapante (garagem)</t>
  </si>
  <si>
    <t xml:space="preserve">6.1.3. Revestimento interno [chapisco] </t>
  </si>
  <si>
    <t>6.1.4. Revestimento interno [emboço]</t>
  </si>
  <si>
    <t>Revestimento argamassado interno (Chapisco)</t>
  </si>
  <si>
    <t>Revestimento argamassado interno (Emboço)</t>
  </si>
  <si>
    <t>Soleira [granito]</t>
  </si>
  <si>
    <t>6.2.2. Soleira [granito]</t>
  </si>
  <si>
    <t>Forro de gesso (molhada)</t>
  </si>
  <si>
    <t>Textura de rolo na fachada</t>
  </si>
  <si>
    <t>Pintura do teto</t>
  </si>
  <si>
    <t>Pintura nas áreas secas internas [tinta látex PVC]</t>
  </si>
  <si>
    <t xml:space="preserve">  (12,57+14,66+11+11,50+5,05)</t>
  </si>
  <si>
    <t>Muro</t>
  </si>
  <si>
    <t>Emboço</t>
  </si>
  <si>
    <t xml:space="preserve">Pintura </t>
  </si>
  <si>
    <t xml:space="preserve"> Chapim</t>
  </si>
  <si>
    <t>Alvenaria de muro</t>
  </si>
  <si>
    <t>Chapisco</t>
  </si>
  <si>
    <t>61,43*2,80</t>
  </si>
  <si>
    <t>(14,66+11+11,50+12,57+5,05+4,63)*0,15</t>
  </si>
  <si>
    <t>Instalação de Caixa d'água [vo. 2m³]</t>
  </si>
  <si>
    <t>Instalação de Aparelhos sanitários</t>
  </si>
  <si>
    <t>Interruptores conjugado</t>
  </si>
  <si>
    <t>Interruptores simples</t>
  </si>
  <si>
    <t>11.3. Paisagismo (gramas)</t>
  </si>
  <si>
    <t>Instalação de Louças, metais e acessórios</t>
  </si>
  <si>
    <t>1,044*83,79</t>
  </si>
  <si>
    <t>8.2. Telha tipo colonial inclinação=30%</t>
  </si>
  <si>
    <t>Telha colonial inclinação=30%</t>
  </si>
  <si>
    <t>COMPOSIÇÃO DE CUSTOS</t>
  </si>
  <si>
    <t>Preço Unit.</t>
  </si>
  <si>
    <t>Preço Total</t>
  </si>
  <si>
    <t>UND</t>
  </si>
  <si>
    <t>QUANT.</t>
  </si>
  <si>
    <t>P. UNIT.</t>
  </si>
  <si>
    <t>2. Fundação</t>
  </si>
  <si>
    <t>Alvenaria</t>
  </si>
  <si>
    <t>5.5.3</t>
  </si>
  <si>
    <t>5.3.</t>
  </si>
  <si>
    <t>5.3.2.</t>
  </si>
  <si>
    <t>5.4.</t>
  </si>
  <si>
    <t>5.4.3.</t>
  </si>
  <si>
    <t>5.4.4.</t>
  </si>
  <si>
    <t>5.4.5.</t>
  </si>
  <si>
    <t>5.5.</t>
  </si>
  <si>
    <t>5.5.1.</t>
  </si>
  <si>
    <t>5.5.2.</t>
  </si>
  <si>
    <t>5.5.4.</t>
  </si>
  <si>
    <t>5.5.5.</t>
  </si>
  <si>
    <t>5.5.6.</t>
  </si>
  <si>
    <t>5.5.7.</t>
  </si>
  <si>
    <t>5.5.8.</t>
  </si>
  <si>
    <t>6.</t>
  </si>
  <si>
    <t>6.1.</t>
  </si>
  <si>
    <t>6.1.1.</t>
  </si>
  <si>
    <t>6.1.2.</t>
  </si>
  <si>
    <t>6.1.3.</t>
  </si>
  <si>
    <t>6.1.4.</t>
  </si>
  <si>
    <t>6.3.</t>
  </si>
  <si>
    <t>6.3.1.</t>
  </si>
  <si>
    <t>7.1.</t>
  </si>
  <si>
    <t>7.2.</t>
  </si>
  <si>
    <t>7.3.</t>
  </si>
  <si>
    <t>7.4.</t>
  </si>
  <si>
    <t>7.5.</t>
  </si>
  <si>
    <t>7.6.</t>
  </si>
  <si>
    <t>7.7.</t>
  </si>
  <si>
    <t>7.8.</t>
  </si>
  <si>
    <t>7.9.</t>
  </si>
  <si>
    <t>8.1.</t>
  </si>
  <si>
    <t>8.2.</t>
  </si>
  <si>
    <t>8.3.</t>
  </si>
  <si>
    <t>8.4.</t>
  </si>
  <si>
    <t>11.</t>
  </si>
  <si>
    <t>11.1.</t>
  </si>
  <si>
    <t>11.2.</t>
  </si>
  <si>
    <t>11.3.</t>
  </si>
  <si>
    <t>10.</t>
  </si>
  <si>
    <t>1.</t>
  </si>
  <si>
    <t>3.</t>
  </si>
  <si>
    <t>4.</t>
  </si>
  <si>
    <t>4.1.</t>
  </si>
  <si>
    <t>5.</t>
  </si>
  <si>
    <t>6.1.5.</t>
  </si>
  <si>
    <t>6.1.6.</t>
  </si>
  <si>
    <t>6.1.7.</t>
  </si>
  <si>
    <t>6.1.8.</t>
  </si>
  <si>
    <t>6.1.9.</t>
  </si>
  <si>
    <t>6.2.1.</t>
  </si>
  <si>
    <t>6.2.2.</t>
  </si>
  <si>
    <t>8.5.</t>
  </si>
  <si>
    <t>9.2.</t>
  </si>
  <si>
    <t>7.</t>
  </si>
  <si>
    <t>9.3.</t>
  </si>
  <si>
    <t>9.4.</t>
  </si>
  <si>
    <t>10.1.</t>
  </si>
  <si>
    <t>10.2.</t>
  </si>
  <si>
    <t>10.3.</t>
  </si>
  <si>
    <t>10.4.</t>
  </si>
  <si>
    <t>10.5.</t>
  </si>
  <si>
    <t>8.</t>
  </si>
  <si>
    <t>9.</t>
  </si>
  <si>
    <t>1.1.</t>
  </si>
  <si>
    <t>1.2.</t>
  </si>
  <si>
    <t>1.3.</t>
  </si>
  <si>
    <t>2.1.</t>
  </si>
  <si>
    <t>3.1.</t>
  </si>
  <si>
    <t>3.2.</t>
  </si>
  <si>
    <t>1.4.</t>
  </si>
  <si>
    <t>5.3.1.</t>
  </si>
  <si>
    <t>5.3.3.</t>
  </si>
  <si>
    <t>5.4.1.</t>
  </si>
  <si>
    <t>5.4.2.</t>
  </si>
  <si>
    <t>P. TOTAL</t>
  </si>
  <si>
    <t>P.TOTAL/m²</t>
  </si>
  <si>
    <t>Paisagismo (gramas)</t>
  </si>
  <si>
    <t xml:space="preserve"> Limpeza geral do terreno</t>
  </si>
  <si>
    <t>Serviços Complementares</t>
  </si>
  <si>
    <t>Limpeza geral da edificação</t>
  </si>
  <si>
    <t>Chapim</t>
  </si>
  <si>
    <t xml:space="preserve"> Pintura </t>
  </si>
  <si>
    <t xml:space="preserve"> Emboço</t>
  </si>
  <si>
    <t xml:space="preserve"> Alvenaria de muro</t>
  </si>
  <si>
    <t xml:space="preserve"> Muro</t>
  </si>
  <si>
    <t xml:space="preserve"> Textura de rolo na fachada</t>
  </si>
  <si>
    <t xml:space="preserve"> Pintura nas áreas secas internas [tinta látex PVC]</t>
  </si>
  <si>
    <t>Pintura e Acabamento</t>
  </si>
  <si>
    <t xml:space="preserve"> Rufo</t>
  </si>
  <si>
    <t>Calhas PVC</t>
  </si>
  <si>
    <t xml:space="preserve"> Forro de gesso (molhada)</t>
  </si>
  <si>
    <t>Telha tipo colonial inclinação=30%</t>
  </si>
  <si>
    <t xml:space="preserve"> Estruturas de madeira</t>
  </si>
  <si>
    <t>Janelas alta [alumínio/vidro] tipo maxim-ar - (0,80x1,60m)</t>
  </si>
  <si>
    <t xml:space="preserve"> Janelas [alumínio/vidro] tipo correr -(1,00x1,00m);</t>
  </si>
  <si>
    <t>Janelas [alumínio/vidro] tipo correr -(1,50x1,00m);</t>
  </si>
  <si>
    <t xml:space="preserve"> Janelas [alumínio/vidro] tipo correr -(2,00x1,30m);</t>
  </si>
  <si>
    <t xml:space="preserve"> Portão [alumínio]-(3,2 x 2,10m)</t>
  </si>
  <si>
    <t>Portas pronta [madeira]  -(0,60x2,10m);</t>
  </si>
  <si>
    <t xml:space="preserve"> Portas pronta [madeira]  -(0,70x2,10m);</t>
  </si>
  <si>
    <t>Portas pronta [madeira]  -(0,80x2,10m);</t>
  </si>
  <si>
    <t xml:space="preserve"> Revestimento de gesso em áreas secas</t>
  </si>
  <si>
    <t xml:space="preserve"> Piso antederrapante [garagem]</t>
  </si>
  <si>
    <t xml:space="preserve">  Revestimento cerâmico de porcelanato (parede)</t>
  </si>
  <si>
    <t>Instalação de Canteiro de Obra</t>
  </si>
  <si>
    <t xml:space="preserve"> Locação de Obra - Gabarito.</t>
  </si>
  <si>
    <t xml:space="preserve"> Alvenaria de Vedação</t>
  </si>
  <si>
    <t xml:space="preserve"> Vergas e contra-vergas</t>
  </si>
  <si>
    <t xml:space="preserve"> Estrutura (superestrutura)</t>
  </si>
  <si>
    <t xml:space="preserve"> Ligações prediais de água/esgoto (Hidrômetro)</t>
  </si>
  <si>
    <t>Luminárias (pontos de luz) - [Cx. Plástica Octogonal].</t>
  </si>
  <si>
    <t xml:space="preserve"> Contrapiso em concreto</t>
  </si>
  <si>
    <t>Revestimento de regularização de piso</t>
  </si>
  <si>
    <t>Revestimento cerâmico de porcelanato (piso)</t>
  </si>
  <si>
    <t xml:space="preserve"> Rodapé</t>
  </si>
  <si>
    <t xml:space="preserve"> Área externa [chapisco]</t>
  </si>
  <si>
    <t xml:space="preserve"> Revestimento interno [emboço]</t>
  </si>
  <si>
    <t xml:space="preserve"> Revestimento interno [chapisco] </t>
  </si>
  <si>
    <t xml:space="preserve"> Pintura do teto</t>
  </si>
  <si>
    <t xml:space="preserve"> Quadro elétrico</t>
  </si>
  <si>
    <t xml:space="preserve"> Interruptores simples</t>
  </si>
  <si>
    <t>Tomadas simples</t>
  </si>
  <si>
    <t xml:space="preserve"> Elétricos</t>
  </si>
  <si>
    <t xml:space="preserve"> Instalação de Louça, metais e acessórios</t>
  </si>
  <si>
    <t>Bacia sanitária com cx. acoplada</t>
  </si>
  <si>
    <t xml:space="preserve"> Lavatório</t>
  </si>
  <si>
    <t xml:space="preserve"> Instalação de Aparelhos sanitários</t>
  </si>
  <si>
    <t>H</t>
  </si>
  <si>
    <t>COEF.</t>
  </si>
  <si>
    <t>MINI POSTE F.G. 1 1/14" C/2.00M E REX MONOFASICO</t>
  </si>
  <si>
    <t xml:space="preserve">LAVATÓRIO DE LOUÇA BRANCA SEM COLUNA </t>
  </si>
  <si>
    <t>TUBO PVC ESGOTO PRIMÁRIO DE 50MM - (NBR 5688)</t>
  </si>
  <si>
    <t>TUBO PVC ESGOTO PRIMÁRIO DE 100 - (NBR 5688)</t>
  </si>
  <si>
    <t>CHUVEIRO PLASTICO</t>
  </si>
  <si>
    <t>DOBRADIÇA DE FERRO 3 x 2 1/2" ( PADRÃO POPULAR )</t>
  </si>
  <si>
    <t>CADEADO MEDIO</t>
  </si>
  <si>
    <t>TOMADA UNIVERSAL DE SOBREPOR (COMPLETA INCLUSIVE CAIXA)</t>
  </si>
  <si>
    <t>PREGO 1 1/2" x 14</t>
  </si>
  <si>
    <t>KG</t>
  </si>
  <si>
    <t>TELHA DE FIBROCIMENTO DE 4MM (0.50 x 2.44M)</t>
  </si>
  <si>
    <t>REGISTRO DE PRESSÃO EM BRONZE Ø 1/2"</t>
  </si>
  <si>
    <t>DISJUNTOR MONOPOLAR 20A</t>
  </si>
  <si>
    <t>CHAPA COMPENSADO RESINADO 10MM (1.10 X 2.20M)</t>
  </si>
  <si>
    <t>LÂMPADA INCANDECENTE DE 100W</t>
  </si>
  <si>
    <t>TORNEIRA DE METAL AMARELO Ø 3/4" CANO CURTO (PADRÃO POPULAR)</t>
  </si>
  <si>
    <t>CAIXA SIFONADA 150 x 150 x 50 COM GRELHA</t>
  </si>
  <si>
    <t>QUADRO DE DISTRIBUIÇÃO PARA 6 CIRCUITOS</t>
  </si>
  <si>
    <t>REGISTRO DE GAVETA BRUTO 20MM (3/4')</t>
  </si>
  <si>
    <t>TABUA DE VIROLA DE 12"x 1"</t>
  </si>
  <si>
    <t>M</t>
  </si>
  <si>
    <t>CAIXA DE DESCARGA PLÁSTICA DE SOBREPOR COMPLETA</t>
  </si>
  <si>
    <t>RIPA DE PEROBA (MADEIRA DE 1A QUALIDADE) DE 1X5CM</t>
  </si>
  <si>
    <t>PONTALETE / BARROTE DE 3"x3" - APARELHADO</t>
  </si>
  <si>
    <t>BARROTE DE 2"x2"</t>
  </si>
  <si>
    <t>INTERRUPTOR DE SOBREPOR 1 SEÇÃO</t>
  </si>
  <si>
    <t>FIO DE COBRE ANTICHAMA 2.5MM2</t>
  </si>
  <si>
    <t>ENGATE DE PVC</t>
  </si>
  <si>
    <t>TUBO PVC ESGOTO PRIMÁRIO DE 40MM - (NBR 5688)</t>
  </si>
  <si>
    <t>ELETRODUTO DE PVC RIGIDO 3/4''</t>
  </si>
  <si>
    <t>BACIA SIFONADA DE LOUÇA BRANCA</t>
  </si>
  <si>
    <t>TUBO PVC SOLDÁVEL DE 25MM (3/4'</t>
  </si>
  <si>
    <t xml:space="preserve"> FECHADURA DE SOBREPOR</t>
  </si>
  <si>
    <t>TARGETA DE FERRO 2</t>
  </si>
  <si>
    <t>CONCRETO NÃO ESTRUTURAL PREPARO MANUAL</t>
  </si>
  <si>
    <t>PISO CIMENTADO C/ ARGAMASSA DE CIMENTO E AREIA S/ PENEIRAR, TRAÇO 1:4, ESP.= 1.5cm</t>
  </si>
  <si>
    <t>PEDREIRO</t>
  </si>
  <si>
    <t>CARPINTEIRO</t>
  </si>
  <si>
    <t>SERVENTE</t>
  </si>
  <si>
    <t>M³</t>
  </si>
  <si>
    <t>M²</t>
  </si>
  <si>
    <t xml:space="preserve"> AREIA MEDIA</t>
  </si>
  <si>
    <t>BRITA</t>
  </si>
  <si>
    <t>CIMENTO PORTLAND</t>
  </si>
  <si>
    <t>AREIA MEDIA</t>
  </si>
  <si>
    <t>ARAME GALVANIZADO N.16 BWG</t>
  </si>
  <si>
    <t>PONTALETE / BARROTE DE 3"x3"</t>
  </si>
  <si>
    <t>PREGO</t>
  </si>
  <si>
    <t>P.TOTAL/UND</t>
  </si>
  <si>
    <t>JARDINEIRO</t>
  </si>
  <si>
    <t>BLOCO CERAMICO FURADO VEDAÇÃO - 9X19X39 CM</t>
  </si>
  <si>
    <t>CAL HIDRATADA</t>
  </si>
  <si>
    <t>ESCAVAÇÃO CARGA TRANSP. 1-CAT ATÉ 200M (TERCEIRIZAÇÃO)</t>
  </si>
  <si>
    <t>SARRAFO DE 1"X4"</t>
  </si>
  <si>
    <t>PREGO 18X27 (2 1/2 X 10)</t>
  </si>
  <si>
    <t>LANÇAMENTO E APLICAÇÃO DE CONCRETO C/ ELEVAÇÃO</t>
  </si>
  <si>
    <t>TABUA DE 1" DE 3A. - L = 30cm</t>
  </si>
  <si>
    <t>AÇO CA-60</t>
  </si>
  <si>
    <t>SOLEIRA DE GRANITO DE 15CM</t>
  </si>
  <si>
    <t xml:space="preserve"> ARGAMASSA MISTA DE CIMENTO CAL HIDR. E AREIA S/PEN. TRAÇO 1:1:4</t>
  </si>
  <si>
    <t>LADRILHISTA</t>
  </si>
  <si>
    <t>MADEIRA (PEROBA)</t>
  </si>
  <si>
    <t xml:space="preserve">FERRAGEM PARA TELHADOS </t>
  </si>
  <si>
    <t>AJUDANTE DE CARPINTEIRO</t>
  </si>
  <si>
    <t>PINTOR</t>
  </si>
  <si>
    <t>AJUDANTE DE PINTOR</t>
  </si>
  <si>
    <t>LÍQUIDO SELADOR PARA PINTURA LATEX</t>
  </si>
  <si>
    <t>REVESTIMENTO TEXTURADO PERMALIT-ROLO 444</t>
  </si>
  <si>
    <t>PORCELANATO RETIFICADO POLIDO</t>
  </si>
  <si>
    <t>AJUDANTE DE TELHADISTA</t>
  </si>
  <si>
    <t>TELHADISTA</t>
  </si>
  <si>
    <t>RUFO FIBROCIMENTO (ONDULADA)</t>
  </si>
  <si>
    <t>CHAPISCO C/ ARGAMASSA DE CIMENTO E AREIA S/PENEIRAR TRAÇO 1:3 ESP.= 5mm P/ PAREDE</t>
  </si>
  <si>
    <t>Argamassado</t>
  </si>
  <si>
    <t>EMBOÇO C/ ARGAMASSA DE CIMENTO E AREIA S/ PENEIRAR, TRAÇO 1:3</t>
  </si>
  <si>
    <t>SOLEIRA DE GRANITO L= 15cm</t>
  </si>
  <si>
    <t>PISO ANTIDERRAPANTE NITOPISO TF-5000, SELADO C/NITOP. FC-140</t>
  </si>
  <si>
    <t xml:space="preserve">APLICADOR REVESTIMENTO </t>
  </si>
  <si>
    <t>AJUDANTE</t>
  </si>
  <si>
    <t>PISO ANTIDERR. NITROPISO TF-5000, SELADO C/FC-140</t>
  </si>
  <si>
    <t>REGULARIZAÇÃO DE BASE C/ ARGAMASSA CIMENTO E AREIA S/ PENEIRAR, TRAÇO 1:3 - ESP= 3cm</t>
  </si>
  <si>
    <t>AÇO CA-25</t>
  </si>
  <si>
    <t>ARMADOR/FERREIRO</t>
  </si>
  <si>
    <t>PORCELANATO RETIFICADO POLIDO C/ ARG. PRÉ-FABRICADA - P/ PAREDE</t>
  </si>
  <si>
    <t>ARGAMASSA COLANTE PRÉ-FABRICADA P/ CERÂMICAS E PORCELANATOS</t>
  </si>
  <si>
    <t>T</t>
  </si>
  <si>
    <t>%</t>
  </si>
  <si>
    <t>Instalações</t>
  </si>
  <si>
    <t>PARAFUSO COM ROSCA SOBERBA 8X110MM</t>
  </si>
  <si>
    <t>CONJUNTO VEDAÇÃO ELASTICA</t>
  </si>
  <si>
    <t>TELHA FIBROCIMENTO ONDULADA - 8MM</t>
  </si>
  <si>
    <t>AJUDANTE DE ENCANADOR</t>
  </si>
  <si>
    <t>ENCANADOR</t>
  </si>
  <si>
    <t>L</t>
  </si>
  <si>
    <t>FITA DE VEDAÇÃO</t>
  </si>
  <si>
    <t>LATEX DUAS DEMÃOS EM PAREDES INTERNAS S/MASSA</t>
  </si>
  <si>
    <t>TINTA LATEX</t>
  </si>
  <si>
    <t xml:space="preserve"> LIXA PARA MADEIRA/MASSA</t>
  </si>
  <si>
    <t xml:space="preserve"> AJUDANTE DE PINTOR</t>
  </si>
  <si>
    <t>REVESTIMENTO TEXTURIZADO EM PAREDES INTERNA/EXTERNA C/ROLO</t>
  </si>
  <si>
    <t>PORTA TIPO PARANÁ (0,80 x 2,10 m), C/ FERRAGENS</t>
  </si>
  <si>
    <t>PORTA PARANÁ (0,80 x 2,10 m)</t>
  </si>
  <si>
    <t>FECHADURA COMPLETA PARA PORTA EXTERNA</t>
  </si>
  <si>
    <t>DOBRADIÇA 3''X2 1/2'' CROMADA</t>
  </si>
  <si>
    <t>PORTA TIPO PARANÁ (0,70 x 2,10 m), C/ FERRAGENS</t>
  </si>
  <si>
    <t>PORTA PARANÁ (0,70 x 2,10 m)</t>
  </si>
  <si>
    <t>PORTA TIPO PARANÁ (0,60 x 2,10 m), C/ FERRAGENS</t>
  </si>
  <si>
    <t>PORTÃO DE ALUMÍNIO ANODIZADO NATURAL, FECHAMENTO TOTAL C/ LAMBRI BOLA E CORREDIÇO (FORNECIMENTO E MONTAGEM)</t>
  </si>
  <si>
    <t>PORTÃO DE ALUMÍNIO ANODIZADO NATURAL, FECHAMENTO COM LAMBRI BOLA E CORREDIÇO (FORNECIMENTO E MONTAGEM)</t>
  </si>
  <si>
    <t>PISO CIMENTADO COM ARGAMASSA DE CIMENTO E AREIA S/ PENEIRAR ESP. 2,0 cm</t>
  </si>
  <si>
    <t>REBOCO DE GESSO SOBRE BLOCO DE CONCRETO E/OU TIJOLO CERÂMICO - FORNECIMENTO E EXECUÇÃO</t>
  </si>
  <si>
    <t>REBOCO DE GESSO SOBRE BLOCO DE CONCRETO E/OU TIJOLO CERÂMICO</t>
  </si>
  <si>
    <t>CALHA DE FIBERGLASS ESP.= 2mm DESENVOLVIMENTO 30cm</t>
  </si>
  <si>
    <t>CAIXA PARA CALHA FIBERGLASS</t>
  </si>
  <si>
    <t>BOCAL PARA CALHA FIBERGLASS</t>
  </si>
  <si>
    <t>CALHA. CORTE 300MM. EM FIBERGLASS. ESP. 2MM</t>
  </si>
  <si>
    <t>MATERIAL PARA EMENDA DE CALHAS DE FIBERGLASS</t>
  </si>
  <si>
    <t>SERVIÇOS PRELIMINARES</t>
  </si>
  <si>
    <t>TANQUE DE LAVAR DE CIMENTO (1.00x0.50)m COMPLETA C/ TORNEIRA DE METAL - PADRÃO POPULAR</t>
  </si>
  <si>
    <t>AREIA GROSSA</t>
  </si>
  <si>
    <t>VÁLVULA PVC P/ TANQUE</t>
  </si>
  <si>
    <t>TANQUE DE LAVAR CIMENTO (1,00x0,50)m C/TANQUE (0,45x0,45x0,25)m (PADRÃO POPULAR)</t>
  </si>
  <si>
    <t>SIFÃO PVC MULTI-USO (PIAS/TANQUES/LAVATÓRIO</t>
  </si>
  <si>
    <t>ORNEIRA DE METAL AMARELO 3/4", CANO LONGO (PADRÃO POPULAR)</t>
  </si>
  <si>
    <t>CUBA DE LOUÇA BRANCA DE EMBUTIR</t>
  </si>
  <si>
    <t>BANCADA DE GRANITO CINZA E=2cm</t>
  </si>
  <si>
    <t>BANCADA DE GRANITO CINZA POLIDO E=2cm</t>
  </si>
  <si>
    <t>BANCADA EM GRANITO P/ PIA DE COZINHA, INCL. CUBA DE AÇO INOX E ACESSÓRIOS</t>
  </si>
  <si>
    <t xml:space="preserve"> SIFÃO CROMADO 1 1/4"X1 1/2"</t>
  </si>
  <si>
    <t>MASSA CORRIDA A BASE DE PVA</t>
  </si>
  <si>
    <t>VÁLVULA DE METAL 1 1/4"</t>
  </si>
  <si>
    <t>BANCADA DE GRANITO C/ L=0,60m E E=0,03m</t>
  </si>
  <si>
    <t>CUBA DE AÇO INOX</t>
  </si>
  <si>
    <t xml:space="preserve"> BANCADA EM GRANITO P/ LAVATÓRIO, INCL. LOUÇA BRANCA E ACESSÓRIOS</t>
  </si>
  <si>
    <t xml:space="preserve"> TORNEIRA DE PRESSÃO CROMADA USO GERAL</t>
  </si>
  <si>
    <t>TORNEIRA DE PRESSÃO CROMADA DE USO GERAL 1/2'</t>
  </si>
  <si>
    <t>BACIA DE LOUÇA BRANCA C/CAIXA ACOPLADA</t>
  </si>
  <si>
    <t>ENGATE CROMADO</t>
  </si>
  <si>
    <t>BUCHA PLASTICA 8MM</t>
  </si>
  <si>
    <t>CAIXA ACOPLADA DE LOUÇA BRANCA PARA BACIA</t>
  </si>
  <si>
    <t>TAMPA PLASTICA PARA BACIA</t>
  </si>
  <si>
    <t>PARAFUSO CROMADO P/FIXAÇÃO SANITARIOS</t>
  </si>
  <si>
    <t>BACIA LOUÇA BRANCA PARA CAIXA ACOPLADA</t>
  </si>
  <si>
    <t xml:space="preserve">M </t>
  </si>
  <si>
    <t>LAVATÓRIO DE LOUÇA BRANCA S/COLUNA C/TORNEIRA DE METAL E ACESSÓRIOS - PADRÃO POPULAR</t>
  </si>
  <si>
    <t>SIFÃO PVC 1.1/2" PARA LAVATORIO</t>
  </si>
  <si>
    <t>PARAFUSO DE FIXAÇÃO 8MM</t>
  </si>
  <si>
    <t>TORNEIRA DE METAL BRANCO 1/2", CANO CURTO (PADRÃO POPULAR)</t>
  </si>
  <si>
    <t>Chuveiro elétrico com cx. Acoplada</t>
  </si>
  <si>
    <t>CHUVEIRO CROMADO C/ ARTICULAÇÃO</t>
  </si>
  <si>
    <t>CHUVEIRO COM ARTICULAÇÃO CROMADO 1/2"</t>
  </si>
  <si>
    <t xml:space="preserve"> AJUDANTE DE ENCANADOR</t>
  </si>
  <si>
    <t>P.TOTAL/m</t>
  </si>
  <si>
    <t xml:space="preserve"> TOMADA DUPLA DE EMBUTIR 2P+T 10A-250V</t>
  </si>
  <si>
    <t>SUPORTE DE FIXAÇÃO PARA ESPELHO/PLACA 4"X2" P/ 3 MÓDULOS, INSTALAÇÕES DE TOMADAS E INTERRUPTORES</t>
  </si>
  <si>
    <t>TOMADA 2P+T 10A, 250V (APENAS MÓDULO)</t>
  </si>
  <si>
    <t>ESPELHO/PLACA DE 3 POSTOS 4"X2" PARA INSTALAÇÃO DE TOMADAS E INTERRUPTORES</t>
  </si>
  <si>
    <t>AJUDANTE DE ELETRICISTA</t>
  </si>
  <si>
    <t>ELETRICISTA</t>
  </si>
  <si>
    <t>INTERRUPTOR 1 TECLA SIMPLES</t>
  </si>
  <si>
    <t>INTERRUPTOR DUAS TECLAS SIMPLES E TOMADA 10A 250V</t>
  </si>
  <si>
    <t>INTERRUPTOR 2 TECLAS SIMPLES 1TOMADA 2POLOS</t>
  </si>
  <si>
    <t xml:space="preserve"> CAIXA DE LIGAÇÃO PVC 4" X 2"</t>
  </si>
  <si>
    <t>CAIXA DE EMBUTIR PVC - 4X2 RETANGULAR</t>
  </si>
  <si>
    <t>TOMADA 2 POLOS MAIS TERRA 20A 250V</t>
  </si>
  <si>
    <t>TOMADA 2POLOS E TERRA</t>
  </si>
  <si>
    <t>QUADRO DE DISTRIBUIÇÃO, PADRÃO TELEBRÁS 400X400X120mm</t>
  </si>
  <si>
    <t>QUADRO EM CHAPA 'TELEBRAS' 400X400X120MM</t>
  </si>
  <si>
    <t>LIMPEZA GERAL</t>
  </si>
  <si>
    <t>LIMPEZA DA UNIDADE CASA TIPO "T 01" - PADRÃO POPULAR</t>
  </si>
  <si>
    <t>EMBOÇO C/ ARGAMASSA DE CIMENTO E AREIA S/ PENEIRAR, TRAÇO 1:5</t>
  </si>
  <si>
    <t>CHAPIM PRÉ-MOLDADO DE CONCRETO</t>
  </si>
  <si>
    <t>TINTA LATEX ACRÍLICA</t>
  </si>
  <si>
    <t>AGUARRAZ MINERAL</t>
  </si>
  <si>
    <t>LIXA PARA MADEIRA/MASSA</t>
  </si>
  <si>
    <t>LÍQUIDO PREPARADOR DE SUPERFICIES</t>
  </si>
  <si>
    <t> LATEX DUAS DEMÃOS EM PAREDES EXTERNAS S/MASSA</t>
  </si>
  <si>
    <t>IDENTIFICAÇÕES DE SERVIÇOS</t>
  </si>
  <si>
    <t>LAJE PRÉ-FABRICADA COMUM DE 8 cm P/ FÔRRO - VÃO DE 3,01 A 4 m</t>
  </si>
  <si>
    <t xml:space="preserve"> PONTALETE / BARROTE DE 3"x3"</t>
  </si>
  <si>
    <t>CONCRETO P/VIBR., FCK 15 MPa COM AGREGADO ADQUIRIDO</t>
  </si>
  <si>
    <t>PORCELANATO RETIFICADO POLIDO C/ ARG. PRÉ-FABRICADA - P/ PISO</t>
  </si>
  <si>
    <t>LÂMPADA FLUORESCENTE DE 16W OU 20W (SUBSTITUIÇÃO)</t>
  </si>
  <si>
    <t xml:space="preserve"> LÂMPADA FLUORESCENTE DE 16W</t>
  </si>
  <si>
    <t xml:space="preserve"> ELETRICISTA</t>
  </si>
  <si>
    <t xml:space="preserve"> CAIXA DE PASSAGEM COM TAMPA PARAFUSADA 400X400X150mm</t>
  </si>
  <si>
    <t>CAIXA PASSAG. CHAPA C/TAMPA PARAF. 400X400X150MM</t>
  </si>
  <si>
    <t xml:space="preserve"> SERVENTE</t>
  </si>
  <si>
    <t xml:space="preserve"> FORRO DE GESSO CONVENCIONAL (60x60)cm COM TIRO E ARAME GALVANIZADO ENCAPADO - FORNECIMENTO E MONTAGEM</t>
  </si>
  <si>
    <t xml:space="preserve"> FORRO DE GESSO CONVENCIONAL (60x60)cm COM TIRO E ARAME GALVANIZADO ENCAPADO</t>
  </si>
  <si>
    <t>ALVENARIA DE TIJOLO CERÂMICO FURADO (9x19x19)cm C/ARGAMASSA MISTA DE CAL HIDRATADA ESP.=10cm (1:2:8)</t>
  </si>
  <si>
    <t xml:space="preserve"> TIJOLO CERÂMICO FURADO 9X19X19CM</t>
  </si>
  <si>
    <t>CAIXA D´ÁGUA EM FYBERGLASS - CAP. 1000L</t>
  </si>
  <si>
    <t xml:space="preserve"> Instalação de Caixa d'água [vol. 1 m³]</t>
  </si>
  <si>
    <t>CAIXA D'ÁGUA EM FYBERGLASS CAP. 1000L, COM TAMPA</t>
  </si>
  <si>
    <t>2,00*1,30</t>
  </si>
  <si>
    <t>1,50*1,00</t>
  </si>
  <si>
    <t>JANELA DE FERRO TIPO CAIXILHO DE CORRER OU MAXIMAR</t>
  </si>
  <si>
    <t>CAIXILHO DE FERRO CORRER</t>
  </si>
  <si>
    <t>JANELA DE ALUMÍNIO, TIPO VENEZIANA</t>
  </si>
  <si>
    <t>AJUDANTE DE SERRALHEIRO</t>
  </si>
  <si>
    <t>SERRALHEIRO</t>
  </si>
  <si>
    <t>JANELA EM ALUMINIO, TIPO VENEZIANA</t>
  </si>
  <si>
    <t>BATENTE ALUMINIO L 1.1/2X1X1/8 ANOD 60X210</t>
  </si>
  <si>
    <t>INTERRUPTOR UMA TECLAS SIMPLES E TOMADA 10A 250V</t>
  </si>
  <si>
    <t>3.3. Aperto de alvenaria</t>
  </si>
  <si>
    <t>INST. DE HIDRÔMETRO E CAVALETE C/ CAIXA NO MURO P002 (CASO I</t>
  </si>
  <si>
    <t>FITA VEDA ROSCA 25M x 3/4"</t>
  </si>
  <si>
    <t>ADAPTADOR PVC SOLDAVEL CURTO LR P/REG. 25x3/4"</t>
  </si>
  <si>
    <t>TUBO PVC SOLDÁVEL DE 25MM (3/4')</t>
  </si>
  <si>
    <t>LINHA DE NYLON REF. 050</t>
  </si>
  <si>
    <t>ADESIVO 90ML</t>
  </si>
  <si>
    <t>JOELHO PVC SOLDAVEL 25MM</t>
  </si>
  <si>
    <t>CAIAÇÃO EM TRES DEMÃOS EM PAREDES</t>
  </si>
  <si>
    <t>SUPERCAL</t>
  </si>
  <si>
    <t xml:space="preserve"> M</t>
  </si>
  <si>
    <t>3.3.</t>
  </si>
  <si>
    <t xml:space="preserve"> Aperto de Alvenaria</t>
  </si>
  <si>
    <t>ARGAMASSA TRAÇO 1:2:9 (EM VOLUME DE CIMENTO,CAL E AREIA MÉDIA)</t>
  </si>
  <si>
    <t>7.4. Portão  [alumínio]-(3,00 x 2,50m)</t>
  </si>
  <si>
    <t>3,00*2,50</t>
  </si>
  <si>
    <t>7.4. Portão [alumínio]-(3,00 x 2,50m)</t>
  </si>
  <si>
    <t>Aperto de alvenaria</t>
  </si>
  <si>
    <t>(1,50*1,00)*2</t>
  </si>
  <si>
    <t>Unid</t>
  </si>
  <si>
    <t>(0,80*1,60)*2</t>
  </si>
  <si>
    <t>(1,00*1,00)</t>
  </si>
  <si>
    <t>5.1.2. Ligações prediais de água/esgoto (Hidrômetro)</t>
  </si>
  <si>
    <t>5.2. Instalação de Aparelhos sanitários</t>
  </si>
  <si>
    <t>5.2.1. Bacia sanitária com cx. Acoplada</t>
  </si>
  <si>
    <t>5.2.2. Lavatório</t>
  </si>
  <si>
    <t>5.3. Instalação de Louça, metais e acessórios</t>
  </si>
  <si>
    <t>5.3.1 Tanque de lavar roupa de granito</t>
  </si>
  <si>
    <t>5.3.2 Pia da cozinha de granito</t>
  </si>
  <si>
    <t>5.3.3. bancada da cozinha de granito</t>
  </si>
  <si>
    <t>5.3.4. bancada do lavatório de granito</t>
  </si>
  <si>
    <t>5.3.5. Torneira de aço inox</t>
  </si>
  <si>
    <t>5.4. Elétricos</t>
  </si>
  <si>
    <t>5.4.1. Tomadas simples</t>
  </si>
  <si>
    <t>5.4.2. Tomada dupla</t>
  </si>
  <si>
    <t>5.4.3. Interruptores simples</t>
  </si>
  <si>
    <t>5.4.4. Interruptores conjugado</t>
  </si>
  <si>
    <t>5.4.5. Caixas 4x2</t>
  </si>
  <si>
    <t>9.1. Pintura nas áreas secas internas [tinta látex PVC]</t>
  </si>
  <si>
    <t>9.2. Pintura do teto</t>
  </si>
  <si>
    <t>9.3. Textura de rolo na fachada</t>
  </si>
  <si>
    <t>60*2,0</t>
  </si>
  <si>
    <t>ARBUSTO ORNAMENTAL</t>
  </si>
  <si>
    <t>ARBUSTOS ORNAMENTAIS EM GERAL. C/ ALTURA MÍNIMA DE 50CM</t>
  </si>
  <si>
    <t>P.TOTAL/m³</t>
  </si>
  <si>
    <t>VALOR TOTAL DA OBRA</t>
  </si>
  <si>
    <t>5.1.1.  Instalação de Caixa d'água [vol. 1 m³]</t>
  </si>
  <si>
    <t xml:space="preserve"> 5.2.3. Chuveiro elétrico com cx. Acoplada</t>
  </si>
  <si>
    <t xml:space="preserve"> Fundação - Superfície de Radier (Laje de concreto)</t>
  </si>
  <si>
    <t xml:space="preserve"> CIMENTO PORTLAND</t>
  </si>
  <si>
    <t xml:space="preserve"> CHAPA COMPENSADO RESINADO 12MM (1.10 X 2.20M)</t>
  </si>
  <si>
    <t xml:space="preserve"> PREGO 18X27 (2 1/2 X 10)</t>
  </si>
  <si>
    <t xml:space="preserve"> BRITA</t>
  </si>
  <si>
    <t xml:space="preserve"> TABUA DE 1" DE 3A. - L = 30cm</t>
  </si>
  <si>
    <t xml:space="preserve"> AJUDANTE</t>
  </si>
  <si>
    <t>BETONEIRA ELÉTRICA 580L (CHP)</t>
  </si>
  <si>
    <t>BARRACÃO PARA ESCRITÓRIO TIPO A1</t>
  </si>
  <si>
    <t>VERGA EM ARCO DE CONCRETO ARMADO</t>
  </si>
  <si>
    <t>5.4.6. Luminárias (pontos de luz) - [Cx. Plástica Octogonal].</t>
  </si>
  <si>
    <t>5.4.7. CP - ELE [40x40cm]</t>
  </si>
  <si>
    <t>5.4.8. Quadro elétrico</t>
  </si>
  <si>
    <t>SIFÃO CROMADO 1 1/4"X1 1/2"</t>
  </si>
  <si>
    <t>5.1..</t>
  </si>
  <si>
    <t>5.2.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</si>
</sst>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7F7F7F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5"/>
    <xf numFmtId="0" fontId="1" fillId="0" borderId="0" xfId="5"/>
    <xf numFmtId="0" fontId="1" fillId="0" borderId="0" xfId="5" applyAlignment="1">
      <alignment horizontal="left"/>
    </xf>
    <xf numFmtId="0" fontId="1" fillId="0" borderId="0" xfId="5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5"/>
    <xf numFmtId="165" fontId="1" fillId="0" borderId="0" xfId="5" applyNumberFormat="1" applyAlignment="1">
      <alignment horizontal="center" vertical="center"/>
    </xf>
    <xf numFmtId="0" fontId="1" fillId="0" borderId="0" xfId="5" applyAlignment="1">
      <alignment horizontal="center" vertical="center"/>
    </xf>
    <xf numFmtId="0" fontId="1" fillId="0" borderId="0" xfId="5"/>
    <xf numFmtId="165" fontId="1" fillId="0" borderId="0" xfId="5" applyNumberFormat="1" applyBorder="1" applyAlignment="1">
      <alignment horizontal="center" vertical="center"/>
    </xf>
    <xf numFmtId="0" fontId="1" fillId="0" borderId="0" xfId="5" applyBorder="1" applyAlignment="1">
      <alignment horizontal="left"/>
    </xf>
    <xf numFmtId="0" fontId="3" fillId="0" borderId="0" xfId="0" applyFont="1"/>
    <xf numFmtId="0" fontId="0" fillId="0" borderId="0" xfId="0" applyBorder="1"/>
    <xf numFmtId="0" fontId="1" fillId="0" borderId="0" xfId="5" applyBorder="1" applyAlignment="1">
      <alignment horizontal="center" vertical="center"/>
    </xf>
    <xf numFmtId="0" fontId="1" fillId="0" borderId="0" xfId="5"/>
    <xf numFmtId="0" fontId="2" fillId="0" borderId="0" xfId="8"/>
    <xf numFmtId="0" fontId="1" fillId="0" borderId="0" xfId="5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</cellXfs>
  <cellStyles count="9">
    <cellStyle name="Normal" xfId="0" builtinId="0"/>
    <cellStyle name="Normal 10" xfId="5" xr:uid="{00000000-0005-0000-0000-00000D000000}"/>
    <cellStyle name="Normal 11" xfId="6" xr:uid="{00000000-0005-0000-0000-00000E000000}"/>
    <cellStyle name="Normal 13" xfId="7" xr:uid="{00000000-0005-0000-0000-00000F000000}"/>
    <cellStyle name="Normal 14" xfId="1" xr:uid="{00000000-0005-0000-0000-000010000000}"/>
    <cellStyle name="Normal 2" xfId="8" xr:uid="{00000000-0005-0000-0000-000011000000}"/>
    <cellStyle name="Normal 3" xfId="2" xr:uid="{00000000-0005-0000-0000-000012000000}"/>
    <cellStyle name="Normal 7" xfId="3" xr:uid="{00000000-0005-0000-0000-000013000000}"/>
    <cellStyle name="Normal 8" xfId="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showGridLines="0" tabSelected="1" workbookViewId="0">
      <selection activeCell="I6" sqref="I6"/>
    </sheetView>
  </sheetViews>
  <sheetFormatPr defaultRowHeight="15" x14ac:dyDescent="0.25"/>
  <cols>
    <col min="1" max="1" width="63" customWidth="1"/>
    <col min="2" max="2" width="20.42578125" customWidth="1"/>
    <col min="3" max="3" width="28" customWidth="1"/>
    <col min="4" max="5" width="9.140625" hidden="1" customWidth="1"/>
    <col min="6" max="6" width="12.42578125" bestFit="1" customWidth="1"/>
    <col min="7" max="7" width="12.7109375" bestFit="1" customWidth="1"/>
    <col min="8" max="9" width="11.7109375" bestFit="1" customWidth="1"/>
  </cols>
  <sheetData>
    <row r="1" spans="1:7" x14ac:dyDescent="0.25">
      <c r="A1" t="s">
        <v>473</v>
      </c>
    </row>
    <row r="3" spans="1:7" x14ac:dyDescent="0.25">
      <c r="A3" t="s">
        <v>4</v>
      </c>
      <c r="B3" t="s">
        <v>70</v>
      </c>
      <c r="C3" t="s">
        <v>33</v>
      </c>
      <c r="F3" t="s">
        <v>158</v>
      </c>
      <c r="G3" t="s">
        <v>159</v>
      </c>
    </row>
    <row r="4" spans="1:7" x14ac:dyDescent="0.25">
      <c r="A4" t="s">
        <v>6</v>
      </c>
      <c r="B4" t="s">
        <v>10</v>
      </c>
    </row>
    <row r="5" spans="1:7" x14ac:dyDescent="0.25">
      <c r="A5" t="s">
        <v>5</v>
      </c>
      <c r="B5" t="s">
        <v>26</v>
      </c>
    </row>
    <row r="6" spans="1:7" x14ac:dyDescent="0.25">
      <c r="A6" t="s">
        <v>12</v>
      </c>
      <c r="B6" t="s">
        <v>46</v>
      </c>
    </row>
    <row r="7" spans="1:7" x14ac:dyDescent="0.25">
      <c r="A7" t="s">
        <v>14</v>
      </c>
      <c r="B7" t="s">
        <v>10</v>
      </c>
    </row>
    <row r="8" spans="1:7" x14ac:dyDescent="0.25">
      <c r="A8" t="s">
        <v>163</v>
      </c>
      <c r="B8" t="s">
        <v>70</v>
      </c>
      <c r="C8" t="s">
        <v>33</v>
      </c>
      <c r="F8" t="s">
        <v>158</v>
      </c>
      <c r="G8" t="s">
        <v>159</v>
      </c>
    </row>
    <row r="9" spans="1:7" x14ac:dyDescent="0.25">
      <c r="A9" t="s">
        <v>11</v>
      </c>
      <c r="B9" t="s">
        <v>26</v>
      </c>
    </row>
    <row r="10" spans="1:7" x14ac:dyDescent="0.25">
      <c r="A10" t="s">
        <v>13</v>
      </c>
      <c r="B10" t="s">
        <v>70</v>
      </c>
      <c r="C10" t="s">
        <v>33</v>
      </c>
      <c r="F10" t="s">
        <v>158</v>
      </c>
      <c r="G10" t="s">
        <v>159</v>
      </c>
    </row>
    <row r="11" spans="1:7" x14ac:dyDescent="0.25">
      <c r="A11" t="s">
        <v>16</v>
      </c>
      <c r="B11" t="s">
        <v>25</v>
      </c>
    </row>
    <row r="12" spans="1:7" x14ac:dyDescent="0.25">
      <c r="A12" t="s">
        <v>17</v>
      </c>
      <c r="B12" t="s">
        <v>36</v>
      </c>
    </row>
    <row r="13" spans="1:7" x14ac:dyDescent="0.25">
      <c r="A13" t="s">
        <v>501</v>
      </c>
      <c r="B13" t="s">
        <v>50</v>
      </c>
    </row>
    <row r="14" spans="1:7" x14ac:dyDescent="0.25">
      <c r="A14" t="s">
        <v>15</v>
      </c>
      <c r="B14" t="s">
        <v>70</v>
      </c>
      <c r="C14" t="s">
        <v>33</v>
      </c>
      <c r="F14" t="s">
        <v>158</v>
      </c>
      <c r="G14" t="s">
        <v>159</v>
      </c>
    </row>
    <row r="15" spans="1:7" x14ac:dyDescent="0.25">
      <c r="A15" t="s">
        <v>87</v>
      </c>
      <c r="B15" t="s">
        <v>10</v>
      </c>
    </row>
    <row r="16" spans="1:7" x14ac:dyDescent="0.25">
      <c r="A16" t="s">
        <v>18</v>
      </c>
      <c r="F16" t="s">
        <v>158</v>
      </c>
      <c r="G16" t="s">
        <v>159</v>
      </c>
    </row>
    <row r="17" spans="1:7" x14ac:dyDescent="0.25">
      <c r="A17" t="s">
        <v>19</v>
      </c>
      <c r="B17" t="s">
        <v>70</v>
      </c>
      <c r="C17" t="s">
        <v>33</v>
      </c>
    </row>
    <row r="18" spans="1:7" x14ac:dyDescent="0.25">
      <c r="A18" t="s">
        <v>547</v>
      </c>
      <c r="B18" t="s">
        <v>9</v>
      </c>
    </row>
    <row r="19" spans="1:7" x14ac:dyDescent="0.25">
      <c r="A19" t="s">
        <v>523</v>
      </c>
      <c r="B19" t="s">
        <v>9</v>
      </c>
    </row>
    <row r="20" spans="1:7" x14ac:dyDescent="0.25">
      <c r="A20" t="s">
        <v>524</v>
      </c>
      <c r="B20" t="s">
        <v>70</v>
      </c>
      <c r="C20" t="s">
        <v>33</v>
      </c>
      <c r="F20" t="s">
        <v>158</v>
      </c>
      <c r="G20" t="s">
        <v>159</v>
      </c>
    </row>
    <row r="21" spans="1:7" x14ac:dyDescent="0.25">
      <c r="A21" t="s">
        <v>525</v>
      </c>
      <c r="B21" t="s">
        <v>9</v>
      </c>
    </row>
    <row r="22" spans="1:7" x14ac:dyDescent="0.25">
      <c r="A22" t="s">
        <v>526</v>
      </c>
      <c r="B22" t="s">
        <v>9</v>
      </c>
    </row>
    <row r="23" spans="1:7" x14ac:dyDescent="0.25">
      <c r="A23" t="s">
        <v>548</v>
      </c>
      <c r="B23" t="s">
        <v>9</v>
      </c>
    </row>
    <row r="24" spans="1:7" x14ac:dyDescent="0.25">
      <c r="A24" t="s">
        <v>527</v>
      </c>
      <c r="B24" t="s">
        <v>70</v>
      </c>
      <c r="C24" t="s">
        <v>33</v>
      </c>
      <c r="F24" t="s">
        <v>158</v>
      </c>
      <c r="G24" t="s">
        <v>159</v>
      </c>
    </row>
    <row r="25" spans="1:7" x14ac:dyDescent="0.25">
      <c r="A25" t="s">
        <v>528</v>
      </c>
      <c r="B25" t="s">
        <v>9</v>
      </c>
    </row>
    <row r="26" spans="1:7" x14ac:dyDescent="0.25">
      <c r="A26" t="s">
        <v>529</v>
      </c>
      <c r="B26" t="s">
        <v>9</v>
      </c>
    </row>
    <row r="27" spans="1:7" x14ac:dyDescent="0.25">
      <c r="A27" t="s">
        <v>530</v>
      </c>
      <c r="B27" t="s">
        <v>9</v>
      </c>
    </row>
    <row r="28" spans="1:7" x14ac:dyDescent="0.25">
      <c r="A28" t="s">
        <v>531</v>
      </c>
      <c r="B28" t="s">
        <v>9</v>
      </c>
    </row>
    <row r="29" spans="1:7" x14ac:dyDescent="0.25">
      <c r="A29" t="s">
        <v>532</v>
      </c>
      <c r="B29" t="s">
        <v>9</v>
      </c>
    </row>
    <row r="30" spans="1:7" x14ac:dyDescent="0.25">
      <c r="A30" t="s">
        <v>533</v>
      </c>
      <c r="B30" t="s">
        <v>70</v>
      </c>
      <c r="C30" t="s">
        <v>33</v>
      </c>
      <c r="F30" t="s">
        <v>158</v>
      </c>
      <c r="G30" t="s">
        <v>159</v>
      </c>
    </row>
    <row r="31" spans="1:7" x14ac:dyDescent="0.25">
      <c r="A31" t="s">
        <v>534</v>
      </c>
      <c r="B31" t="s">
        <v>9</v>
      </c>
    </row>
    <row r="32" spans="1:7" x14ac:dyDescent="0.25">
      <c r="A32" t="s">
        <v>535</v>
      </c>
      <c r="B32" t="s">
        <v>9</v>
      </c>
    </row>
    <row r="33" spans="1:7" x14ac:dyDescent="0.25">
      <c r="A33" t="s">
        <v>536</v>
      </c>
      <c r="B33" t="s">
        <v>9</v>
      </c>
    </row>
    <row r="34" spans="1:7" x14ac:dyDescent="0.25">
      <c r="A34" t="s">
        <v>537</v>
      </c>
      <c r="B34" t="s">
        <v>9</v>
      </c>
    </row>
    <row r="35" spans="1:7" x14ac:dyDescent="0.25">
      <c r="A35" t="s">
        <v>538</v>
      </c>
      <c r="B35" t="s">
        <v>9</v>
      </c>
    </row>
    <row r="36" spans="1:7" x14ac:dyDescent="0.25">
      <c r="A36" t="s">
        <v>559</v>
      </c>
      <c r="B36" t="s">
        <v>9</v>
      </c>
    </row>
    <row r="37" spans="1:7" x14ac:dyDescent="0.25">
      <c r="A37" t="s">
        <v>560</v>
      </c>
      <c r="B37" t="s">
        <v>9</v>
      </c>
    </row>
    <row r="38" spans="1:7" x14ac:dyDescent="0.25">
      <c r="A38" t="s">
        <v>561</v>
      </c>
      <c r="B38" t="s">
        <v>9</v>
      </c>
    </row>
    <row r="39" spans="1:7" x14ac:dyDescent="0.25">
      <c r="A39" t="s">
        <v>20</v>
      </c>
      <c r="F39" t="s">
        <v>158</v>
      </c>
      <c r="G39" t="s">
        <v>159</v>
      </c>
    </row>
    <row r="40" spans="1:7" x14ac:dyDescent="0.25">
      <c r="A40" t="s">
        <v>21</v>
      </c>
      <c r="B40" t="s">
        <v>70</v>
      </c>
      <c r="C40" t="s">
        <v>33</v>
      </c>
    </row>
    <row r="41" spans="1:7" x14ac:dyDescent="0.25">
      <c r="A41" t="s">
        <v>88</v>
      </c>
      <c r="B41" t="s">
        <v>10</v>
      </c>
    </row>
    <row r="42" spans="1:7" x14ac:dyDescent="0.25">
      <c r="A42" t="s">
        <v>89</v>
      </c>
      <c r="B42" t="s">
        <v>10</v>
      </c>
    </row>
    <row r="43" spans="1:7" x14ac:dyDescent="0.25">
      <c r="A43" t="s">
        <v>129</v>
      </c>
      <c r="B43" t="s">
        <v>10</v>
      </c>
    </row>
    <row r="44" spans="1:7" x14ac:dyDescent="0.25">
      <c r="A44" t="s">
        <v>130</v>
      </c>
      <c r="B44" t="s">
        <v>10</v>
      </c>
    </row>
    <row r="45" spans="1:7" x14ac:dyDescent="0.25">
      <c r="A45" t="s">
        <v>71</v>
      </c>
      <c r="B45" t="s">
        <v>10</v>
      </c>
    </row>
    <row r="46" spans="1:7" x14ac:dyDescent="0.25">
      <c r="A46" t="s">
        <v>72</v>
      </c>
      <c r="B46" t="s">
        <v>10</v>
      </c>
    </row>
    <row r="47" spans="1:7" x14ac:dyDescent="0.25">
      <c r="A47" t="s">
        <v>92</v>
      </c>
      <c r="B47" t="s">
        <v>10</v>
      </c>
    </row>
    <row r="48" spans="1:7" x14ac:dyDescent="0.25">
      <c r="A48" t="s">
        <v>93</v>
      </c>
      <c r="B48" t="s">
        <v>10</v>
      </c>
    </row>
    <row r="49" spans="1:7" x14ac:dyDescent="0.25">
      <c r="A49" t="s">
        <v>94</v>
      </c>
      <c r="B49" t="s">
        <v>10</v>
      </c>
    </row>
    <row r="50" spans="1:7" x14ac:dyDescent="0.25">
      <c r="A50" t="s">
        <v>95</v>
      </c>
      <c r="B50" t="s">
        <v>10</v>
      </c>
    </row>
    <row r="51" spans="1:7" x14ac:dyDescent="0.25">
      <c r="A51" t="s">
        <v>134</v>
      </c>
      <c r="B51" t="s">
        <v>10</v>
      </c>
    </row>
    <row r="52" spans="1:7" x14ac:dyDescent="0.25">
      <c r="A52" t="s">
        <v>96</v>
      </c>
      <c r="B52" t="s">
        <v>70</v>
      </c>
      <c r="C52" t="s">
        <v>33</v>
      </c>
      <c r="F52" t="s">
        <v>158</v>
      </c>
      <c r="G52" t="s">
        <v>159</v>
      </c>
    </row>
    <row r="53" spans="1:7" x14ac:dyDescent="0.25">
      <c r="A53" t="s">
        <v>97</v>
      </c>
      <c r="B53" t="s">
        <v>10</v>
      </c>
    </row>
    <row r="54" spans="1:7" x14ac:dyDescent="0.25">
      <c r="A54" t="s">
        <v>22</v>
      </c>
      <c r="B54" t="s">
        <v>70</v>
      </c>
      <c r="C54" t="s">
        <v>33</v>
      </c>
      <c r="F54" t="s">
        <v>158</v>
      </c>
      <c r="G54" t="s">
        <v>159</v>
      </c>
    </row>
    <row r="55" spans="1:7" x14ac:dyDescent="0.25">
      <c r="A55" t="s">
        <v>49</v>
      </c>
      <c r="B55" t="s">
        <v>520</v>
      </c>
    </row>
    <row r="56" spans="1:7" x14ac:dyDescent="0.25">
      <c r="A56" t="s">
        <v>78</v>
      </c>
      <c r="B56" t="s">
        <v>520</v>
      </c>
    </row>
    <row r="57" spans="1:7" x14ac:dyDescent="0.25">
      <c r="A57" t="s">
        <v>79</v>
      </c>
      <c r="B57" t="s">
        <v>520</v>
      </c>
    </row>
    <row r="58" spans="1:7" x14ac:dyDescent="0.25">
      <c r="A58" t="s">
        <v>517</v>
      </c>
      <c r="B58" t="s">
        <v>10</v>
      </c>
    </row>
    <row r="59" spans="1:7" x14ac:dyDescent="0.25">
      <c r="A59" t="s">
        <v>90</v>
      </c>
      <c r="B59" t="s">
        <v>10</v>
      </c>
    </row>
    <row r="60" spans="1:7" x14ac:dyDescent="0.25">
      <c r="A60" t="s">
        <v>91</v>
      </c>
      <c r="B60" t="s">
        <v>10</v>
      </c>
    </row>
    <row r="61" spans="1:7" x14ac:dyDescent="0.25">
      <c r="A61" t="s">
        <v>98</v>
      </c>
      <c r="B61" t="s">
        <v>10</v>
      </c>
    </row>
    <row r="62" spans="1:7" x14ac:dyDescent="0.25">
      <c r="A62" t="s">
        <v>99</v>
      </c>
      <c r="B62" t="s">
        <v>10</v>
      </c>
    </row>
    <row r="63" spans="1:7" x14ac:dyDescent="0.25">
      <c r="A63" t="s">
        <v>100</v>
      </c>
      <c r="B63" t="s">
        <v>10</v>
      </c>
    </row>
    <row r="64" spans="1:7" x14ac:dyDescent="0.25">
      <c r="A64" t="s">
        <v>23</v>
      </c>
      <c r="B64" t="s">
        <v>70</v>
      </c>
      <c r="C64" t="s">
        <v>33</v>
      </c>
      <c r="F64" t="s">
        <v>158</v>
      </c>
      <c r="G64" t="s">
        <v>159</v>
      </c>
    </row>
    <row r="65" spans="1:7" x14ac:dyDescent="0.25">
      <c r="A65" t="s">
        <v>48</v>
      </c>
      <c r="B65" t="s">
        <v>46</v>
      </c>
    </row>
    <row r="66" spans="1:7" x14ac:dyDescent="0.25">
      <c r="A66" t="s">
        <v>155</v>
      </c>
      <c r="B66" t="s">
        <v>10</v>
      </c>
    </row>
    <row r="67" spans="1:7" x14ac:dyDescent="0.25">
      <c r="A67" t="s">
        <v>101</v>
      </c>
      <c r="B67" t="s">
        <v>10</v>
      </c>
    </row>
    <row r="68" spans="1:7" x14ac:dyDescent="0.25">
      <c r="A68" t="s">
        <v>102</v>
      </c>
      <c r="B68" t="s">
        <v>46</v>
      </c>
    </row>
    <row r="69" spans="1:7" x14ac:dyDescent="0.25">
      <c r="A69" t="s">
        <v>103</v>
      </c>
      <c r="B69" t="s">
        <v>46</v>
      </c>
    </row>
    <row r="70" spans="1:7" x14ac:dyDescent="0.25">
      <c r="A70" t="s">
        <v>24</v>
      </c>
      <c r="B70" t="s">
        <v>70</v>
      </c>
      <c r="C70" t="s">
        <v>33</v>
      </c>
      <c r="F70" t="s">
        <v>158</v>
      </c>
      <c r="G70" t="s">
        <v>159</v>
      </c>
    </row>
    <row r="71" spans="1:7" x14ac:dyDescent="0.25">
      <c r="A71" t="s">
        <v>539</v>
      </c>
      <c r="B71" t="s">
        <v>10</v>
      </c>
    </row>
    <row r="72" spans="1:7" x14ac:dyDescent="0.25">
      <c r="A72" t="s">
        <v>540</v>
      </c>
      <c r="B72" t="s">
        <v>10</v>
      </c>
    </row>
    <row r="73" spans="1:7" x14ac:dyDescent="0.25">
      <c r="A73" t="s">
        <v>541</v>
      </c>
      <c r="B73" t="s">
        <v>10</v>
      </c>
    </row>
    <row r="74" spans="1:7" x14ac:dyDescent="0.25">
      <c r="A74" t="s">
        <v>105</v>
      </c>
      <c r="B74" t="s">
        <v>70</v>
      </c>
      <c r="C74" t="s">
        <v>33</v>
      </c>
      <c r="F74" t="s">
        <v>158</v>
      </c>
      <c r="G74" t="s">
        <v>159</v>
      </c>
    </row>
    <row r="75" spans="1:7" x14ac:dyDescent="0.25">
      <c r="A75" t="s">
        <v>106</v>
      </c>
      <c r="B75" t="s">
        <v>10</v>
      </c>
    </row>
    <row r="76" spans="1:7" x14ac:dyDescent="0.25">
      <c r="A76" t="s">
        <v>107</v>
      </c>
      <c r="B76" t="s">
        <v>10</v>
      </c>
    </row>
    <row r="77" spans="1:7" x14ac:dyDescent="0.25">
      <c r="A77" t="s">
        <v>108</v>
      </c>
      <c r="B77" t="s">
        <v>10</v>
      </c>
    </row>
    <row r="78" spans="1:7" x14ac:dyDescent="0.25">
      <c r="A78" t="s">
        <v>109</v>
      </c>
      <c r="B78" t="s">
        <v>10</v>
      </c>
    </row>
    <row r="79" spans="1:7" x14ac:dyDescent="0.25">
      <c r="A79" t="s">
        <v>110</v>
      </c>
      <c r="B79" t="s">
        <v>46</v>
      </c>
    </row>
    <row r="80" spans="1:7" x14ac:dyDescent="0.25">
      <c r="A80" t="s">
        <v>104</v>
      </c>
      <c r="B80" t="s">
        <v>70</v>
      </c>
      <c r="C80" t="s">
        <v>33</v>
      </c>
      <c r="F80" t="s">
        <v>158</v>
      </c>
      <c r="G80" t="s">
        <v>159</v>
      </c>
    </row>
    <row r="81" spans="1:7" x14ac:dyDescent="0.25">
      <c r="A81" t="s">
        <v>111</v>
      </c>
      <c r="B81" t="s">
        <v>46</v>
      </c>
    </row>
    <row r="82" spans="1:7" x14ac:dyDescent="0.25">
      <c r="A82" t="s">
        <v>112</v>
      </c>
      <c r="B82" t="s">
        <v>46</v>
      </c>
    </row>
    <row r="83" spans="1:7" x14ac:dyDescent="0.25">
      <c r="A83" t="s">
        <v>152</v>
      </c>
      <c r="B83" t="s">
        <v>46</v>
      </c>
    </row>
    <row r="84" spans="1:7" x14ac:dyDescent="0.25">
      <c r="A84" t="s">
        <v>546</v>
      </c>
      <c r="G84">
        <f>SUM(G3:G83)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opLeftCell="A64" workbookViewId="0">
      <selection activeCell="G68" sqref="G68"/>
    </sheetView>
  </sheetViews>
  <sheetFormatPr defaultRowHeight="15" x14ac:dyDescent="0.25"/>
  <cols>
    <col min="1" max="1" width="57" bestFit="1" customWidth="1"/>
    <col min="2" max="2" width="45.28515625" bestFit="1" customWidth="1"/>
    <col min="3" max="3" width="23.42578125" customWidth="1"/>
    <col min="4" max="4" width="13" customWidth="1"/>
  </cols>
  <sheetData>
    <row r="1" spans="1:4" x14ac:dyDescent="0.25">
      <c r="A1" t="s">
        <v>35</v>
      </c>
    </row>
    <row r="2" spans="1:4" x14ac:dyDescent="0.25">
      <c r="A2" t="s">
        <v>27</v>
      </c>
      <c r="B2" t="s">
        <v>28</v>
      </c>
      <c r="C2" t="s">
        <v>29</v>
      </c>
      <c r="D2" t="s">
        <v>9</v>
      </c>
    </row>
    <row r="3" spans="1:4" x14ac:dyDescent="0.25">
      <c r="A3" t="s">
        <v>30</v>
      </c>
      <c r="B3" t="s">
        <v>31</v>
      </c>
      <c r="D3" t="s">
        <v>10</v>
      </c>
    </row>
    <row r="4" spans="1:4" x14ac:dyDescent="0.25">
      <c r="A4" t="s">
        <v>3</v>
      </c>
      <c r="B4" t="s">
        <v>32</v>
      </c>
      <c r="D4" t="s">
        <v>10</v>
      </c>
    </row>
    <row r="5" spans="1:4" x14ac:dyDescent="0.25">
      <c r="A5" t="s">
        <v>39</v>
      </c>
      <c r="B5" t="s">
        <v>38</v>
      </c>
      <c r="D5" t="s">
        <v>10</v>
      </c>
    </row>
    <row r="6" spans="1:4" x14ac:dyDescent="0.25">
      <c r="A6" t="s">
        <v>34</v>
      </c>
      <c r="B6" t="s">
        <v>113</v>
      </c>
      <c r="D6" t="s">
        <v>10</v>
      </c>
    </row>
    <row r="7" spans="1:4" x14ac:dyDescent="0.25">
      <c r="A7" t="s">
        <v>68</v>
      </c>
      <c r="B7" t="s">
        <v>28</v>
      </c>
      <c r="C7" t="s">
        <v>29</v>
      </c>
      <c r="D7" t="s">
        <v>9</v>
      </c>
    </row>
    <row r="8" spans="1:4" x14ac:dyDescent="0.25">
      <c r="A8" t="s">
        <v>47</v>
      </c>
      <c r="B8" t="s">
        <v>114</v>
      </c>
      <c r="D8" t="s">
        <v>26</v>
      </c>
    </row>
    <row r="9" spans="1:4" x14ac:dyDescent="0.25">
      <c r="A9" t="s">
        <v>43</v>
      </c>
      <c r="B9" t="s">
        <v>38</v>
      </c>
      <c r="D9" t="s">
        <v>10</v>
      </c>
    </row>
    <row r="10" spans="1:4" x14ac:dyDescent="0.25">
      <c r="A10" t="s">
        <v>44</v>
      </c>
      <c r="B10" t="s">
        <v>38</v>
      </c>
      <c r="D10" t="s">
        <v>10</v>
      </c>
    </row>
    <row r="11" spans="1:4" x14ac:dyDescent="0.25">
      <c r="A11" t="s">
        <v>73</v>
      </c>
      <c r="B11" t="s">
        <v>28</v>
      </c>
      <c r="C11" t="s">
        <v>29</v>
      </c>
      <c r="D11" t="s">
        <v>9</v>
      </c>
    </row>
    <row r="12" spans="1:4" x14ac:dyDescent="0.25">
      <c r="A12" t="s">
        <v>7</v>
      </c>
      <c r="B12" t="s">
        <v>146</v>
      </c>
      <c r="D12" t="s">
        <v>10</v>
      </c>
    </row>
    <row r="13" spans="1:4" x14ac:dyDescent="0.25">
      <c r="A13" t="s">
        <v>37</v>
      </c>
      <c r="B13">
        <f>((2+0.4)*2+(1+0.4)*2+(7.6)*2+(0.8+0.4)*4+(0.8+0.4)*3+(0.7+0.4)*2+(0.6+0.4)*3)/100</f>
        <v>0.36399999999999999</v>
      </c>
      <c r="D13" t="s">
        <v>50</v>
      </c>
    </row>
    <row r="14" spans="1:4" x14ac:dyDescent="0.25">
      <c r="A14" t="s">
        <v>518</v>
      </c>
      <c r="B14">
        <v>61.43</v>
      </c>
      <c r="D14" t="s">
        <v>50</v>
      </c>
    </row>
    <row r="15" spans="1:4" x14ac:dyDescent="0.25">
      <c r="A15" t="s">
        <v>69</v>
      </c>
      <c r="B15" t="s">
        <v>28</v>
      </c>
      <c r="C15" t="s">
        <v>29</v>
      </c>
      <c r="D15" t="s">
        <v>9</v>
      </c>
    </row>
    <row r="16" spans="1:4" x14ac:dyDescent="0.25">
      <c r="A16" t="s">
        <v>41</v>
      </c>
      <c r="B16" t="s">
        <v>42</v>
      </c>
      <c r="D16" t="s">
        <v>26</v>
      </c>
    </row>
    <row r="17" spans="1:7" x14ac:dyDescent="0.25">
      <c r="A17" t="s">
        <v>59</v>
      </c>
      <c r="B17" t="s">
        <v>28</v>
      </c>
      <c r="C17" t="s">
        <v>29</v>
      </c>
      <c r="D17" t="s">
        <v>9</v>
      </c>
    </row>
    <row r="18" spans="1:7" x14ac:dyDescent="0.25">
      <c r="A18" t="s">
        <v>148</v>
      </c>
      <c r="B18">
        <v>1</v>
      </c>
      <c r="D18" t="s">
        <v>9</v>
      </c>
    </row>
    <row r="19" spans="1:7" x14ac:dyDescent="0.25">
      <c r="A19" t="s">
        <v>115</v>
      </c>
      <c r="B19">
        <v>1</v>
      </c>
      <c r="D19" t="s">
        <v>9</v>
      </c>
      <c r="G19" s="1"/>
    </row>
    <row r="20" spans="1:7" x14ac:dyDescent="0.25">
      <c r="A20" t="s">
        <v>149</v>
      </c>
      <c r="B20" t="s">
        <v>28</v>
      </c>
      <c r="C20" t="s">
        <v>29</v>
      </c>
      <c r="D20" t="s">
        <v>9</v>
      </c>
      <c r="G20" s="1"/>
    </row>
    <row r="21" spans="1:7" x14ac:dyDescent="0.25">
      <c r="A21" t="s">
        <v>116</v>
      </c>
      <c r="B21" t="s">
        <v>118</v>
      </c>
      <c r="D21" t="s">
        <v>9</v>
      </c>
      <c r="G21" s="1"/>
    </row>
    <row r="22" spans="1:7" x14ac:dyDescent="0.25">
      <c r="A22" t="s">
        <v>117</v>
      </c>
      <c r="B22" t="s">
        <v>118</v>
      </c>
      <c r="D22" t="s">
        <v>9</v>
      </c>
      <c r="G22" s="1"/>
    </row>
    <row r="23" spans="1:7" x14ac:dyDescent="0.25">
      <c r="A23" t="s">
        <v>124</v>
      </c>
      <c r="B23" t="s">
        <v>118</v>
      </c>
      <c r="D23" t="s">
        <v>9</v>
      </c>
    </row>
    <row r="24" spans="1:7" x14ac:dyDescent="0.25">
      <c r="A24" t="s">
        <v>153</v>
      </c>
      <c r="B24" t="s">
        <v>28</v>
      </c>
      <c r="C24" t="s">
        <v>29</v>
      </c>
      <c r="D24" t="s">
        <v>9</v>
      </c>
    </row>
    <row r="25" spans="1:7" x14ac:dyDescent="0.25">
      <c r="A25" t="s">
        <v>121</v>
      </c>
      <c r="B25">
        <v>1</v>
      </c>
      <c r="D25" t="s">
        <v>9</v>
      </c>
    </row>
    <row r="26" spans="1:7" x14ac:dyDescent="0.25">
      <c r="A26" t="s">
        <v>120</v>
      </c>
      <c r="B26">
        <v>1</v>
      </c>
      <c r="D26" t="s">
        <v>9</v>
      </c>
    </row>
    <row r="27" spans="1:7" x14ac:dyDescent="0.25">
      <c r="A27" t="s">
        <v>122</v>
      </c>
      <c r="B27">
        <v>1</v>
      </c>
      <c r="D27" t="s">
        <v>9</v>
      </c>
    </row>
    <row r="28" spans="1:7" x14ac:dyDescent="0.25">
      <c r="A28" t="s">
        <v>123</v>
      </c>
      <c r="B28">
        <v>2</v>
      </c>
      <c r="D28" t="s">
        <v>9</v>
      </c>
    </row>
    <row r="29" spans="1:7" x14ac:dyDescent="0.25">
      <c r="A29" t="s">
        <v>119</v>
      </c>
      <c r="B29">
        <v>4</v>
      </c>
      <c r="D29" t="s">
        <v>9</v>
      </c>
    </row>
    <row r="30" spans="1:7" x14ac:dyDescent="0.25">
      <c r="A30" t="s">
        <v>60</v>
      </c>
      <c r="B30" t="s">
        <v>28</v>
      </c>
      <c r="C30" t="s">
        <v>29</v>
      </c>
      <c r="D30" t="s">
        <v>9</v>
      </c>
    </row>
    <row r="31" spans="1:7" x14ac:dyDescent="0.25">
      <c r="A31" t="s">
        <v>126</v>
      </c>
      <c r="B31">
        <v>12</v>
      </c>
      <c r="D31" t="s">
        <v>9</v>
      </c>
    </row>
    <row r="32" spans="1:7" x14ac:dyDescent="0.25">
      <c r="A32" t="s">
        <v>125</v>
      </c>
      <c r="B32">
        <v>1</v>
      </c>
      <c r="D32" t="s">
        <v>9</v>
      </c>
    </row>
    <row r="33" spans="1:4" x14ac:dyDescent="0.25">
      <c r="A33" t="s">
        <v>151</v>
      </c>
      <c r="B33">
        <v>4</v>
      </c>
      <c r="D33" t="s">
        <v>9</v>
      </c>
    </row>
    <row r="34" spans="1:4" x14ac:dyDescent="0.25">
      <c r="A34" t="s">
        <v>150</v>
      </c>
      <c r="B34">
        <v>5</v>
      </c>
      <c r="D34" t="s">
        <v>9</v>
      </c>
    </row>
    <row r="35" spans="1:4" x14ac:dyDescent="0.25">
      <c r="A35" t="s">
        <v>62</v>
      </c>
      <c r="B35">
        <v>22</v>
      </c>
      <c r="D35" t="s">
        <v>9</v>
      </c>
    </row>
    <row r="36" spans="1:4" x14ac:dyDescent="0.25">
      <c r="A36" t="s">
        <v>127</v>
      </c>
      <c r="B36">
        <v>16</v>
      </c>
      <c r="D36" t="s">
        <v>9</v>
      </c>
    </row>
    <row r="37" spans="1:4" x14ac:dyDescent="0.25">
      <c r="A37" t="s">
        <v>64</v>
      </c>
      <c r="B37">
        <v>3</v>
      </c>
      <c r="D37" t="s">
        <v>9</v>
      </c>
    </row>
    <row r="38" spans="1:4" x14ac:dyDescent="0.25">
      <c r="A38" t="s">
        <v>65</v>
      </c>
      <c r="B38">
        <v>1</v>
      </c>
      <c r="D38" t="s">
        <v>9</v>
      </c>
    </row>
    <row r="39" spans="1:4" x14ac:dyDescent="0.25">
      <c r="A39" t="s">
        <v>63</v>
      </c>
      <c r="B39" t="s">
        <v>46</v>
      </c>
      <c r="D39" t="s">
        <v>9</v>
      </c>
    </row>
    <row r="40" spans="1:4" x14ac:dyDescent="0.25">
      <c r="A40" t="s">
        <v>61</v>
      </c>
      <c r="B40" t="s">
        <v>28</v>
      </c>
      <c r="C40" t="s">
        <v>29</v>
      </c>
      <c r="D40" t="s">
        <v>9</v>
      </c>
    </row>
    <row r="41" spans="1:4" x14ac:dyDescent="0.25">
      <c r="A41" t="s">
        <v>83</v>
      </c>
      <c r="B41" t="s">
        <v>58</v>
      </c>
      <c r="D41" t="s">
        <v>10</v>
      </c>
    </row>
    <row r="42" spans="1:4" x14ac:dyDescent="0.25">
      <c r="A42" t="s">
        <v>84</v>
      </c>
      <c r="B42" t="s">
        <v>58</v>
      </c>
      <c r="D42" t="s">
        <v>10</v>
      </c>
    </row>
    <row r="43" spans="1:4" x14ac:dyDescent="0.25">
      <c r="A43" t="s">
        <v>131</v>
      </c>
      <c r="B43" t="s">
        <v>51</v>
      </c>
      <c r="D43" t="s">
        <v>10</v>
      </c>
    </row>
    <row r="44" spans="1:4" x14ac:dyDescent="0.25">
      <c r="A44" t="s">
        <v>132</v>
      </c>
      <c r="B44" t="s">
        <v>51</v>
      </c>
      <c r="D44" t="s">
        <v>10</v>
      </c>
    </row>
    <row r="45" spans="1:4" x14ac:dyDescent="0.25">
      <c r="A45" t="s">
        <v>66</v>
      </c>
      <c r="B45" t="s">
        <v>85</v>
      </c>
      <c r="D45" t="s">
        <v>10</v>
      </c>
    </row>
    <row r="46" spans="1:4" x14ac:dyDescent="0.25">
      <c r="A46" t="s">
        <v>0</v>
      </c>
      <c r="B46" t="s">
        <v>147</v>
      </c>
      <c r="D46" t="s">
        <v>50</v>
      </c>
    </row>
    <row r="47" spans="1:4" x14ac:dyDescent="0.25">
      <c r="A47" t="s">
        <v>67</v>
      </c>
      <c r="B47" t="s">
        <v>57</v>
      </c>
      <c r="D47" t="s">
        <v>10</v>
      </c>
    </row>
    <row r="48" spans="1:4" x14ac:dyDescent="0.25">
      <c r="A48" t="s">
        <v>55</v>
      </c>
      <c r="B48" t="s">
        <v>54</v>
      </c>
      <c r="D48" t="s">
        <v>10</v>
      </c>
    </row>
    <row r="49" spans="1:4" x14ac:dyDescent="0.25">
      <c r="A49" t="s">
        <v>56</v>
      </c>
      <c r="B49" t="s">
        <v>54</v>
      </c>
      <c r="D49" t="s">
        <v>10</v>
      </c>
    </row>
    <row r="50" spans="1:4" x14ac:dyDescent="0.25">
      <c r="A50" t="s">
        <v>128</v>
      </c>
      <c r="B50">
        <v>19.21</v>
      </c>
      <c r="D50" t="s">
        <v>10</v>
      </c>
    </row>
    <row r="51" spans="1:4" x14ac:dyDescent="0.25">
      <c r="A51" t="s">
        <v>133</v>
      </c>
      <c r="B51" t="s">
        <v>45</v>
      </c>
      <c r="D51" t="s">
        <v>10</v>
      </c>
    </row>
    <row r="52" spans="1:4" x14ac:dyDescent="0.25">
      <c r="A52" t="s">
        <v>52</v>
      </c>
      <c r="B52" t="s">
        <v>53</v>
      </c>
      <c r="D52" t="s">
        <v>10</v>
      </c>
    </row>
    <row r="53" spans="1:4" x14ac:dyDescent="0.25">
      <c r="A53" t="s">
        <v>1</v>
      </c>
      <c r="B53" t="s">
        <v>28</v>
      </c>
      <c r="C53" t="s">
        <v>29</v>
      </c>
      <c r="D53" t="s">
        <v>9</v>
      </c>
    </row>
    <row r="54" spans="1:4" x14ac:dyDescent="0.25">
      <c r="A54" t="s">
        <v>49</v>
      </c>
      <c r="B54">
        <v>3</v>
      </c>
      <c r="D54" t="s">
        <v>9</v>
      </c>
    </row>
    <row r="55" spans="1:4" x14ac:dyDescent="0.25">
      <c r="A55" t="s">
        <v>78</v>
      </c>
      <c r="B55">
        <v>2</v>
      </c>
      <c r="D55" t="s">
        <v>9</v>
      </c>
    </row>
    <row r="56" spans="1:4" x14ac:dyDescent="0.25">
      <c r="A56" t="s">
        <v>79</v>
      </c>
      <c r="B56">
        <v>3</v>
      </c>
      <c r="D56" t="s">
        <v>9</v>
      </c>
    </row>
    <row r="57" spans="1:4" x14ac:dyDescent="0.25">
      <c r="A57" t="s">
        <v>515</v>
      </c>
      <c r="B57" t="s">
        <v>516</v>
      </c>
      <c r="D57" t="s">
        <v>10</v>
      </c>
    </row>
    <row r="58" spans="1:4" x14ac:dyDescent="0.25">
      <c r="A58" t="s">
        <v>90</v>
      </c>
      <c r="B58" t="s">
        <v>491</v>
      </c>
      <c r="D58" t="s">
        <v>10</v>
      </c>
    </row>
    <row r="59" spans="1:4" x14ac:dyDescent="0.25">
      <c r="A59" t="s">
        <v>91</v>
      </c>
      <c r="B59" t="s">
        <v>519</v>
      </c>
      <c r="D59" t="s">
        <v>10</v>
      </c>
    </row>
    <row r="60" spans="1:4" x14ac:dyDescent="0.25">
      <c r="A60" t="s">
        <v>98</v>
      </c>
      <c r="B60" t="s">
        <v>492</v>
      </c>
      <c r="D60" t="s">
        <v>10</v>
      </c>
    </row>
    <row r="61" spans="1:4" x14ac:dyDescent="0.25">
      <c r="A61" t="s">
        <v>99</v>
      </c>
      <c r="B61" t="s">
        <v>522</v>
      </c>
      <c r="D61" t="s">
        <v>10</v>
      </c>
    </row>
    <row r="62" spans="1:4" x14ac:dyDescent="0.25">
      <c r="A62" t="s">
        <v>100</v>
      </c>
      <c r="B62" t="s">
        <v>521</v>
      </c>
      <c r="D62" t="s">
        <v>10</v>
      </c>
    </row>
    <row r="63" spans="1:4" x14ac:dyDescent="0.25">
      <c r="A63" t="s">
        <v>74</v>
      </c>
      <c r="B63" t="s">
        <v>28</v>
      </c>
      <c r="C63" t="s">
        <v>29</v>
      </c>
      <c r="D63" t="s">
        <v>9</v>
      </c>
    </row>
    <row r="64" spans="1:4" x14ac:dyDescent="0.25">
      <c r="A64" t="s">
        <v>80</v>
      </c>
      <c r="B64" t="s">
        <v>38</v>
      </c>
      <c r="D64" t="s">
        <v>10</v>
      </c>
    </row>
    <row r="65" spans="1:4" x14ac:dyDescent="0.25">
      <c r="A65" t="s">
        <v>156</v>
      </c>
      <c r="B65" t="s">
        <v>154</v>
      </c>
      <c r="D65" t="s">
        <v>10</v>
      </c>
    </row>
    <row r="66" spans="1:4" x14ac:dyDescent="0.25">
      <c r="A66" t="s">
        <v>135</v>
      </c>
      <c r="B66" t="s">
        <v>86</v>
      </c>
      <c r="D66" t="s">
        <v>10</v>
      </c>
    </row>
    <row r="67" spans="1:4" x14ac:dyDescent="0.25">
      <c r="A67" t="s">
        <v>81</v>
      </c>
      <c r="B67" t="s">
        <v>38</v>
      </c>
      <c r="D67" t="s">
        <v>9</v>
      </c>
    </row>
    <row r="68" spans="1:4" x14ac:dyDescent="0.25">
      <c r="A68" t="s">
        <v>82</v>
      </c>
      <c r="B68" t="s">
        <v>38</v>
      </c>
      <c r="D68" t="s">
        <v>9</v>
      </c>
    </row>
    <row r="69" spans="1:4" x14ac:dyDescent="0.25">
      <c r="A69" t="s">
        <v>75</v>
      </c>
      <c r="B69" t="s">
        <v>28</v>
      </c>
      <c r="C69" t="s">
        <v>29</v>
      </c>
      <c r="D69" t="s">
        <v>9</v>
      </c>
    </row>
    <row r="70" spans="1:4" x14ac:dyDescent="0.25">
      <c r="A70" t="s">
        <v>138</v>
      </c>
      <c r="B70" t="s">
        <v>53</v>
      </c>
      <c r="D70" t="s">
        <v>10</v>
      </c>
    </row>
    <row r="71" spans="1:4" x14ac:dyDescent="0.25">
      <c r="A71" t="s">
        <v>137</v>
      </c>
      <c r="B71" t="s">
        <v>139</v>
      </c>
      <c r="D71" t="s">
        <v>10</v>
      </c>
    </row>
    <row r="72" spans="1:4" x14ac:dyDescent="0.25">
      <c r="A72" t="s">
        <v>136</v>
      </c>
      <c r="B72" t="s">
        <v>58</v>
      </c>
      <c r="D72" t="s">
        <v>10</v>
      </c>
    </row>
    <row r="73" spans="1:4" x14ac:dyDescent="0.25">
      <c r="A73" t="s">
        <v>140</v>
      </c>
      <c r="B73" t="s">
        <v>28</v>
      </c>
      <c r="C73" t="s">
        <v>29</v>
      </c>
      <c r="D73" t="s">
        <v>9</v>
      </c>
    </row>
    <row r="74" spans="1:4" x14ac:dyDescent="0.25">
      <c r="A74" t="s">
        <v>144</v>
      </c>
      <c r="B74" t="s">
        <v>542</v>
      </c>
      <c r="D74" t="s">
        <v>50</v>
      </c>
    </row>
    <row r="75" spans="1:4" x14ac:dyDescent="0.25">
      <c r="A75" t="s">
        <v>145</v>
      </c>
      <c r="B75" t="s">
        <v>542</v>
      </c>
      <c r="D75" t="s">
        <v>50</v>
      </c>
    </row>
    <row r="76" spans="1:4" x14ac:dyDescent="0.25">
      <c r="A76" t="s">
        <v>141</v>
      </c>
      <c r="B76" t="s">
        <v>542</v>
      </c>
      <c r="D76" t="s">
        <v>50</v>
      </c>
    </row>
    <row r="77" spans="1:4" x14ac:dyDescent="0.25">
      <c r="A77" t="s">
        <v>142</v>
      </c>
      <c r="B77" t="s">
        <v>542</v>
      </c>
      <c r="D77" t="s">
        <v>50</v>
      </c>
    </row>
    <row r="78" spans="1:4" x14ac:dyDescent="0.25">
      <c r="A78" t="s">
        <v>143</v>
      </c>
      <c r="B78" t="s">
        <v>46</v>
      </c>
      <c r="D78" t="s">
        <v>9</v>
      </c>
    </row>
    <row r="79" spans="1:4" x14ac:dyDescent="0.25">
      <c r="A79" t="s">
        <v>76</v>
      </c>
      <c r="B79" t="s">
        <v>28</v>
      </c>
      <c r="C79" t="s">
        <v>29</v>
      </c>
      <c r="D79" t="s">
        <v>9</v>
      </c>
    </row>
    <row r="80" spans="1:4" x14ac:dyDescent="0.25">
      <c r="A80" t="s">
        <v>77</v>
      </c>
      <c r="B80" t="s">
        <v>46</v>
      </c>
      <c r="D80" t="s">
        <v>9</v>
      </c>
    </row>
    <row r="81" spans="1:4" x14ac:dyDescent="0.25">
      <c r="A81" t="s">
        <v>40</v>
      </c>
      <c r="B81" t="s">
        <v>46</v>
      </c>
      <c r="D81" t="s">
        <v>9</v>
      </c>
    </row>
    <row r="82" spans="1:4" x14ac:dyDescent="0.25">
      <c r="A82" t="s">
        <v>2</v>
      </c>
      <c r="B82" t="s">
        <v>46</v>
      </c>
      <c r="D82" t="s">
        <v>9</v>
      </c>
    </row>
    <row r="84" spans="1:4" x14ac:dyDescent="0.25">
      <c r="B84" s="3"/>
    </row>
    <row r="88" spans="1:4" x14ac:dyDescent="0.25">
      <c r="D88" s="2"/>
    </row>
    <row r="89" spans="1:4" x14ac:dyDescent="0.25">
      <c r="D89" s="2"/>
    </row>
    <row r="102" spans="2:2" x14ac:dyDescent="0.25">
      <c r="B102" s="3"/>
    </row>
    <row r="103" spans="2:2" x14ac:dyDescent="0.25">
      <c r="B10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74"/>
  <sheetViews>
    <sheetView zoomScale="90" zoomScaleNormal="90" workbookViewId="0">
      <selection activeCell="B11" sqref="B11"/>
    </sheetView>
  </sheetViews>
  <sheetFormatPr defaultRowHeight="15" x14ac:dyDescent="0.25"/>
  <cols>
    <col min="1" max="1" width="9.140625" customWidth="1"/>
    <col min="2" max="2" width="126.85546875" customWidth="1"/>
    <col min="4" max="4" width="9.28515625" bestFit="1" customWidth="1"/>
    <col min="5" max="5" width="10.5703125" bestFit="1" customWidth="1"/>
    <col min="6" max="6" width="13" bestFit="1" customWidth="1"/>
    <col min="7" max="7" width="14.28515625" customWidth="1"/>
    <col min="14" max="14" width="46.5703125" customWidth="1"/>
  </cols>
  <sheetData>
    <row r="1" spans="1:21" x14ac:dyDescent="0.25">
      <c r="A1" t="s">
        <v>157</v>
      </c>
    </row>
    <row r="2" spans="1:21" x14ac:dyDescent="0.25">
      <c r="A2" t="s">
        <v>206</v>
      </c>
      <c r="B2" t="s">
        <v>413</v>
      </c>
    </row>
    <row r="3" spans="1:21" x14ac:dyDescent="0.25">
      <c r="A3" t="s">
        <v>230</v>
      </c>
      <c r="B3" t="s">
        <v>30</v>
      </c>
      <c r="C3" t="s">
        <v>160</v>
      </c>
      <c r="D3" t="s">
        <v>295</v>
      </c>
      <c r="E3" t="s">
        <v>162</v>
      </c>
      <c r="F3" t="s">
        <v>241</v>
      </c>
      <c r="G3" t="s">
        <v>242</v>
      </c>
    </row>
    <row r="4" spans="1:21" x14ac:dyDescent="0.25">
      <c r="B4" t="s">
        <v>334</v>
      </c>
      <c r="C4" t="s">
        <v>294</v>
      </c>
      <c r="D4">
        <v>0.25</v>
      </c>
      <c r="E4">
        <v>14.76</v>
      </c>
    </row>
    <row r="5" spans="1:21" x14ac:dyDescent="0.25">
      <c r="A5" t="s">
        <v>231</v>
      </c>
      <c r="B5" t="s">
        <v>3</v>
      </c>
      <c r="G5" t="s">
        <v>545</v>
      </c>
    </row>
    <row r="6" spans="1:21" x14ac:dyDescent="0.25">
      <c r="B6" t="s">
        <v>348</v>
      </c>
    </row>
    <row r="7" spans="1:21" x14ac:dyDescent="0.25">
      <c r="A7" t="s">
        <v>232</v>
      </c>
      <c r="B7" t="s">
        <v>271</v>
      </c>
      <c r="C7" t="s">
        <v>160</v>
      </c>
      <c r="D7" t="s">
        <v>295</v>
      </c>
      <c r="E7" t="s">
        <v>162</v>
      </c>
      <c r="F7" t="s">
        <v>241</v>
      </c>
      <c r="G7" t="s">
        <v>344</v>
      </c>
    </row>
    <row r="8" spans="1:21" x14ac:dyDescent="0.25">
      <c r="B8" t="s">
        <v>557</v>
      </c>
    </row>
    <row r="9" spans="1:21" x14ac:dyDescent="0.25">
      <c r="B9" t="s">
        <v>296</v>
      </c>
      <c r="C9" t="s">
        <v>160</v>
      </c>
      <c r="D9">
        <v>1</v>
      </c>
      <c r="E9">
        <v>47.96</v>
      </c>
    </row>
    <row r="10" spans="1:21" x14ac:dyDescent="0.25">
      <c r="B10" t="s">
        <v>297</v>
      </c>
      <c r="C10" t="s">
        <v>160</v>
      </c>
      <c r="D10">
        <v>1</v>
      </c>
      <c r="E10">
        <v>72.31</v>
      </c>
    </row>
    <row r="11" spans="1:21" x14ac:dyDescent="0.25">
      <c r="B11" t="s">
        <v>298</v>
      </c>
      <c r="C11" t="s">
        <v>316</v>
      </c>
      <c r="D11">
        <v>3</v>
      </c>
      <c r="E11">
        <v>5.24</v>
      </c>
    </row>
    <row r="12" spans="1:21" x14ac:dyDescent="0.25">
      <c r="B12" t="s">
        <v>299</v>
      </c>
      <c r="C12" t="s">
        <v>316</v>
      </c>
      <c r="D12">
        <v>3</v>
      </c>
      <c r="E12">
        <v>8.5399999999999991</v>
      </c>
    </row>
    <row r="13" spans="1:21" x14ac:dyDescent="0.25">
      <c r="B13" t="s">
        <v>329</v>
      </c>
      <c r="C13" t="s">
        <v>160</v>
      </c>
      <c r="D13">
        <v>3</v>
      </c>
      <c r="E13">
        <v>4.17</v>
      </c>
    </row>
    <row r="14" spans="1:21" x14ac:dyDescent="0.25">
      <c r="B14" t="s">
        <v>300</v>
      </c>
      <c r="C14" t="s">
        <v>160</v>
      </c>
      <c r="D14">
        <v>1</v>
      </c>
      <c r="E14">
        <v>6.5</v>
      </c>
    </row>
    <row r="15" spans="1:21" x14ac:dyDescent="0.25">
      <c r="B15" t="s">
        <v>301</v>
      </c>
      <c r="C15" t="s">
        <v>160</v>
      </c>
      <c r="D15">
        <v>6</v>
      </c>
      <c r="E15">
        <v>14.36</v>
      </c>
      <c r="O15" s="5"/>
      <c r="P15" s="5"/>
      <c r="Q15" s="5"/>
      <c r="R15" s="5"/>
      <c r="S15" s="5"/>
      <c r="T15" s="5"/>
      <c r="U15" s="5"/>
    </row>
    <row r="16" spans="1:21" x14ac:dyDescent="0.25">
      <c r="B16" t="s">
        <v>302</v>
      </c>
      <c r="C16" t="s">
        <v>160</v>
      </c>
      <c r="D16">
        <v>1</v>
      </c>
      <c r="E16">
        <v>15.25</v>
      </c>
      <c r="O16" s="5"/>
      <c r="P16" s="5"/>
      <c r="Q16" s="5"/>
      <c r="R16" s="5"/>
      <c r="S16" s="5"/>
      <c r="T16" s="5"/>
      <c r="U16" s="5"/>
    </row>
    <row r="17" spans="2:28" x14ac:dyDescent="0.25">
      <c r="B17" t="s">
        <v>303</v>
      </c>
      <c r="C17" t="s">
        <v>160</v>
      </c>
      <c r="D17">
        <v>2</v>
      </c>
      <c r="E17">
        <v>15.09</v>
      </c>
      <c r="O17" s="5"/>
      <c r="P17" s="5"/>
      <c r="Q17" s="5"/>
      <c r="R17" s="5"/>
      <c r="S17" s="5"/>
      <c r="T17" s="5"/>
      <c r="U17" s="5"/>
      <c r="Y17" s="25"/>
      <c r="Z17" s="25"/>
      <c r="AA17" s="25"/>
      <c r="AB17" s="25"/>
    </row>
    <row r="18" spans="2:28" x14ac:dyDescent="0.25">
      <c r="B18" t="s">
        <v>304</v>
      </c>
      <c r="C18" t="s">
        <v>305</v>
      </c>
      <c r="D18">
        <v>2</v>
      </c>
      <c r="E18">
        <v>11.26</v>
      </c>
      <c r="O18" s="5"/>
      <c r="P18" s="5"/>
      <c r="Q18" s="5"/>
      <c r="R18" s="5"/>
      <c r="S18" s="5"/>
      <c r="T18" s="5"/>
      <c r="U18" s="5"/>
    </row>
    <row r="19" spans="2:28" x14ac:dyDescent="0.25">
      <c r="B19" t="s">
        <v>306</v>
      </c>
      <c r="C19" t="s">
        <v>160</v>
      </c>
      <c r="D19">
        <v>10.5</v>
      </c>
      <c r="E19">
        <v>18.55</v>
      </c>
      <c r="O19" s="5"/>
      <c r="P19" s="5"/>
      <c r="Q19" s="5"/>
      <c r="R19" s="5"/>
      <c r="S19" s="5"/>
      <c r="T19" s="5"/>
      <c r="U19" s="5"/>
    </row>
    <row r="20" spans="2:28" x14ac:dyDescent="0.25">
      <c r="B20" t="s">
        <v>307</v>
      </c>
      <c r="C20" t="s">
        <v>160</v>
      </c>
      <c r="D20">
        <v>1</v>
      </c>
      <c r="E20">
        <v>17.36</v>
      </c>
      <c r="O20" s="5"/>
      <c r="P20" s="5"/>
      <c r="Q20" s="5"/>
      <c r="R20" s="5"/>
      <c r="S20" s="5"/>
      <c r="T20" s="5"/>
      <c r="U20" s="5"/>
    </row>
    <row r="21" spans="2:28" x14ac:dyDescent="0.25">
      <c r="B21" t="s">
        <v>308</v>
      </c>
      <c r="C21" t="s">
        <v>160</v>
      </c>
      <c r="D21">
        <v>1</v>
      </c>
      <c r="E21">
        <v>9.8699999999999992</v>
      </c>
      <c r="O21" s="4"/>
      <c r="P21" s="5"/>
      <c r="Q21" s="5"/>
      <c r="R21" s="5"/>
      <c r="S21" s="5"/>
      <c r="T21" s="5"/>
      <c r="U21" s="5"/>
    </row>
    <row r="22" spans="2:28" x14ac:dyDescent="0.25">
      <c r="B22" t="s">
        <v>309</v>
      </c>
      <c r="C22" t="s">
        <v>336</v>
      </c>
      <c r="D22">
        <v>43</v>
      </c>
      <c r="E22">
        <v>16.510000000000002</v>
      </c>
      <c r="O22" s="4"/>
      <c r="P22" s="5"/>
      <c r="Q22" s="5"/>
      <c r="R22" s="5"/>
      <c r="S22" s="5"/>
      <c r="T22" s="5"/>
      <c r="U22" s="5"/>
    </row>
    <row r="23" spans="2:28" x14ac:dyDescent="0.25">
      <c r="B23" t="s">
        <v>310</v>
      </c>
      <c r="C23" t="s">
        <v>160</v>
      </c>
      <c r="D23">
        <v>3</v>
      </c>
      <c r="E23">
        <v>2.0299999999999998</v>
      </c>
    </row>
    <row r="24" spans="2:28" x14ac:dyDescent="0.25">
      <c r="B24" t="s">
        <v>311</v>
      </c>
      <c r="C24" t="s">
        <v>160</v>
      </c>
      <c r="D24">
        <v>1</v>
      </c>
      <c r="E24">
        <v>12.06</v>
      </c>
    </row>
    <row r="25" spans="2:28" x14ac:dyDescent="0.25">
      <c r="B25" t="s">
        <v>312</v>
      </c>
      <c r="C25" t="s">
        <v>160</v>
      </c>
      <c r="D25">
        <v>1</v>
      </c>
      <c r="E25">
        <v>21.49</v>
      </c>
    </row>
    <row r="26" spans="2:28" x14ac:dyDescent="0.25">
      <c r="B26" t="s">
        <v>313</v>
      </c>
      <c r="C26" t="s">
        <v>160</v>
      </c>
      <c r="D26">
        <v>1</v>
      </c>
      <c r="E26">
        <v>36.369999999999997</v>
      </c>
    </row>
    <row r="27" spans="2:28" x14ac:dyDescent="0.25">
      <c r="B27" t="s">
        <v>314</v>
      </c>
      <c r="C27" t="s">
        <v>160</v>
      </c>
      <c r="D27">
        <v>1</v>
      </c>
      <c r="E27">
        <v>25.83</v>
      </c>
    </row>
    <row r="28" spans="2:28" x14ac:dyDescent="0.25">
      <c r="B28" t="s">
        <v>315</v>
      </c>
      <c r="C28" t="s">
        <v>336</v>
      </c>
      <c r="D28">
        <v>2.7</v>
      </c>
      <c r="E28">
        <v>25.54</v>
      </c>
    </row>
    <row r="29" spans="2:28" x14ac:dyDescent="0.25">
      <c r="B29" t="s">
        <v>327</v>
      </c>
      <c r="C29" t="s">
        <v>316</v>
      </c>
      <c r="D29">
        <v>6</v>
      </c>
      <c r="E29">
        <v>2.33</v>
      </c>
    </row>
    <row r="30" spans="2:28" x14ac:dyDescent="0.25">
      <c r="B30" t="s">
        <v>317</v>
      </c>
      <c r="C30" t="s">
        <v>160</v>
      </c>
      <c r="D30">
        <v>1</v>
      </c>
      <c r="E30">
        <v>32.200000000000003</v>
      </c>
    </row>
    <row r="31" spans="2:28" x14ac:dyDescent="0.25">
      <c r="B31" t="s">
        <v>318</v>
      </c>
      <c r="C31" t="s">
        <v>316</v>
      </c>
      <c r="D31">
        <v>16.28</v>
      </c>
      <c r="E31">
        <v>1.35</v>
      </c>
    </row>
    <row r="32" spans="2:28" x14ac:dyDescent="0.25">
      <c r="B32" t="s">
        <v>319</v>
      </c>
      <c r="C32" t="s">
        <v>316</v>
      </c>
      <c r="D32">
        <v>26</v>
      </c>
      <c r="E32">
        <v>18.760000000000002</v>
      </c>
    </row>
    <row r="33" spans="2:5" x14ac:dyDescent="0.25">
      <c r="B33" t="s">
        <v>320</v>
      </c>
      <c r="C33" t="s">
        <v>316</v>
      </c>
      <c r="D33">
        <v>15</v>
      </c>
      <c r="E33">
        <v>5.4</v>
      </c>
    </row>
    <row r="34" spans="2:5" x14ac:dyDescent="0.25">
      <c r="B34" t="s">
        <v>321</v>
      </c>
      <c r="C34" t="s">
        <v>160</v>
      </c>
      <c r="D34">
        <v>3</v>
      </c>
      <c r="E34">
        <v>8.1999999999999993</v>
      </c>
    </row>
    <row r="35" spans="2:5" x14ac:dyDescent="0.25">
      <c r="B35" t="s">
        <v>322</v>
      </c>
      <c r="C35" t="s">
        <v>316</v>
      </c>
      <c r="D35">
        <v>64</v>
      </c>
      <c r="E35">
        <v>1.07</v>
      </c>
    </row>
    <row r="36" spans="2:5" x14ac:dyDescent="0.25">
      <c r="B36" t="s">
        <v>323</v>
      </c>
      <c r="C36" t="s">
        <v>160</v>
      </c>
      <c r="D36">
        <v>1</v>
      </c>
      <c r="E36">
        <v>4.9400000000000004</v>
      </c>
    </row>
    <row r="37" spans="2:5" x14ac:dyDescent="0.25">
      <c r="B37" t="s">
        <v>324</v>
      </c>
      <c r="C37" t="s">
        <v>316</v>
      </c>
      <c r="D37">
        <v>3</v>
      </c>
      <c r="E37">
        <v>3.08</v>
      </c>
    </row>
    <row r="38" spans="2:5" x14ac:dyDescent="0.25">
      <c r="B38" t="s">
        <v>325</v>
      </c>
      <c r="C38" t="s">
        <v>316</v>
      </c>
      <c r="D38">
        <v>3</v>
      </c>
      <c r="E38">
        <v>2.9849999999999999</v>
      </c>
    </row>
    <row r="39" spans="2:5" x14ac:dyDescent="0.25">
      <c r="B39" t="s">
        <v>326</v>
      </c>
      <c r="C39" t="s">
        <v>160</v>
      </c>
      <c r="D39">
        <v>1</v>
      </c>
      <c r="E39">
        <v>110.8</v>
      </c>
    </row>
    <row r="40" spans="2:5" x14ac:dyDescent="0.25">
      <c r="B40" t="s">
        <v>328</v>
      </c>
      <c r="C40" t="s">
        <v>160</v>
      </c>
      <c r="D40">
        <v>2</v>
      </c>
      <c r="E40">
        <v>35</v>
      </c>
    </row>
    <row r="41" spans="2:5" x14ac:dyDescent="0.25">
      <c r="B41" t="s">
        <v>330</v>
      </c>
    </row>
    <row r="42" spans="2:5" x14ac:dyDescent="0.25">
      <c r="B42" t="s">
        <v>339</v>
      </c>
      <c r="C42" t="s">
        <v>305</v>
      </c>
      <c r="D42">
        <v>220</v>
      </c>
      <c r="E42">
        <v>0.46</v>
      </c>
    </row>
    <row r="43" spans="2:5" x14ac:dyDescent="0.25">
      <c r="B43" t="s">
        <v>340</v>
      </c>
      <c r="C43" t="s">
        <v>335</v>
      </c>
      <c r="D43">
        <v>0.77800000000000002</v>
      </c>
      <c r="E43">
        <v>51</v>
      </c>
    </row>
    <row r="44" spans="2:5" x14ac:dyDescent="0.25">
      <c r="B44" t="s">
        <v>338</v>
      </c>
      <c r="C44" t="s">
        <v>335</v>
      </c>
      <c r="D44">
        <v>0.96579999999999999</v>
      </c>
      <c r="E44">
        <v>76.75</v>
      </c>
    </row>
    <row r="45" spans="2:5" x14ac:dyDescent="0.25">
      <c r="B45" t="s">
        <v>334</v>
      </c>
      <c r="C45" t="s">
        <v>294</v>
      </c>
      <c r="D45">
        <v>10</v>
      </c>
      <c r="E45">
        <v>14.76</v>
      </c>
    </row>
    <row r="46" spans="2:5" x14ac:dyDescent="0.25">
      <c r="B46" t="s">
        <v>331</v>
      </c>
    </row>
    <row r="47" spans="2:5" x14ac:dyDescent="0.25">
      <c r="B47" t="s">
        <v>339</v>
      </c>
      <c r="C47" t="s">
        <v>305</v>
      </c>
      <c r="D47">
        <v>5.48</v>
      </c>
      <c r="E47">
        <v>0.46</v>
      </c>
    </row>
    <row r="48" spans="2:5" x14ac:dyDescent="0.25">
      <c r="B48" t="s">
        <v>337</v>
      </c>
      <c r="C48" t="s">
        <v>335</v>
      </c>
      <c r="D48">
        <v>1.8200000000000001E-2</v>
      </c>
      <c r="E48">
        <v>51</v>
      </c>
    </row>
    <row r="49" spans="1:7" x14ac:dyDescent="0.25">
      <c r="B49" t="s">
        <v>332</v>
      </c>
      <c r="C49" t="s">
        <v>294</v>
      </c>
      <c r="D49">
        <v>1</v>
      </c>
      <c r="E49">
        <v>20.100000000000001</v>
      </c>
    </row>
    <row r="50" spans="1:7" x14ac:dyDescent="0.25">
      <c r="B50" t="s">
        <v>334</v>
      </c>
      <c r="C50" t="s">
        <v>294</v>
      </c>
      <c r="D50">
        <v>1.1499999999999999</v>
      </c>
      <c r="E50">
        <v>14.76</v>
      </c>
    </row>
    <row r="51" spans="1:7" x14ac:dyDescent="0.25">
      <c r="B51" t="s">
        <v>332</v>
      </c>
      <c r="C51" t="s">
        <v>294</v>
      </c>
      <c r="D51">
        <v>8</v>
      </c>
      <c r="E51">
        <v>20.100000000000001</v>
      </c>
    </row>
    <row r="52" spans="1:7" x14ac:dyDescent="0.25">
      <c r="B52" t="s">
        <v>333</v>
      </c>
      <c r="C52" t="s">
        <v>294</v>
      </c>
      <c r="D52">
        <v>32</v>
      </c>
      <c r="E52">
        <v>20.100000000000001</v>
      </c>
    </row>
    <row r="53" spans="1:7" x14ac:dyDescent="0.25">
      <c r="B53" t="s">
        <v>334</v>
      </c>
      <c r="C53" t="s">
        <v>294</v>
      </c>
      <c r="D53">
        <v>40</v>
      </c>
      <c r="E53">
        <v>14.76</v>
      </c>
    </row>
    <row r="54" spans="1:7" x14ac:dyDescent="0.25">
      <c r="A54" t="s">
        <v>236</v>
      </c>
      <c r="B54" t="s">
        <v>272</v>
      </c>
      <c r="C54" t="s">
        <v>160</v>
      </c>
      <c r="D54" t="s">
        <v>161</v>
      </c>
      <c r="E54" t="s">
        <v>162</v>
      </c>
      <c r="F54" t="s">
        <v>241</v>
      </c>
      <c r="G54" t="s">
        <v>242</v>
      </c>
    </row>
    <row r="55" spans="1:7" x14ac:dyDescent="0.25">
      <c r="B55" t="s">
        <v>341</v>
      </c>
      <c r="C55" t="s">
        <v>305</v>
      </c>
      <c r="D55">
        <v>0.02</v>
      </c>
      <c r="E55">
        <v>11.25</v>
      </c>
    </row>
    <row r="56" spans="1:7" x14ac:dyDescent="0.25">
      <c r="B56" t="s">
        <v>315</v>
      </c>
      <c r="C56" t="s">
        <v>336</v>
      </c>
      <c r="D56">
        <v>8.9999999999999993E-3</v>
      </c>
      <c r="E56">
        <v>25.54</v>
      </c>
    </row>
    <row r="57" spans="1:7" x14ac:dyDescent="0.25">
      <c r="B57" t="s">
        <v>342</v>
      </c>
      <c r="C57" t="s">
        <v>316</v>
      </c>
      <c r="D57">
        <v>0.04</v>
      </c>
      <c r="E57">
        <v>16.440000000000001</v>
      </c>
    </row>
    <row r="58" spans="1:7" x14ac:dyDescent="0.25">
      <c r="B58" t="s">
        <v>343</v>
      </c>
      <c r="C58" t="s">
        <v>305</v>
      </c>
      <c r="D58">
        <v>1.2E-2</v>
      </c>
      <c r="E58">
        <v>11.26</v>
      </c>
    </row>
    <row r="59" spans="1:7" x14ac:dyDescent="0.25">
      <c r="B59" t="s">
        <v>333</v>
      </c>
      <c r="C59" t="s">
        <v>294</v>
      </c>
      <c r="D59">
        <v>0.13</v>
      </c>
      <c r="E59">
        <v>20.100000000000001</v>
      </c>
    </row>
    <row r="60" spans="1:7" x14ac:dyDescent="0.25">
      <c r="B60" t="s">
        <v>334</v>
      </c>
      <c r="C60" t="s">
        <v>294</v>
      </c>
      <c r="D60">
        <v>0.13</v>
      </c>
      <c r="E60">
        <v>14.76</v>
      </c>
    </row>
    <row r="61" spans="1:7" x14ac:dyDescent="0.25">
      <c r="A61" t="s">
        <v>233</v>
      </c>
      <c r="B61" t="s">
        <v>549</v>
      </c>
      <c r="C61" t="s">
        <v>160</v>
      </c>
      <c r="D61" t="s">
        <v>161</v>
      </c>
      <c r="E61" t="s">
        <v>162</v>
      </c>
      <c r="F61" t="s">
        <v>241</v>
      </c>
      <c r="G61" t="s">
        <v>545</v>
      </c>
    </row>
    <row r="62" spans="1:7" x14ac:dyDescent="0.25">
      <c r="B62" t="str">
        <f>UPPER("Separador certificado para fundações.")</f>
        <v>SEPARADOR CERTIFICADO PARA FUNDAÇÕES.</v>
      </c>
      <c r="C62" t="s">
        <v>160</v>
      </c>
      <c r="D62">
        <v>5</v>
      </c>
      <c r="E62">
        <v>0.3</v>
      </c>
    </row>
    <row r="63" spans="1:7" x14ac:dyDescent="0.25">
      <c r="B63" t="str">
        <f>UPPER("Aço em barras nervuradas, CA-50, elaborado em oficina e colocado em obra, diâmetros vários, segundo ABNT NBR 7480.")</f>
        <v>AÇO EM BARRAS NERVURADAS, CA-50, ELABORADO EM OFICINA E COLOCADO EM OBRA, DIÂMETROS VÁRIOS, SEGUNDO ABNT NBR 7480.</v>
      </c>
      <c r="C63" t="s">
        <v>160</v>
      </c>
      <c r="D63">
        <v>85</v>
      </c>
      <c r="E63">
        <v>3.6</v>
      </c>
    </row>
    <row r="64" spans="1:7" x14ac:dyDescent="0.25">
      <c r="B64" t="str">
        <f>UPPER("Água")</f>
        <v>ÁGUA</v>
      </c>
      <c r="C64" t="s">
        <v>305</v>
      </c>
      <c r="D64">
        <v>0.221</v>
      </c>
      <c r="E64">
        <v>2.57</v>
      </c>
    </row>
    <row r="65" spans="1:7" x14ac:dyDescent="0.25">
      <c r="B65" t="str">
        <f>UPPER("Areia média lavada para concretos preparados em obra")</f>
        <v>AREIA MÉDIA LAVADA PARA CONCRETOS PREPARADOS EM OBRA</v>
      </c>
      <c r="C65" t="s">
        <v>335</v>
      </c>
      <c r="D65">
        <v>0.84899999999999998</v>
      </c>
      <c r="E65">
        <v>78.33</v>
      </c>
    </row>
    <row r="66" spans="1:7" x14ac:dyDescent="0.25">
      <c r="B66" t="str">
        <f>UPPER("Brita 1, para concretos preparados em obra.")</f>
        <v>BRITA 1, PARA CONCRETOS PREPARADOS EM OBRA.</v>
      </c>
      <c r="C66" t="s">
        <v>381</v>
      </c>
      <c r="D66">
        <v>1.07</v>
      </c>
      <c r="E66">
        <v>63.3</v>
      </c>
    </row>
    <row r="67" spans="1:7" x14ac:dyDescent="0.25">
      <c r="B67" t="str">
        <f>UPPER("Cimento, em sacos, para concreto preparado em obra.")</f>
        <v>CIMENTO, EM SACOS, PARA CONCRETO PREPARADO EM OBRA.</v>
      </c>
      <c r="C67" t="s">
        <v>381</v>
      </c>
      <c r="D67">
        <v>361.2</v>
      </c>
      <c r="E67">
        <v>0.44</v>
      </c>
    </row>
    <row r="68" spans="1:7" x14ac:dyDescent="0.25">
      <c r="B68" t="str">
        <f>UPPER("Régua vibradora de 3 m.")</f>
        <v>RÉGUA VIBRADORA DE 3 M.</v>
      </c>
      <c r="C68" t="s">
        <v>305</v>
      </c>
      <c r="D68">
        <v>0.33500000000000002</v>
      </c>
      <c r="E68">
        <v>9.94</v>
      </c>
    </row>
    <row r="69" spans="1:7" x14ac:dyDescent="0.25">
      <c r="B69" t="str">
        <f>UPPER("Oficial de 1ª de estruturas de concreto armado.")</f>
        <v>OFICIAL DE 1ª DE ESTRUTURAS DE CONCRETO ARMADO.</v>
      </c>
      <c r="C69" t="s">
        <v>294</v>
      </c>
      <c r="D69">
        <v>0.23300000000000001</v>
      </c>
      <c r="E69">
        <v>14.81</v>
      </c>
    </row>
    <row r="70" spans="1:7" x14ac:dyDescent="0.25">
      <c r="B70" t="str">
        <f>UPPER("Ajudante de oficial de estruturas de concreto armado.")</f>
        <v>AJUDANTE DE OFICIAL DE ESTRUTURAS DE CONCRETO ARMADO.</v>
      </c>
      <c r="C70" t="s">
        <v>294</v>
      </c>
      <c r="D70">
        <v>0.23300000000000001</v>
      </c>
      <c r="E70">
        <v>9.1999999999999993</v>
      </c>
    </row>
    <row r="71" spans="1:7" x14ac:dyDescent="0.25">
      <c r="B71" t="str">
        <f>UPPER("Servente de pedreiro.")</f>
        <v>SERVENTE DE PEDREIRO.</v>
      </c>
      <c r="C71" t="s">
        <v>294</v>
      </c>
      <c r="D71">
        <v>1.284</v>
      </c>
      <c r="E71">
        <v>8.89</v>
      </c>
    </row>
    <row r="72" spans="1:7" x14ac:dyDescent="0.25">
      <c r="B72" t="str">
        <f>UPPER("Auxiliar de serviços gerais.")</f>
        <v>AUXILIAR DE SERVIÇOS GERAIS.</v>
      </c>
      <c r="C72" t="s">
        <v>294</v>
      </c>
      <c r="D72">
        <v>1.2250000000000001</v>
      </c>
      <c r="E72">
        <v>8.7100000000000009</v>
      </c>
    </row>
    <row r="73" spans="1:7" x14ac:dyDescent="0.25">
      <c r="B73" t="str">
        <f>UPPER("Meios auxiliares")</f>
        <v>MEIOS AUXILIARES</v>
      </c>
      <c r="C73" t="s">
        <v>382</v>
      </c>
      <c r="D73">
        <v>2</v>
      </c>
      <c r="E73">
        <v>632.23</v>
      </c>
    </row>
    <row r="74" spans="1:7" x14ac:dyDescent="0.25">
      <c r="B74" t="str">
        <f>UPPER("Custos indiretos")</f>
        <v>CUSTOS INDIRETOS</v>
      </c>
      <c r="C74" t="s">
        <v>382</v>
      </c>
      <c r="D74">
        <v>3</v>
      </c>
      <c r="E74">
        <v>644.87</v>
      </c>
    </row>
    <row r="75" spans="1:7" x14ac:dyDescent="0.25">
      <c r="A75" t="s">
        <v>207</v>
      </c>
      <c r="B75" t="s">
        <v>164</v>
      </c>
    </row>
    <row r="76" spans="1:7" x14ac:dyDescent="0.25">
      <c r="A76" t="s">
        <v>234</v>
      </c>
      <c r="B76" t="s">
        <v>273</v>
      </c>
      <c r="C76" t="s">
        <v>160</v>
      </c>
      <c r="D76" t="s">
        <v>161</v>
      </c>
      <c r="E76" t="s">
        <v>162</v>
      </c>
      <c r="F76" t="s">
        <v>241</v>
      </c>
      <c r="G76" t="s">
        <v>242</v>
      </c>
    </row>
    <row r="77" spans="1:7" x14ac:dyDescent="0.25">
      <c r="B77" t="s">
        <v>347</v>
      </c>
      <c r="C77" t="s">
        <v>305</v>
      </c>
      <c r="D77">
        <v>1.47</v>
      </c>
      <c r="E77">
        <v>1.1000000000000001</v>
      </c>
    </row>
    <row r="78" spans="1:7" x14ac:dyDescent="0.25">
      <c r="B78" t="s">
        <v>339</v>
      </c>
      <c r="C78" t="s">
        <v>305</v>
      </c>
      <c r="D78">
        <v>1.47</v>
      </c>
      <c r="E78">
        <v>0.46</v>
      </c>
    </row>
    <row r="79" spans="1:7" x14ac:dyDescent="0.25">
      <c r="B79" t="s">
        <v>340</v>
      </c>
      <c r="C79" t="s">
        <v>335</v>
      </c>
      <c r="D79">
        <v>9.7999999999999997E-3</v>
      </c>
      <c r="E79">
        <v>51</v>
      </c>
    </row>
    <row r="80" spans="1:7" x14ac:dyDescent="0.25">
      <c r="B80" t="s">
        <v>346</v>
      </c>
      <c r="C80" t="s">
        <v>160</v>
      </c>
      <c r="D80">
        <v>13</v>
      </c>
      <c r="E80">
        <v>1</v>
      </c>
    </row>
    <row r="81" spans="1:7" x14ac:dyDescent="0.25">
      <c r="B81" t="s">
        <v>332</v>
      </c>
      <c r="C81" t="s">
        <v>294</v>
      </c>
      <c r="D81">
        <v>0.32</v>
      </c>
      <c r="E81">
        <v>20.100000000000001</v>
      </c>
    </row>
    <row r="82" spans="1:7" x14ac:dyDescent="0.25">
      <c r="B82" t="s">
        <v>334</v>
      </c>
      <c r="C82" t="s">
        <v>294</v>
      </c>
      <c r="D82">
        <v>0.4</v>
      </c>
      <c r="E82">
        <v>14.76</v>
      </c>
    </row>
    <row r="83" spans="1:7" x14ac:dyDescent="0.25">
      <c r="A83" t="s">
        <v>235</v>
      </c>
      <c r="B83" t="s">
        <v>274</v>
      </c>
      <c r="C83" t="s">
        <v>160</v>
      </c>
      <c r="D83" t="s">
        <v>161</v>
      </c>
      <c r="E83" t="s">
        <v>162</v>
      </c>
      <c r="F83" t="s">
        <v>241</v>
      </c>
      <c r="G83" t="s">
        <v>448</v>
      </c>
    </row>
    <row r="84" spans="1:7" x14ac:dyDescent="0.25">
      <c r="B84" t="s">
        <v>558</v>
      </c>
    </row>
    <row r="85" spans="1:7" x14ac:dyDescent="0.25">
      <c r="B85" t="s">
        <v>550</v>
      </c>
      <c r="C85" t="s">
        <v>305</v>
      </c>
      <c r="D85">
        <v>4.91</v>
      </c>
      <c r="E85">
        <v>0.46</v>
      </c>
    </row>
    <row r="86" spans="1:7" x14ac:dyDescent="0.25">
      <c r="B86" t="s">
        <v>551</v>
      </c>
      <c r="C86" t="s">
        <v>336</v>
      </c>
      <c r="D86">
        <v>0.23</v>
      </c>
      <c r="E86">
        <v>21.03</v>
      </c>
    </row>
    <row r="87" spans="1:7" x14ac:dyDescent="0.25">
      <c r="B87" t="s">
        <v>342</v>
      </c>
      <c r="C87" t="s">
        <v>316</v>
      </c>
      <c r="D87">
        <v>1</v>
      </c>
      <c r="E87">
        <v>16.440000000000001</v>
      </c>
    </row>
    <row r="88" spans="1:7" x14ac:dyDescent="0.25">
      <c r="B88" t="s">
        <v>337</v>
      </c>
      <c r="C88" t="s">
        <v>335</v>
      </c>
      <c r="D88">
        <v>9.4000000000000004E-3</v>
      </c>
      <c r="E88">
        <v>51</v>
      </c>
    </row>
    <row r="89" spans="1:7" x14ac:dyDescent="0.25">
      <c r="B89" t="s">
        <v>552</v>
      </c>
      <c r="C89" t="s">
        <v>305</v>
      </c>
      <c r="D89">
        <v>7.0000000000000007E-2</v>
      </c>
      <c r="E89">
        <v>11.26</v>
      </c>
    </row>
    <row r="90" spans="1:7" ht="15.75" customHeight="1" x14ac:dyDescent="0.25">
      <c r="B90" t="s">
        <v>553</v>
      </c>
      <c r="C90" t="s">
        <v>335</v>
      </c>
      <c r="D90">
        <v>1.3100000000000001E-2</v>
      </c>
      <c r="E90">
        <v>76.75</v>
      </c>
    </row>
    <row r="91" spans="1:7" x14ac:dyDescent="0.25">
      <c r="B91" t="s">
        <v>377</v>
      </c>
      <c r="C91" t="s">
        <v>305</v>
      </c>
      <c r="D91">
        <v>0.9</v>
      </c>
      <c r="E91">
        <v>5.08</v>
      </c>
    </row>
    <row r="92" spans="1:7" x14ac:dyDescent="0.25">
      <c r="B92" t="s">
        <v>554</v>
      </c>
      <c r="C92" t="s">
        <v>316</v>
      </c>
      <c r="D92">
        <v>0.24</v>
      </c>
      <c r="E92">
        <v>8.07</v>
      </c>
    </row>
    <row r="93" spans="1:7" x14ac:dyDescent="0.25">
      <c r="B93" t="s">
        <v>378</v>
      </c>
      <c r="C93" t="s">
        <v>294</v>
      </c>
      <c r="D93">
        <v>7.0000000000000007E-2</v>
      </c>
      <c r="E93">
        <v>20.100000000000001</v>
      </c>
    </row>
    <row r="94" spans="1:7" x14ac:dyDescent="0.25">
      <c r="B94" t="s">
        <v>555</v>
      </c>
      <c r="C94" t="s">
        <v>294</v>
      </c>
      <c r="D94">
        <v>0.94</v>
      </c>
      <c r="E94">
        <v>16.28</v>
      </c>
    </row>
    <row r="95" spans="1:7" x14ac:dyDescent="0.25">
      <c r="B95" t="s">
        <v>332</v>
      </c>
      <c r="C95" t="s">
        <v>294</v>
      </c>
      <c r="D95">
        <v>0.03</v>
      </c>
      <c r="E95">
        <v>20.100000000000001</v>
      </c>
    </row>
    <row r="96" spans="1:7" x14ac:dyDescent="0.25">
      <c r="B96" t="s">
        <v>333</v>
      </c>
      <c r="C96" t="s">
        <v>294</v>
      </c>
      <c r="D96">
        <v>0.87</v>
      </c>
      <c r="E96">
        <v>20.100000000000001</v>
      </c>
    </row>
    <row r="97" spans="1:7" x14ac:dyDescent="0.25">
      <c r="B97" t="s">
        <v>483</v>
      </c>
      <c r="C97" t="s">
        <v>294</v>
      </c>
      <c r="D97">
        <v>0.18</v>
      </c>
      <c r="E97">
        <v>14.76</v>
      </c>
    </row>
    <row r="98" spans="1:7" x14ac:dyDescent="0.25">
      <c r="B98" t="s">
        <v>556</v>
      </c>
      <c r="C98" t="s">
        <v>294</v>
      </c>
      <c r="D98">
        <v>1.0699999999999999E-2</v>
      </c>
      <c r="E98">
        <v>21.683700000000002</v>
      </c>
    </row>
    <row r="99" spans="1:7" x14ac:dyDescent="0.25">
      <c r="A99" t="s">
        <v>512</v>
      </c>
      <c r="B99" t="s">
        <v>513</v>
      </c>
      <c r="C99" t="s">
        <v>160</v>
      </c>
      <c r="D99" t="s">
        <v>161</v>
      </c>
      <c r="E99" t="s">
        <v>162</v>
      </c>
      <c r="F99" t="s">
        <v>241</v>
      </c>
      <c r="G99" t="s">
        <v>448</v>
      </c>
    </row>
    <row r="100" spans="1:7" x14ac:dyDescent="0.25">
      <c r="B100" t="s">
        <v>514</v>
      </c>
      <c r="C100" t="s">
        <v>335</v>
      </c>
      <c r="D100">
        <v>0.04</v>
      </c>
      <c r="E100">
        <v>462.34</v>
      </c>
    </row>
    <row r="101" spans="1:7" x14ac:dyDescent="0.25">
      <c r="B101" t="s">
        <v>332</v>
      </c>
      <c r="C101" t="s">
        <v>294</v>
      </c>
      <c r="D101">
        <v>0.15</v>
      </c>
      <c r="E101">
        <v>20.100000000000001</v>
      </c>
    </row>
    <row r="102" spans="1:7" x14ac:dyDescent="0.25">
      <c r="B102" t="s">
        <v>334</v>
      </c>
      <c r="C102" t="s">
        <v>294</v>
      </c>
      <c r="D102">
        <v>0.03</v>
      </c>
      <c r="E102">
        <v>14.76</v>
      </c>
    </row>
    <row r="103" spans="1:7" x14ac:dyDescent="0.25">
      <c r="A103" t="s">
        <v>208</v>
      </c>
      <c r="B103" t="s">
        <v>275</v>
      </c>
    </row>
    <row r="104" spans="1:7" x14ac:dyDescent="0.25">
      <c r="A104" t="s">
        <v>209</v>
      </c>
      <c r="B104" t="s">
        <v>41</v>
      </c>
      <c r="C104" t="s">
        <v>160</v>
      </c>
      <c r="D104" t="s">
        <v>161</v>
      </c>
      <c r="E104" t="s">
        <v>162</v>
      </c>
      <c r="F104" t="s">
        <v>241</v>
      </c>
      <c r="G104" t="s">
        <v>242</v>
      </c>
    </row>
    <row r="105" spans="1:7" x14ac:dyDescent="0.25">
      <c r="B105" t="s">
        <v>474</v>
      </c>
      <c r="C105" t="s">
        <v>336</v>
      </c>
      <c r="D105">
        <v>1</v>
      </c>
      <c r="E105">
        <v>26.25</v>
      </c>
    </row>
    <row r="106" spans="1:7" x14ac:dyDescent="0.25">
      <c r="B106" t="s">
        <v>349</v>
      </c>
      <c r="C106" t="s">
        <v>316</v>
      </c>
      <c r="D106">
        <v>0.97</v>
      </c>
      <c r="E106">
        <v>4.97</v>
      </c>
    </row>
    <row r="107" spans="1:7" x14ac:dyDescent="0.25">
      <c r="B107" t="s">
        <v>353</v>
      </c>
      <c r="C107" t="s">
        <v>305</v>
      </c>
      <c r="D107">
        <v>0.74</v>
      </c>
      <c r="E107">
        <v>4.6399999999999997</v>
      </c>
    </row>
    <row r="108" spans="1:7" x14ac:dyDescent="0.25">
      <c r="B108" t="s">
        <v>475</v>
      </c>
      <c r="C108" t="s">
        <v>316</v>
      </c>
      <c r="D108">
        <v>1.3</v>
      </c>
      <c r="E108">
        <v>16.440000000000001</v>
      </c>
    </row>
    <row r="109" spans="1:7" x14ac:dyDescent="0.25">
      <c r="B109" t="s">
        <v>350</v>
      </c>
      <c r="C109" t="s">
        <v>316</v>
      </c>
      <c r="D109">
        <v>0.03</v>
      </c>
      <c r="E109">
        <v>11.26</v>
      </c>
    </row>
    <row r="110" spans="1:7" x14ac:dyDescent="0.25">
      <c r="B110" t="s">
        <v>352</v>
      </c>
      <c r="C110" t="s">
        <v>316</v>
      </c>
      <c r="D110">
        <v>0.65</v>
      </c>
      <c r="E110">
        <v>8.07</v>
      </c>
    </row>
    <row r="111" spans="1:7" x14ac:dyDescent="0.25">
      <c r="B111" t="s">
        <v>351</v>
      </c>
      <c r="C111" t="s">
        <v>335</v>
      </c>
      <c r="D111">
        <v>0.03</v>
      </c>
      <c r="E111">
        <v>218.58</v>
      </c>
    </row>
    <row r="112" spans="1:7" x14ac:dyDescent="0.25">
      <c r="B112" t="s">
        <v>476</v>
      </c>
      <c r="C112" t="s">
        <v>335</v>
      </c>
      <c r="D112">
        <v>0.03</v>
      </c>
      <c r="E112">
        <v>342.84</v>
      </c>
    </row>
    <row r="113" spans="1:7" x14ac:dyDescent="0.25">
      <c r="B113" t="s">
        <v>332</v>
      </c>
      <c r="C113" t="s">
        <v>294</v>
      </c>
      <c r="D113">
        <v>0.35</v>
      </c>
      <c r="E113">
        <v>20.100000000000001</v>
      </c>
    </row>
    <row r="114" spans="1:7" x14ac:dyDescent="0.25">
      <c r="B114" t="s">
        <v>334</v>
      </c>
      <c r="C114" t="s">
        <v>294</v>
      </c>
      <c r="D114">
        <v>0.35</v>
      </c>
      <c r="E114">
        <v>14.76</v>
      </c>
    </row>
    <row r="115" spans="1:7" x14ac:dyDescent="0.25">
      <c r="A115" t="s">
        <v>210</v>
      </c>
      <c r="B115" t="s">
        <v>383</v>
      </c>
    </row>
    <row r="116" spans="1:7" x14ac:dyDescent="0.25">
      <c r="A116" t="s">
        <v>563</v>
      </c>
      <c r="B116" t="s">
        <v>489</v>
      </c>
      <c r="C116" t="s">
        <v>160</v>
      </c>
      <c r="D116" t="s">
        <v>161</v>
      </c>
      <c r="E116" t="s">
        <v>162</v>
      </c>
      <c r="F116" t="s">
        <v>241</v>
      </c>
      <c r="G116" t="s">
        <v>344</v>
      </c>
    </row>
    <row r="117" spans="1:7" x14ac:dyDescent="0.25">
      <c r="B117" t="s">
        <v>488</v>
      </c>
    </row>
    <row r="118" spans="1:7" x14ac:dyDescent="0.25">
      <c r="B118" t="s">
        <v>490</v>
      </c>
      <c r="C118" t="s">
        <v>160</v>
      </c>
      <c r="D118">
        <v>1</v>
      </c>
      <c r="E118">
        <v>428.25</v>
      </c>
    </row>
    <row r="119" spans="1:7" x14ac:dyDescent="0.25">
      <c r="B119" t="s">
        <v>334</v>
      </c>
      <c r="C119" t="s">
        <v>294</v>
      </c>
      <c r="D119">
        <v>0.7</v>
      </c>
      <c r="E119">
        <v>14.76</v>
      </c>
    </row>
    <row r="120" spans="1:7" x14ac:dyDescent="0.25">
      <c r="A120" t="s">
        <v>564</v>
      </c>
      <c r="B120" t="s">
        <v>276</v>
      </c>
      <c r="C120" t="s">
        <v>160</v>
      </c>
      <c r="D120" t="s">
        <v>161</v>
      </c>
      <c r="E120" t="s">
        <v>162</v>
      </c>
      <c r="F120" t="s">
        <v>241</v>
      </c>
      <c r="G120" t="s">
        <v>344</v>
      </c>
    </row>
    <row r="121" spans="1:7" x14ac:dyDescent="0.25">
      <c r="B121" t="s">
        <v>502</v>
      </c>
    </row>
    <row r="122" spans="1:7" x14ac:dyDescent="0.25">
      <c r="B122" t="s">
        <v>503</v>
      </c>
      <c r="C122" t="s">
        <v>160</v>
      </c>
      <c r="D122">
        <v>0.1</v>
      </c>
      <c r="E122">
        <v>5.1100000000000003</v>
      </c>
    </row>
    <row r="123" spans="1:7" x14ac:dyDescent="0.25">
      <c r="B123" t="s">
        <v>415</v>
      </c>
      <c r="C123" t="s">
        <v>335</v>
      </c>
      <c r="D123">
        <v>0.05</v>
      </c>
      <c r="E123">
        <v>55</v>
      </c>
    </row>
    <row r="124" spans="1:7" x14ac:dyDescent="0.25">
      <c r="B124" t="s">
        <v>339</v>
      </c>
      <c r="C124" t="s">
        <v>305</v>
      </c>
      <c r="D124">
        <v>3</v>
      </c>
      <c r="E124">
        <v>0.46</v>
      </c>
    </row>
    <row r="125" spans="1:7" x14ac:dyDescent="0.25">
      <c r="B125" t="s">
        <v>504</v>
      </c>
      <c r="C125" t="s">
        <v>160</v>
      </c>
      <c r="D125">
        <v>2</v>
      </c>
      <c r="E125">
        <v>0.71</v>
      </c>
    </row>
    <row r="126" spans="1:7" x14ac:dyDescent="0.25">
      <c r="B126" t="s">
        <v>505</v>
      </c>
      <c r="C126" t="s">
        <v>511</v>
      </c>
      <c r="D126">
        <v>1.5</v>
      </c>
      <c r="E126">
        <v>2.33</v>
      </c>
    </row>
    <row r="127" spans="1:7" x14ac:dyDescent="0.25">
      <c r="B127" t="s">
        <v>506</v>
      </c>
      <c r="C127" t="s">
        <v>305</v>
      </c>
      <c r="D127">
        <v>5.9999999999999995E-4</v>
      </c>
      <c r="E127">
        <v>57.2</v>
      </c>
    </row>
    <row r="128" spans="1:7" x14ac:dyDescent="0.25">
      <c r="B128" t="s">
        <v>507</v>
      </c>
      <c r="C128" t="s">
        <v>160</v>
      </c>
      <c r="D128">
        <v>0.05</v>
      </c>
      <c r="E128">
        <v>4.0999999999999996</v>
      </c>
    </row>
    <row r="129" spans="1:7" x14ac:dyDescent="0.25">
      <c r="B129" t="s">
        <v>508</v>
      </c>
      <c r="C129" t="s">
        <v>160</v>
      </c>
      <c r="D129">
        <v>3</v>
      </c>
      <c r="E129">
        <v>0.9</v>
      </c>
    </row>
    <row r="130" spans="1:7" x14ac:dyDescent="0.25">
      <c r="B130" t="s">
        <v>338</v>
      </c>
      <c r="C130" t="s">
        <v>335</v>
      </c>
      <c r="D130">
        <v>0.01</v>
      </c>
      <c r="E130">
        <v>76.75</v>
      </c>
    </row>
    <row r="131" spans="1:7" x14ac:dyDescent="0.25">
      <c r="B131" t="s">
        <v>509</v>
      </c>
      <c r="C131" t="s">
        <v>336</v>
      </c>
      <c r="D131">
        <v>0.2</v>
      </c>
      <c r="E131">
        <v>6.5309999999999997</v>
      </c>
    </row>
    <row r="132" spans="1:7" x14ac:dyDescent="0.25">
      <c r="B132" t="s">
        <v>360</v>
      </c>
      <c r="C132" t="s">
        <v>294</v>
      </c>
      <c r="D132">
        <v>0.3</v>
      </c>
      <c r="E132">
        <v>20.12</v>
      </c>
    </row>
    <row r="133" spans="1:7" x14ac:dyDescent="0.25">
      <c r="B133" t="s">
        <v>510</v>
      </c>
      <c r="C133" t="s">
        <v>305</v>
      </c>
      <c r="D133">
        <v>0.45</v>
      </c>
      <c r="E133">
        <v>1.1000000000000001</v>
      </c>
    </row>
    <row r="134" spans="1:7" x14ac:dyDescent="0.25">
      <c r="B134" t="s">
        <v>334</v>
      </c>
      <c r="C134" t="s">
        <v>294</v>
      </c>
      <c r="D134">
        <v>0.7</v>
      </c>
      <c r="E134">
        <v>14.76</v>
      </c>
    </row>
    <row r="135" spans="1:7" x14ac:dyDescent="0.25">
      <c r="B135" t="s">
        <v>388</v>
      </c>
      <c r="C135" t="s">
        <v>294</v>
      </c>
      <c r="D135">
        <v>0.7</v>
      </c>
      <c r="E135">
        <v>20.100000000000001</v>
      </c>
    </row>
    <row r="136" spans="1:7" x14ac:dyDescent="0.25">
      <c r="A136" t="s">
        <v>166</v>
      </c>
      <c r="B136" t="s">
        <v>293</v>
      </c>
    </row>
    <row r="137" spans="1:7" x14ac:dyDescent="0.25">
      <c r="A137" t="s">
        <v>237</v>
      </c>
      <c r="B137" t="s">
        <v>291</v>
      </c>
      <c r="C137" t="s">
        <v>160</v>
      </c>
      <c r="D137" t="s">
        <v>161</v>
      </c>
      <c r="E137" t="s">
        <v>162</v>
      </c>
      <c r="F137" t="s">
        <v>241</v>
      </c>
      <c r="G137" t="s">
        <v>344</v>
      </c>
    </row>
    <row r="138" spans="1:7" x14ac:dyDescent="0.25">
      <c r="B138" t="s">
        <v>432</v>
      </c>
    </row>
    <row r="139" spans="1:7" x14ac:dyDescent="0.25">
      <c r="B139" t="s">
        <v>390</v>
      </c>
      <c r="C139" t="s">
        <v>316</v>
      </c>
      <c r="D139">
        <v>0.56000000000000005</v>
      </c>
      <c r="E139">
        <v>0.2</v>
      </c>
    </row>
    <row r="140" spans="1:7" x14ac:dyDescent="0.25">
      <c r="B140" t="s">
        <v>433</v>
      </c>
      <c r="C140" t="s">
        <v>160</v>
      </c>
      <c r="D140">
        <v>1</v>
      </c>
      <c r="E140">
        <v>16.059999999999999</v>
      </c>
    </row>
    <row r="141" spans="1:7" x14ac:dyDescent="0.25">
      <c r="B141" t="s">
        <v>434</v>
      </c>
      <c r="C141" t="s">
        <v>160</v>
      </c>
      <c r="D141">
        <v>2</v>
      </c>
      <c r="E141">
        <v>0.18</v>
      </c>
    </row>
    <row r="142" spans="1:7" x14ac:dyDescent="0.25">
      <c r="B142" t="s">
        <v>435</v>
      </c>
      <c r="C142" t="s">
        <v>160</v>
      </c>
      <c r="D142">
        <v>1</v>
      </c>
      <c r="E142">
        <v>190</v>
      </c>
    </row>
    <row r="143" spans="1:7" x14ac:dyDescent="0.25">
      <c r="B143" t="s">
        <v>436</v>
      </c>
      <c r="C143" t="s">
        <v>160</v>
      </c>
      <c r="D143">
        <v>1</v>
      </c>
      <c r="E143">
        <v>24.9</v>
      </c>
    </row>
    <row r="144" spans="1:7" x14ac:dyDescent="0.25">
      <c r="B144" t="s">
        <v>437</v>
      </c>
      <c r="C144" t="s">
        <v>160</v>
      </c>
      <c r="D144">
        <v>2</v>
      </c>
      <c r="E144">
        <v>1.72</v>
      </c>
    </row>
    <row r="145" spans="1:7" x14ac:dyDescent="0.25">
      <c r="B145" t="s">
        <v>438</v>
      </c>
      <c r="C145" t="s">
        <v>160</v>
      </c>
      <c r="D145">
        <v>1</v>
      </c>
      <c r="E145">
        <v>293.29000000000002</v>
      </c>
    </row>
    <row r="146" spans="1:7" x14ac:dyDescent="0.25">
      <c r="B146" t="s">
        <v>387</v>
      </c>
      <c r="C146" t="s">
        <v>294</v>
      </c>
      <c r="D146">
        <v>2</v>
      </c>
      <c r="E146">
        <v>16.28</v>
      </c>
    </row>
    <row r="147" spans="1:7" x14ac:dyDescent="0.25">
      <c r="B147" t="s">
        <v>388</v>
      </c>
      <c r="C147" t="s">
        <v>294</v>
      </c>
      <c r="D147">
        <v>2</v>
      </c>
      <c r="E147">
        <v>20.100000000000001</v>
      </c>
    </row>
    <row r="148" spans="1:7" x14ac:dyDescent="0.25">
      <c r="A148" t="s">
        <v>167</v>
      </c>
      <c r="B148" t="s">
        <v>292</v>
      </c>
      <c r="C148" t="s">
        <v>160</v>
      </c>
      <c r="D148" t="s">
        <v>161</v>
      </c>
      <c r="E148" t="s">
        <v>162</v>
      </c>
      <c r="F148" t="s">
        <v>241</v>
      </c>
      <c r="G148" t="s">
        <v>344</v>
      </c>
    </row>
    <row r="149" spans="1:7" x14ac:dyDescent="0.25">
      <c r="B149" t="s">
        <v>440</v>
      </c>
    </row>
    <row r="150" spans="1:7" x14ac:dyDescent="0.25">
      <c r="B150" t="s">
        <v>297</v>
      </c>
      <c r="C150" t="s">
        <v>160</v>
      </c>
      <c r="D150">
        <v>1</v>
      </c>
      <c r="E150">
        <v>72.31</v>
      </c>
    </row>
    <row r="151" spans="1:7" x14ac:dyDescent="0.25">
      <c r="B151" t="s">
        <v>441</v>
      </c>
      <c r="C151" t="s">
        <v>160</v>
      </c>
      <c r="D151">
        <v>1</v>
      </c>
      <c r="E151">
        <v>11.73</v>
      </c>
    </row>
    <row r="152" spans="1:7" x14ac:dyDescent="0.25">
      <c r="B152" t="s">
        <v>442</v>
      </c>
      <c r="C152" t="s">
        <v>160</v>
      </c>
      <c r="D152">
        <v>4</v>
      </c>
      <c r="E152">
        <v>0.57999999999999996</v>
      </c>
    </row>
    <row r="153" spans="1:7" x14ac:dyDescent="0.25">
      <c r="B153" t="s">
        <v>323</v>
      </c>
      <c r="C153" t="s">
        <v>160</v>
      </c>
      <c r="D153">
        <v>1</v>
      </c>
      <c r="E153">
        <v>4.9400000000000004</v>
      </c>
    </row>
    <row r="154" spans="1:7" x14ac:dyDescent="0.25">
      <c r="B154" t="s">
        <v>443</v>
      </c>
      <c r="C154" t="s">
        <v>160</v>
      </c>
      <c r="D154">
        <v>1</v>
      </c>
      <c r="E154">
        <v>35</v>
      </c>
    </row>
    <row r="155" spans="1:7" x14ac:dyDescent="0.25">
      <c r="B155" t="s">
        <v>387</v>
      </c>
      <c r="C155" t="s">
        <v>294</v>
      </c>
      <c r="D155">
        <v>2.75</v>
      </c>
      <c r="E155">
        <v>16.28</v>
      </c>
    </row>
    <row r="156" spans="1:7" x14ac:dyDescent="0.25">
      <c r="B156" t="s">
        <v>388</v>
      </c>
      <c r="C156" t="s">
        <v>294</v>
      </c>
      <c r="D156">
        <v>2.75</v>
      </c>
      <c r="E156">
        <v>20.100000000000001</v>
      </c>
    </row>
    <row r="157" spans="1:7" x14ac:dyDescent="0.25">
      <c r="A157" t="s">
        <v>238</v>
      </c>
      <c r="B157" t="s">
        <v>444</v>
      </c>
      <c r="C157" t="s">
        <v>160</v>
      </c>
      <c r="D157" t="s">
        <v>161</v>
      </c>
      <c r="E157" t="s">
        <v>162</v>
      </c>
      <c r="F157" t="s">
        <v>241</v>
      </c>
      <c r="G157" t="s">
        <v>344</v>
      </c>
    </row>
    <row r="158" spans="1:7" x14ac:dyDescent="0.25">
      <c r="B158" t="s">
        <v>445</v>
      </c>
    </row>
    <row r="159" spans="1:7" x14ac:dyDescent="0.25">
      <c r="B159" t="s">
        <v>390</v>
      </c>
      <c r="C159" t="s">
        <v>439</v>
      </c>
      <c r="D159">
        <v>0.28000000000000003</v>
      </c>
      <c r="E159">
        <v>0.2</v>
      </c>
    </row>
    <row r="160" spans="1:7" x14ac:dyDescent="0.25">
      <c r="B160" t="s">
        <v>446</v>
      </c>
      <c r="C160" t="s">
        <v>160</v>
      </c>
      <c r="D160">
        <v>1</v>
      </c>
      <c r="E160">
        <v>75.63</v>
      </c>
    </row>
    <row r="161" spans="1:7" x14ac:dyDescent="0.25">
      <c r="B161" t="s">
        <v>447</v>
      </c>
      <c r="C161" t="s">
        <v>294</v>
      </c>
      <c r="D161">
        <v>0.5</v>
      </c>
      <c r="E161">
        <v>16.28</v>
      </c>
    </row>
    <row r="162" spans="1:7" x14ac:dyDescent="0.25">
      <c r="B162" t="s">
        <v>388</v>
      </c>
      <c r="C162" t="s">
        <v>294</v>
      </c>
      <c r="D162">
        <v>0.5</v>
      </c>
      <c r="E162">
        <v>20.100000000000001</v>
      </c>
    </row>
    <row r="163" spans="1:7" x14ac:dyDescent="0.25">
      <c r="A163" t="s">
        <v>168</v>
      </c>
      <c r="B163" t="s">
        <v>290</v>
      </c>
    </row>
    <row r="164" spans="1:7" x14ac:dyDescent="0.25">
      <c r="A164" t="s">
        <v>239</v>
      </c>
      <c r="B164" t="s">
        <v>121</v>
      </c>
      <c r="C164" t="s">
        <v>160</v>
      </c>
      <c r="D164" t="s">
        <v>161</v>
      </c>
      <c r="E164" t="s">
        <v>162</v>
      </c>
      <c r="F164" t="s">
        <v>241</v>
      </c>
      <c r="G164" t="s">
        <v>344</v>
      </c>
    </row>
    <row r="165" spans="1:7" x14ac:dyDescent="0.25">
      <c r="B165" t="s">
        <v>414</v>
      </c>
    </row>
    <row r="166" spans="1:7" x14ac:dyDescent="0.25">
      <c r="B166" t="s">
        <v>417</v>
      </c>
      <c r="C166" t="s">
        <v>160</v>
      </c>
      <c r="D166">
        <v>1</v>
      </c>
      <c r="E166">
        <v>61.52</v>
      </c>
    </row>
    <row r="167" spans="1:7" x14ac:dyDescent="0.25">
      <c r="B167" t="s">
        <v>415</v>
      </c>
      <c r="C167" t="s">
        <v>335</v>
      </c>
      <c r="D167">
        <v>1.7999999999999999E-2</v>
      </c>
      <c r="E167">
        <v>55</v>
      </c>
    </row>
    <row r="168" spans="1:7" x14ac:dyDescent="0.25">
      <c r="B168" t="s">
        <v>390</v>
      </c>
      <c r="C168" t="s">
        <v>316</v>
      </c>
      <c r="D168">
        <v>0.75</v>
      </c>
      <c r="E168">
        <v>0.2</v>
      </c>
    </row>
    <row r="169" spans="1:7" x14ac:dyDescent="0.25">
      <c r="B169" t="s">
        <v>339</v>
      </c>
      <c r="C169" t="s">
        <v>305</v>
      </c>
      <c r="D169">
        <v>3.35</v>
      </c>
      <c r="E169">
        <v>0.46</v>
      </c>
    </row>
    <row r="170" spans="1:7" x14ac:dyDescent="0.25">
      <c r="B170" t="s">
        <v>418</v>
      </c>
      <c r="C170" t="s">
        <v>160</v>
      </c>
      <c r="D170">
        <v>1</v>
      </c>
      <c r="E170">
        <v>12.83</v>
      </c>
    </row>
    <row r="171" spans="1:7" x14ac:dyDescent="0.25">
      <c r="B171" t="s">
        <v>416</v>
      </c>
      <c r="C171" t="s">
        <v>160</v>
      </c>
      <c r="D171">
        <v>1</v>
      </c>
      <c r="E171">
        <v>3.44</v>
      </c>
    </row>
    <row r="172" spans="1:7" x14ac:dyDescent="0.25">
      <c r="B172" t="s">
        <v>419</v>
      </c>
      <c r="C172" t="s">
        <v>160</v>
      </c>
      <c r="D172">
        <v>1</v>
      </c>
      <c r="E172">
        <v>28.72</v>
      </c>
    </row>
    <row r="173" spans="1:7" x14ac:dyDescent="0.25">
      <c r="B173" t="s">
        <v>332</v>
      </c>
      <c r="C173" t="s">
        <v>294</v>
      </c>
      <c r="D173">
        <v>1.5</v>
      </c>
      <c r="E173">
        <v>20.100000000000001</v>
      </c>
    </row>
    <row r="174" spans="1:7" x14ac:dyDescent="0.25">
      <c r="B174" t="s">
        <v>334</v>
      </c>
      <c r="C174" t="s">
        <v>294</v>
      </c>
      <c r="D174">
        <v>1.5</v>
      </c>
      <c r="E174">
        <v>14.76</v>
      </c>
    </row>
    <row r="175" spans="1:7" x14ac:dyDescent="0.25">
      <c r="A175" t="s">
        <v>240</v>
      </c>
      <c r="B175" t="s">
        <v>120</v>
      </c>
      <c r="C175" t="s">
        <v>160</v>
      </c>
      <c r="D175" t="s">
        <v>161</v>
      </c>
      <c r="E175" t="s">
        <v>162</v>
      </c>
      <c r="F175" t="s">
        <v>241</v>
      </c>
      <c r="G175" t="s">
        <v>344</v>
      </c>
    </row>
    <row r="176" spans="1:7" x14ac:dyDescent="0.25">
      <c r="B176" t="s">
        <v>423</v>
      </c>
    </row>
    <row r="177" spans="1:7" x14ac:dyDescent="0.25">
      <c r="B177" t="s">
        <v>562</v>
      </c>
      <c r="C177" t="s">
        <v>160</v>
      </c>
      <c r="D177">
        <v>1</v>
      </c>
      <c r="E177">
        <v>90.97</v>
      </c>
    </row>
    <row r="178" spans="1:7" x14ac:dyDescent="0.25">
      <c r="B178" t="s">
        <v>425</v>
      </c>
      <c r="C178" t="s">
        <v>305</v>
      </c>
      <c r="D178">
        <v>0.6</v>
      </c>
      <c r="E178">
        <v>5.26</v>
      </c>
    </row>
    <row r="179" spans="1:7" x14ac:dyDescent="0.25">
      <c r="B179" t="s">
        <v>426</v>
      </c>
      <c r="C179" t="s">
        <v>160</v>
      </c>
      <c r="D179">
        <v>1</v>
      </c>
      <c r="E179">
        <v>28.73</v>
      </c>
    </row>
    <row r="180" spans="1:7" x14ac:dyDescent="0.25">
      <c r="B180" t="s">
        <v>427</v>
      </c>
      <c r="C180" t="s">
        <v>336</v>
      </c>
      <c r="D180">
        <v>1.32</v>
      </c>
      <c r="E180">
        <v>336</v>
      </c>
    </row>
    <row r="181" spans="1:7" x14ac:dyDescent="0.25">
      <c r="B181" t="s">
        <v>428</v>
      </c>
      <c r="C181" t="s">
        <v>160</v>
      </c>
      <c r="D181">
        <v>1</v>
      </c>
      <c r="E181">
        <v>141</v>
      </c>
    </row>
    <row r="182" spans="1:7" x14ac:dyDescent="0.25">
      <c r="B182" t="s">
        <v>332</v>
      </c>
      <c r="C182" t="s">
        <v>294</v>
      </c>
      <c r="D182">
        <v>1.4</v>
      </c>
      <c r="E182">
        <v>20.100000000000001</v>
      </c>
    </row>
    <row r="183" spans="1:7" x14ac:dyDescent="0.25">
      <c r="B183" t="s">
        <v>334</v>
      </c>
      <c r="C183" t="s">
        <v>294</v>
      </c>
      <c r="D183">
        <v>2.9</v>
      </c>
      <c r="E183">
        <v>14.76</v>
      </c>
    </row>
    <row r="184" spans="1:7" x14ac:dyDescent="0.25">
      <c r="B184" t="s">
        <v>388</v>
      </c>
      <c r="C184" t="s">
        <v>294</v>
      </c>
      <c r="D184">
        <v>1.5</v>
      </c>
      <c r="E184">
        <v>20.100000000000001</v>
      </c>
    </row>
    <row r="185" spans="1:7" x14ac:dyDescent="0.25">
      <c r="A185" t="s">
        <v>169</v>
      </c>
      <c r="B185" t="s">
        <v>122</v>
      </c>
      <c r="C185" t="s">
        <v>160</v>
      </c>
      <c r="D185" t="s">
        <v>161</v>
      </c>
      <c r="E185" t="s">
        <v>162</v>
      </c>
      <c r="F185" t="s">
        <v>241</v>
      </c>
      <c r="G185" t="s">
        <v>344</v>
      </c>
    </row>
    <row r="186" spans="1:7" x14ac:dyDescent="0.25">
      <c r="B186" t="s">
        <v>421</v>
      </c>
    </row>
    <row r="187" spans="1:7" x14ac:dyDescent="0.25">
      <c r="B187" t="s">
        <v>422</v>
      </c>
      <c r="C187" t="s">
        <v>336</v>
      </c>
      <c r="D187">
        <v>1</v>
      </c>
      <c r="E187">
        <v>187.35</v>
      </c>
    </row>
    <row r="188" spans="1:7" x14ac:dyDescent="0.25">
      <c r="B188" t="s">
        <v>415</v>
      </c>
      <c r="C188" t="s">
        <v>335</v>
      </c>
      <c r="D188">
        <v>8.0000000000000002E-3</v>
      </c>
      <c r="E188">
        <v>55</v>
      </c>
    </row>
    <row r="189" spans="1:7" x14ac:dyDescent="0.25">
      <c r="B189" t="s">
        <v>339</v>
      </c>
      <c r="C189" t="s">
        <v>305</v>
      </c>
      <c r="D189">
        <v>3.2</v>
      </c>
      <c r="E189">
        <v>0.46</v>
      </c>
    </row>
    <row r="190" spans="1:7" x14ac:dyDescent="0.25">
      <c r="B190" t="s">
        <v>332</v>
      </c>
      <c r="C190" t="s">
        <v>294</v>
      </c>
      <c r="D190">
        <v>1.2</v>
      </c>
      <c r="E190">
        <v>20.100000000000001</v>
      </c>
    </row>
    <row r="191" spans="1:7" x14ac:dyDescent="0.25">
      <c r="B191" t="s">
        <v>334</v>
      </c>
      <c r="C191" t="s">
        <v>294</v>
      </c>
      <c r="D191">
        <v>2</v>
      </c>
      <c r="E191">
        <v>14.76</v>
      </c>
    </row>
    <row r="192" spans="1:7" x14ac:dyDescent="0.25">
      <c r="A192" t="s">
        <v>170</v>
      </c>
      <c r="B192" t="s">
        <v>123</v>
      </c>
      <c r="C192" t="s">
        <v>160</v>
      </c>
      <c r="D192" t="s">
        <v>161</v>
      </c>
      <c r="E192" t="s">
        <v>162</v>
      </c>
      <c r="F192" t="s">
        <v>241</v>
      </c>
      <c r="G192" t="s">
        <v>344</v>
      </c>
    </row>
    <row r="193" spans="1:7" x14ac:dyDescent="0.25">
      <c r="B193" t="s">
        <v>429</v>
      </c>
    </row>
    <row r="194" spans="1:7" x14ac:dyDescent="0.25">
      <c r="B194" t="s">
        <v>424</v>
      </c>
      <c r="C194" t="s">
        <v>160</v>
      </c>
      <c r="D194">
        <v>1</v>
      </c>
      <c r="E194">
        <v>90.97</v>
      </c>
    </row>
    <row r="195" spans="1:7" x14ac:dyDescent="0.25">
      <c r="B195" t="s">
        <v>420</v>
      </c>
      <c r="C195" t="s">
        <v>160</v>
      </c>
      <c r="D195">
        <v>1</v>
      </c>
      <c r="E195">
        <v>85</v>
      </c>
    </row>
    <row r="196" spans="1:7" x14ac:dyDescent="0.25">
      <c r="B196" t="s">
        <v>426</v>
      </c>
      <c r="C196" t="s">
        <v>305</v>
      </c>
      <c r="D196">
        <v>0.6</v>
      </c>
      <c r="E196">
        <v>5.26</v>
      </c>
    </row>
    <row r="197" spans="1:7" x14ac:dyDescent="0.25">
      <c r="B197" t="s">
        <v>425</v>
      </c>
      <c r="C197" t="s">
        <v>160</v>
      </c>
      <c r="D197">
        <v>1</v>
      </c>
      <c r="E197">
        <v>28.73</v>
      </c>
    </row>
    <row r="198" spans="1:7" x14ac:dyDescent="0.25">
      <c r="B198" t="s">
        <v>427</v>
      </c>
      <c r="C198" t="s">
        <v>336</v>
      </c>
      <c r="D198">
        <v>1.32</v>
      </c>
      <c r="E198">
        <v>336</v>
      </c>
    </row>
    <row r="199" spans="1:7" x14ac:dyDescent="0.25">
      <c r="B199" t="s">
        <v>332</v>
      </c>
      <c r="C199" t="s">
        <v>294</v>
      </c>
      <c r="D199">
        <v>1.4</v>
      </c>
      <c r="E199">
        <v>20.100000000000001</v>
      </c>
    </row>
    <row r="200" spans="1:7" x14ac:dyDescent="0.25">
      <c r="B200" t="s">
        <v>334</v>
      </c>
      <c r="C200" t="s">
        <v>294</v>
      </c>
      <c r="D200">
        <v>2.9</v>
      </c>
      <c r="E200">
        <v>14.76</v>
      </c>
    </row>
    <row r="201" spans="1:7" x14ac:dyDescent="0.25">
      <c r="B201" t="s">
        <v>388</v>
      </c>
      <c r="C201" t="s">
        <v>294</v>
      </c>
      <c r="D201">
        <v>1.5</v>
      </c>
      <c r="E201">
        <v>20.100000000000001</v>
      </c>
    </row>
    <row r="202" spans="1:7" x14ac:dyDescent="0.25">
      <c r="A202" t="s">
        <v>171</v>
      </c>
      <c r="B202" t="s">
        <v>119</v>
      </c>
      <c r="C202" t="s">
        <v>160</v>
      </c>
      <c r="D202" t="s">
        <v>161</v>
      </c>
      <c r="E202" t="s">
        <v>162</v>
      </c>
      <c r="F202" t="s">
        <v>241</v>
      </c>
      <c r="G202" t="s">
        <v>344</v>
      </c>
    </row>
    <row r="203" spans="1:7" x14ac:dyDescent="0.25">
      <c r="B203" t="s">
        <v>430</v>
      </c>
    </row>
    <row r="204" spans="1:7" x14ac:dyDescent="0.25">
      <c r="B204" t="s">
        <v>390</v>
      </c>
      <c r="C204" t="s">
        <v>316</v>
      </c>
      <c r="D204">
        <v>0.28000000000000003</v>
      </c>
      <c r="E204">
        <v>0.2</v>
      </c>
    </row>
    <row r="205" spans="1:7" x14ac:dyDescent="0.25">
      <c r="B205" t="s">
        <v>431</v>
      </c>
      <c r="C205" t="s">
        <v>160</v>
      </c>
      <c r="D205">
        <v>1</v>
      </c>
      <c r="E205">
        <v>28.09</v>
      </c>
    </row>
    <row r="206" spans="1:7" x14ac:dyDescent="0.25">
      <c r="B206" t="s">
        <v>387</v>
      </c>
      <c r="C206" t="s">
        <v>294</v>
      </c>
      <c r="D206">
        <v>0.65</v>
      </c>
      <c r="E206">
        <v>16.28</v>
      </c>
    </row>
    <row r="207" spans="1:7" x14ac:dyDescent="0.25">
      <c r="B207" t="s">
        <v>388</v>
      </c>
      <c r="C207" t="s">
        <v>294</v>
      </c>
      <c r="D207">
        <v>0.65</v>
      </c>
      <c r="E207">
        <v>20.100000000000001</v>
      </c>
    </row>
    <row r="208" spans="1:7" ht="15.75" customHeight="1" x14ac:dyDescent="0.25">
      <c r="A208" t="s">
        <v>172</v>
      </c>
      <c r="B208" t="s">
        <v>289</v>
      </c>
    </row>
    <row r="209" spans="1:7" ht="15.75" customHeight="1" x14ac:dyDescent="0.25">
      <c r="A209" t="s">
        <v>173</v>
      </c>
      <c r="B209" t="s">
        <v>288</v>
      </c>
      <c r="C209" t="s">
        <v>160</v>
      </c>
      <c r="D209" t="s">
        <v>161</v>
      </c>
      <c r="E209" t="s">
        <v>162</v>
      </c>
      <c r="F209" t="s">
        <v>241</v>
      </c>
      <c r="G209" t="s">
        <v>344</v>
      </c>
    </row>
    <row r="210" spans="1:7" ht="15.75" customHeight="1" x14ac:dyDescent="0.25">
      <c r="B210" t="s">
        <v>460</v>
      </c>
    </row>
    <row r="211" spans="1:7" x14ac:dyDescent="0.25">
      <c r="B211" t="s">
        <v>453</v>
      </c>
      <c r="C211" t="s">
        <v>294</v>
      </c>
      <c r="D211">
        <v>0.28999999999999998</v>
      </c>
      <c r="E211">
        <v>16.28</v>
      </c>
    </row>
    <row r="212" spans="1:7" x14ac:dyDescent="0.25">
      <c r="B212" t="s">
        <v>454</v>
      </c>
      <c r="C212" t="s">
        <v>294</v>
      </c>
      <c r="D212">
        <v>0.28999999999999998</v>
      </c>
      <c r="E212">
        <v>20.34</v>
      </c>
    </row>
    <row r="213" spans="1:7" ht="15.75" customHeight="1" x14ac:dyDescent="0.25">
      <c r="B213" t="s">
        <v>461</v>
      </c>
      <c r="C213" t="s">
        <v>160</v>
      </c>
      <c r="D213">
        <v>1</v>
      </c>
      <c r="E213">
        <v>6.9619999999999997</v>
      </c>
    </row>
    <row r="214" spans="1:7" ht="15.75" customHeight="1" x14ac:dyDescent="0.25">
      <c r="A214" t="s">
        <v>174</v>
      </c>
      <c r="B214" t="s">
        <v>125</v>
      </c>
      <c r="C214" t="s">
        <v>160</v>
      </c>
      <c r="D214" t="s">
        <v>161</v>
      </c>
      <c r="E214" t="s">
        <v>162</v>
      </c>
      <c r="F214" t="s">
        <v>241</v>
      </c>
      <c r="G214" t="s">
        <v>344</v>
      </c>
    </row>
    <row r="215" spans="1:7" ht="15.75" customHeight="1" x14ac:dyDescent="0.25">
      <c r="B215" t="s">
        <v>449</v>
      </c>
    </row>
    <row r="216" spans="1:7" ht="15.75" customHeight="1" x14ac:dyDescent="0.25">
      <c r="B216" t="s">
        <v>450</v>
      </c>
      <c r="C216" t="s">
        <v>160</v>
      </c>
      <c r="D216">
        <v>1</v>
      </c>
      <c r="E216">
        <v>1.02</v>
      </c>
    </row>
    <row r="217" spans="1:7" ht="15.75" customHeight="1" x14ac:dyDescent="0.25">
      <c r="B217" t="s">
        <v>451</v>
      </c>
      <c r="C217" t="s">
        <v>160</v>
      </c>
      <c r="D217">
        <v>2</v>
      </c>
      <c r="E217">
        <v>4.38</v>
      </c>
    </row>
    <row r="218" spans="1:7" x14ac:dyDescent="0.25">
      <c r="B218" t="s">
        <v>452</v>
      </c>
      <c r="C218" t="s">
        <v>160</v>
      </c>
      <c r="D218">
        <v>1</v>
      </c>
      <c r="E218">
        <v>2.34</v>
      </c>
    </row>
    <row r="219" spans="1:7" x14ac:dyDescent="0.25">
      <c r="B219" t="s">
        <v>453</v>
      </c>
      <c r="C219" t="s">
        <v>294</v>
      </c>
      <c r="D219">
        <v>0.28999999999999998</v>
      </c>
      <c r="E219">
        <v>16.28</v>
      </c>
    </row>
    <row r="220" spans="1:7" x14ac:dyDescent="0.25">
      <c r="B220" t="s">
        <v>454</v>
      </c>
      <c r="C220" t="s">
        <v>294</v>
      </c>
      <c r="D220">
        <v>0.28999999999999998</v>
      </c>
      <c r="E220">
        <v>20.100000000000001</v>
      </c>
    </row>
    <row r="221" spans="1:7" x14ac:dyDescent="0.25">
      <c r="A221" t="s">
        <v>165</v>
      </c>
      <c r="B221" t="s">
        <v>287</v>
      </c>
      <c r="C221" t="s">
        <v>160</v>
      </c>
      <c r="D221" t="s">
        <v>161</v>
      </c>
      <c r="E221" t="s">
        <v>162</v>
      </c>
      <c r="F221" t="s">
        <v>241</v>
      </c>
      <c r="G221" t="s">
        <v>344</v>
      </c>
    </row>
    <row r="222" spans="1:7" x14ac:dyDescent="0.25">
      <c r="B222" t="s">
        <v>500</v>
      </c>
    </row>
    <row r="223" spans="1:7" x14ac:dyDescent="0.25">
      <c r="B223" t="s">
        <v>453</v>
      </c>
      <c r="C223" t="s">
        <v>294</v>
      </c>
      <c r="D223">
        <v>0.21</v>
      </c>
      <c r="E223">
        <v>16.28</v>
      </c>
    </row>
    <row r="224" spans="1:7" x14ac:dyDescent="0.25">
      <c r="B224" t="s">
        <v>454</v>
      </c>
      <c r="C224" t="s">
        <v>294</v>
      </c>
      <c r="D224">
        <v>0.21</v>
      </c>
      <c r="E224">
        <v>20.34</v>
      </c>
    </row>
    <row r="225" spans="1:7" ht="15.75" customHeight="1" x14ac:dyDescent="0.25">
      <c r="B225" t="s">
        <v>455</v>
      </c>
      <c r="C225" t="s">
        <v>160</v>
      </c>
      <c r="D225">
        <v>1</v>
      </c>
      <c r="E225">
        <v>7.6</v>
      </c>
    </row>
    <row r="226" spans="1:7" ht="15.75" customHeight="1" x14ac:dyDescent="0.25">
      <c r="A226" t="s">
        <v>175</v>
      </c>
      <c r="B226" t="s">
        <v>150</v>
      </c>
      <c r="C226" t="s">
        <v>160</v>
      </c>
      <c r="D226" t="s">
        <v>161</v>
      </c>
      <c r="E226" t="s">
        <v>162</v>
      </c>
      <c r="F226" t="s">
        <v>241</v>
      </c>
      <c r="G226" t="s">
        <v>344</v>
      </c>
    </row>
    <row r="227" spans="1:7" ht="15.75" customHeight="1" x14ac:dyDescent="0.25">
      <c r="B227" t="s">
        <v>456</v>
      </c>
    </row>
    <row r="228" spans="1:7" x14ac:dyDescent="0.25">
      <c r="B228" t="s">
        <v>453</v>
      </c>
      <c r="C228" t="s">
        <v>294</v>
      </c>
      <c r="D228">
        <v>0.53</v>
      </c>
      <c r="E228">
        <v>16.28</v>
      </c>
    </row>
    <row r="229" spans="1:7" x14ac:dyDescent="0.25">
      <c r="B229" t="s">
        <v>454</v>
      </c>
      <c r="C229" t="s">
        <v>294</v>
      </c>
      <c r="D229">
        <v>0.53</v>
      </c>
      <c r="E229">
        <v>20.34</v>
      </c>
    </row>
    <row r="230" spans="1:7" ht="15.75" customHeight="1" x14ac:dyDescent="0.25">
      <c r="B230" t="s">
        <v>457</v>
      </c>
      <c r="C230" t="s">
        <v>160</v>
      </c>
      <c r="D230">
        <v>1</v>
      </c>
      <c r="E230">
        <v>22.932400000000001</v>
      </c>
    </row>
    <row r="231" spans="1:7" ht="15.75" customHeight="1" x14ac:dyDescent="0.25">
      <c r="A231" t="s">
        <v>176</v>
      </c>
      <c r="B231" t="s">
        <v>62</v>
      </c>
      <c r="C231" t="s">
        <v>160</v>
      </c>
      <c r="D231" t="s">
        <v>161</v>
      </c>
      <c r="E231" t="s">
        <v>162</v>
      </c>
      <c r="F231" t="s">
        <v>241</v>
      </c>
      <c r="G231" t="s">
        <v>344</v>
      </c>
    </row>
    <row r="232" spans="1:7" ht="15.75" customHeight="1" x14ac:dyDescent="0.25">
      <c r="B232" t="s">
        <v>458</v>
      </c>
    </row>
    <row r="233" spans="1:7" x14ac:dyDescent="0.25">
      <c r="B233" t="s">
        <v>453</v>
      </c>
      <c r="C233" t="s">
        <v>294</v>
      </c>
      <c r="D233">
        <v>0.15</v>
      </c>
      <c r="E233">
        <v>16.28</v>
      </c>
    </row>
    <row r="234" spans="1:7" x14ac:dyDescent="0.25">
      <c r="B234" t="s">
        <v>454</v>
      </c>
      <c r="C234" t="s">
        <v>294</v>
      </c>
      <c r="D234">
        <v>0.15</v>
      </c>
      <c r="E234">
        <v>20.34</v>
      </c>
    </row>
    <row r="235" spans="1:7" ht="15.75" customHeight="1" x14ac:dyDescent="0.25">
      <c r="B235" t="s">
        <v>459</v>
      </c>
      <c r="C235" t="s">
        <v>160</v>
      </c>
      <c r="D235">
        <v>1</v>
      </c>
      <c r="E235">
        <v>1.35</v>
      </c>
    </row>
    <row r="236" spans="1:7" ht="15.75" customHeight="1" x14ac:dyDescent="0.25">
      <c r="A236" t="s">
        <v>177</v>
      </c>
      <c r="B236" t="s">
        <v>277</v>
      </c>
      <c r="C236" t="s">
        <v>160</v>
      </c>
      <c r="D236" t="s">
        <v>161</v>
      </c>
      <c r="E236" t="s">
        <v>162</v>
      </c>
      <c r="F236" t="s">
        <v>241</v>
      </c>
      <c r="G236" t="s">
        <v>344</v>
      </c>
    </row>
    <row r="237" spans="1:7" x14ac:dyDescent="0.25">
      <c r="B237" t="s">
        <v>478</v>
      </c>
    </row>
    <row r="238" spans="1:7" ht="15" customHeight="1" x14ac:dyDescent="0.25">
      <c r="B238" t="s">
        <v>479</v>
      </c>
      <c r="C238" t="s">
        <v>160</v>
      </c>
      <c r="D238">
        <v>1</v>
      </c>
      <c r="E238">
        <v>8.6</v>
      </c>
    </row>
    <row r="239" spans="1:7" ht="15" customHeight="1" x14ac:dyDescent="0.25">
      <c r="B239" t="s">
        <v>480</v>
      </c>
      <c r="C239" t="s">
        <v>294</v>
      </c>
      <c r="D239">
        <v>0.3</v>
      </c>
      <c r="E239">
        <v>20.34</v>
      </c>
    </row>
    <row r="240" spans="1:7" x14ac:dyDescent="0.25">
      <c r="A240" t="s">
        <v>178</v>
      </c>
      <c r="B240" t="s">
        <v>64</v>
      </c>
      <c r="C240" t="s">
        <v>160</v>
      </c>
      <c r="D240" t="s">
        <v>161</v>
      </c>
      <c r="E240" t="s">
        <v>162</v>
      </c>
      <c r="F240" t="s">
        <v>241</v>
      </c>
      <c r="G240" t="s">
        <v>344</v>
      </c>
    </row>
    <row r="241" spans="1:7" x14ac:dyDescent="0.25">
      <c r="B241" t="s">
        <v>481</v>
      </c>
    </row>
    <row r="242" spans="1:7" ht="15.75" customHeight="1" x14ac:dyDescent="0.25">
      <c r="B242" t="s">
        <v>482</v>
      </c>
      <c r="C242" t="s">
        <v>160</v>
      </c>
      <c r="D242">
        <v>1</v>
      </c>
      <c r="E242">
        <v>54.85</v>
      </c>
    </row>
    <row r="243" spans="1:7" ht="15.75" customHeight="1" x14ac:dyDescent="0.25">
      <c r="B243" t="s">
        <v>453</v>
      </c>
      <c r="C243" t="s">
        <v>294</v>
      </c>
      <c r="D243">
        <v>2</v>
      </c>
      <c r="E243">
        <v>16.28</v>
      </c>
    </row>
    <row r="244" spans="1:7" ht="15.75" customHeight="1" x14ac:dyDescent="0.25">
      <c r="B244" t="s">
        <v>454</v>
      </c>
      <c r="C244" t="s">
        <v>294</v>
      </c>
      <c r="D244">
        <v>2</v>
      </c>
      <c r="E244">
        <v>20.34</v>
      </c>
    </row>
    <row r="245" spans="1:7" ht="15.75" customHeight="1" x14ac:dyDescent="0.25">
      <c r="A245" t="s">
        <v>179</v>
      </c>
      <c r="B245" t="s">
        <v>286</v>
      </c>
      <c r="C245" t="s">
        <v>160</v>
      </c>
      <c r="D245" t="s">
        <v>161</v>
      </c>
      <c r="E245" t="s">
        <v>162</v>
      </c>
      <c r="F245" t="s">
        <v>241</v>
      </c>
      <c r="G245" t="s">
        <v>344</v>
      </c>
    </row>
    <row r="246" spans="1:7" ht="15.75" customHeight="1" x14ac:dyDescent="0.25">
      <c r="B246" t="s">
        <v>462</v>
      </c>
    </row>
    <row r="247" spans="1:7" ht="15.75" customHeight="1" x14ac:dyDescent="0.25">
      <c r="B247" t="s">
        <v>463</v>
      </c>
      <c r="C247" t="s">
        <v>160</v>
      </c>
      <c r="D247">
        <v>1</v>
      </c>
      <c r="E247">
        <v>62.75</v>
      </c>
    </row>
    <row r="248" spans="1:7" ht="15.75" customHeight="1" x14ac:dyDescent="0.25">
      <c r="B248" t="s">
        <v>453</v>
      </c>
      <c r="C248" t="s">
        <v>294</v>
      </c>
      <c r="D248">
        <v>1.7</v>
      </c>
      <c r="E248">
        <v>16.28</v>
      </c>
    </row>
    <row r="249" spans="1:7" ht="15.75" customHeight="1" x14ac:dyDescent="0.25">
      <c r="B249" t="s">
        <v>454</v>
      </c>
      <c r="C249" t="s">
        <v>294</v>
      </c>
      <c r="D249">
        <v>1.7</v>
      </c>
      <c r="E249">
        <v>20.34</v>
      </c>
    </row>
    <row r="250" spans="1:7" ht="15.75" customHeight="1" x14ac:dyDescent="0.25">
      <c r="A250" t="s">
        <v>180</v>
      </c>
      <c r="B250" t="s">
        <v>20</v>
      </c>
    </row>
    <row r="251" spans="1:7" x14ac:dyDescent="0.25">
      <c r="A251" t="s">
        <v>181</v>
      </c>
      <c r="B251" t="s">
        <v>369</v>
      </c>
    </row>
    <row r="252" spans="1:7" x14ac:dyDescent="0.25">
      <c r="A252" t="s">
        <v>182</v>
      </c>
      <c r="B252" t="s">
        <v>282</v>
      </c>
      <c r="C252" t="s">
        <v>160</v>
      </c>
      <c r="D252" t="s">
        <v>161</v>
      </c>
      <c r="E252" t="s">
        <v>162</v>
      </c>
      <c r="F252" t="s">
        <v>241</v>
      </c>
      <c r="G252" t="s">
        <v>242</v>
      </c>
    </row>
    <row r="253" spans="1:7" ht="15.75" customHeight="1" x14ac:dyDescent="0.25">
      <c r="B253" t="s">
        <v>368</v>
      </c>
    </row>
    <row r="254" spans="1:7" ht="15.75" customHeight="1" x14ac:dyDescent="0.25">
      <c r="B254" t="s">
        <v>339</v>
      </c>
      <c r="C254" t="s">
        <v>305</v>
      </c>
      <c r="D254">
        <v>2.4300000000000002</v>
      </c>
      <c r="E254">
        <v>0.46</v>
      </c>
    </row>
    <row r="255" spans="1:7" ht="15.75" customHeight="1" x14ac:dyDescent="0.25">
      <c r="B255" t="s">
        <v>337</v>
      </c>
      <c r="C255" t="s">
        <v>335</v>
      </c>
      <c r="D255">
        <v>6.1000000000000004E-3</v>
      </c>
      <c r="E255">
        <v>51</v>
      </c>
    </row>
    <row r="256" spans="1:7" x14ac:dyDescent="0.25">
      <c r="B256" t="s">
        <v>332</v>
      </c>
      <c r="C256" t="s">
        <v>294</v>
      </c>
      <c r="D256">
        <v>0.1</v>
      </c>
      <c r="E256">
        <v>20.100000000000001</v>
      </c>
    </row>
    <row r="257" spans="1:7" x14ac:dyDescent="0.25">
      <c r="B257" t="s">
        <v>334</v>
      </c>
      <c r="C257" t="s">
        <v>294</v>
      </c>
      <c r="D257">
        <v>0.15</v>
      </c>
      <c r="E257">
        <v>14.76</v>
      </c>
    </row>
    <row r="258" spans="1:7" x14ac:dyDescent="0.25">
      <c r="A258" t="s">
        <v>183</v>
      </c>
      <c r="B258" t="s">
        <v>84</v>
      </c>
      <c r="C258" t="s">
        <v>160</v>
      </c>
      <c r="D258" t="s">
        <v>161</v>
      </c>
      <c r="E258" t="s">
        <v>162</v>
      </c>
      <c r="F258" t="s">
        <v>241</v>
      </c>
      <c r="G258" t="s">
        <v>242</v>
      </c>
    </row>
    <row r="259" spans="1:7" x14ac:dyDescent="0.25">
      <c r="B259" t="s">
        <v>370</v>
      </c>
    </row>
    <row r="260" spans="1:7" x14ac:dyDescent="0.25">
      <c r="B260" t="s">
        <v>339</v>
      </c>
      <c r="C260" t="s">
        <v>305</v>
      </c>
      <c r="D260">
        <v>9.7200000000000006</v>
      </c>
      <c r="E260">
        <v>0.46</v>
      </c>
    </row>
    <row r="261" spans="1:7" x14ac:dyDescent="0.25">
      <c r="B261" t="s">
        <v>337</v>
      </c>
      <c r="C261" t="s">
        <v>335</v>
      </c>
      <c r="D261">
        <v>2.4299999999999999E-2</v>
      </c>
      <c r="E261">
        <v>51</v>
      </c>
    </row>
    <row r="262" spans="1:7" x14ac:dyDescent="0.25">
      <c r="B262" t="s">
        <v>332</v>
      </c>
      <c r="C262" t="s">
        <v>294</v>
      </c>
      <c r="D262">
        <v>0.6</v>
      </c>
      <c r="E262">
        <v>20.100000000000001</v>
      </c>
    </row>
    <row r="263" spans="1:7" x14ac:dyDescent="0.25">
      <c r="B263" t="s">
        <v>334</v>
      </c>
      <c r="C263" t="s">
        <v>294</v>
      </c>
      <c r="D263">
        <v>0.8</v>
      </c>
      <c r="E263">
        <v>14.76</v>
      </c>
    </row>
    <row r="264" spans="1:7" x14ac:dyDescent="0.25">
      <c r="A264" t="s">
        <v>184</v>
      </c>
      <c r="B264" t="s">
        <v>284</v>
      </c>
      <c r="C264" t="s">
        <v>160</v>
      </c>
      <c r="D264" t="s">
        <v>161</v>
      </c>
      <c r="E264" t="s">
        <v>162</v>
      </c>
      <c r="F264" t="s">
        <v>241</v>
      </c>
      <c r="G264" t="s">
        <v>242</v>
      </c>
    </row>
    <row r="265" spans="1:7" x14ac:dyDescent="0.25">
      <c r="B265" t="s">
        <v>368</v>
      </c>
    </row>
    <row r="266" spans="1:7" x14ac:dyDescent="0.25">
      <c r="B266" t="s">
        <v>339</v>
      </c>
      <c r="C266" t="s">
        <v>305</v>
      </c>
      <c r="D266">
        <v>2.4300000000000002</v>
      </c>
      <c r="E266">
        <v>0.46</v>
      </c>
    </row>
    <row r="267" spans="1:7" x14ac:dyDescent="0.25">
      <c r="B267" t="s">
        <v>337</v>
      </c>
      <c r="C267" t="s">
        <v>335</v>
      </c>
      <c r="D267">
        <v>6.1000000000000004E-3</v>
      </c>
      <c r="E267">
        <v>51</v>
      </c>
    </row>
    <row r="268" spans="1:7" x14ac:dyDescent="0.25">
      <c r="B268" t="s">
        <v>332</v>
      </c>
      <c r="C268" t="s">
        <v>294</v>
      </c>
      <c r="D268">
        <v>0.1</v>
      </c>
      <c r="E268">
        <v>20.100000000000001</v>
      </c>
    </row>
    <row r="269" spans="1:7" x14ac:dyDescent="0.25">
      <c r="B269" t="s">
        <v>334</v>
      </c>
      <c r="C269" t="s">
        <v>294</v>
      </c>
      <c r="D269">
        <v>0.15</v>
      </c>
      <c r="E269">
        <v>14.76</v>
      </c>
    </row>
    <row r="270" spans="1:7" x14ac:dyDescent="0.25">
      <c r="A270" t="s">
        <v>185</v>
      </c>
      <c r="B270" t="s">
        <v>283</v>
      </c>
      <c r="C270" t="s">
        <v>160</v>
      </c>
      <c r="D270" t="s">
        <v>161</v>
      </c>
      <c r="E270" t="s">
        <v>162</v>
      </c>
      <c r="F270" t="s">
        <v>241</v>
      </c>
      <c r="G270" t="s">
        <v>242</v>
      </c>
    </row>
    <row r="271" spans="1:7" x14ac:dyDescent="0.25">
      <c r="B271" t="s">
        <v>370</v>
      </c>
    </row>
    <row r="272" spans="1:7" x14ac:dyDescent="0.25">
      <c r="B272" t="s">
        <v>339</v>
      </c>
      <c r="C272" t="s">
        <v>305</v>
      </c>
      <c r="D272">
        <v>9.7200000000000006</v>
      </c>
      <c r="E272">
        <v>0.46</v>
      </c>
    </row>
    <row r="273" spans="1:8" x14ac:dyDescent="0.25">
      <c r="B273" t="s">
        <v>337</v>
      </c>
      <c r="C273" t="s">
        <v>335</v>
      </c>
      <c r="D273">
        <v>2.4299999999999999E-2</v>
      </c>
      <c r="E273">
        <v>51</v>
      </c>
    </row>
    <row r="274" spans="1:8" x14ac:dyDescent="0.25">
      <c r="B274" t="s">
        <v>332</v>
      </c>
      <c r="C274" t="s">
        <v>294</v>
      </c>
      <c r="D274">
        <v>0.6</v>
      </c>
      <c r="E274">
        <v>20.100000000000001</v>
      </c>
    </row>
    <row r="275" spans="1:8" x14ac:dyDescent="0.25">
      <c r="B275" t="s">
        <v>334</v>
      </c>
      <c r="C275" t="s">
        <v>294</v>
      </c>
      <c r="D275">
        <v>0.8</v>
      </c>
      <c r="E275">
        <v>14.76</v>
      </c>
    </row>
    <row r="276" spans="1:8" x14ac:dyDescent="0.25">
      <c r="A276" t="s">
        <v>211</v>
      </c>
      <c r="B276" t="s">
        <v>278</v>
      </c>
      <c r="C276" t="s">
        <v>160</v>
      </c>
      <c r="D276" t="s">
        <v>161</v>
      </c>
      <c r="E276" t="s">
        <v>162</v>
      </c>
      <c r="F276" t="s">
        <v>241</v>
      </c>
      <c r="G276" t="s">
        <v>242</v>
      </c>
      <c r="H276" s="8"/>
    </row>
    <row r="277" spans="1:8" x14ac:dyDescent="0.25">
      <c r="B277" t="s">
        <v>405</v>
      </c>
    </row>
    <row r="278" spans="1:8" x14ac:dyDescent="0.25">
      <c r="B278" t="s">
        <v>339</v>
      </c>
      <c r="C278" t="s">
        <v>305</v>
      </c>
      <c r="D278">
        <v>7.31</v>
      </c>
      <c r="E278">
        <v>0.46</v>
      </c>
    </row>
    <row r="279" spans="1:8" x14ac:dyDescent="0.25">
      <c r="B279" t="s">
        <v>340</v>
      </c>
      <c r="C279" t="s">
        <v>335</v>
      </c>
      <c r="D279">
        <v>2.4299999999999999E-2</v>
      </c>
      <c r="E279">
        <v>51</v>
      </c>
    </row>
    <row r="280" spans="1:8" x14ac:dyDescent="0.25">
      <c r="B280" t="s">
        <v>332</v>
      </c>
      <c r="C280" t="s">
        <v>294</v>
      </c>
      <c r="D280">
        <v>1</v>
      </c>
      <c r="E280">
        <v>20.100000000000001</v>
      </c>
    </row>
    <row r="281" spans="1:8" x14ac:dyDescent="0.25">
      <c r="B281" t="s">
        <v>334</v>
      </c>
      <c r="C281" t="s">
        <v>294</v>
      </c>
      <c r="D281">
        <v>1.1499999999999999</v>
      </c>
      <c r="E281">
        <v>14.76</v>
      </c>
    </row>
    <row r="282" spans="1:8" x14ac:dyDescent="0.25">
      <c r="A282" t="s">
        <v>212</v>
      </c>
      <c r="B282" t="s">
        <v>279</v>
      </c>
      <c r="C282" t="s">
        <v>160</v>
      </c>
      <c r="D282" t="s">
        <v>161</v>
      </c>
      <c r="E282" t="s">
        <v>162</v>
      </c>
      <c r="F282" t="s">
        <v>241</v>
      </c>
      <c r="G282" t="s">
        <v>242</v>
      </c>
    </row>
    <row r="283" spans="1:8" x14ac:dyDescent="0.25">
      <c r="B283" t="s">
        <v>376</v>
      </c>
    </row>
    <row r="284" spans="1:8" x14ac:dyDescent="0.25">
      <c r="B284" t="s">
        <v>339</v>
      </c>
      <c r="C284" t="s">
        <v>305</v>
      </c>
      <c r="D284">
        <v>14.58</v>
      </c>
      <c r="E284">
        <v>0.46</v>
      </c>
    </row>
    <row r="285" spans="1:8" x14ac:dyDescent="0.25">
      <c r="B285" t="s">
        <v>340</v>
      </c>
      <c r="C285" t="s">
        <v>335</v>
      </c>
      <c r="D285">
        <v>3.6499999999999998E-2</v>
      </c>
      <c r="E285">
        <v>51</v>
      </c>
    </row>
    <row r="286" spans="1:8" x14ac:dyDescent="0.25">
      <c r="B286" t="s">
        <v>332</v>
      </c>
      <c r="C286" t="s">
        <v>294</v>
      </c>
      <c r="D286">
        <v>0.25</v>
      </c>
      <c r="E286">
        <v>20.100000000000001</v>
      </c>
    </row>
    <row r="287" spans="1:8" x14ac:dyDescent="0.25">
      <c r="B287" t="s">
        <v>334</v>
      </c>
      <c r="C287" t="s">
        <v>294</v>
      </c>
      <c r="D287">
        <v>0.55000000000000004</v>
      </c>
      <c r="E287">
        <v>14.76</v>
      </c>
    </row>
    <row r="288" spans="1:8" x14ac:dyDescent="0.25">
      <c r="A288" t="s">
        <v>213</v>
      </c>
      <c r="B288" t="s">
        <v>280</v>
      </c>
      <c r="C288" t="s">
        <v>160</v>
      </c>
      <c r="D288" t="s">
        <v>161</v>
      </c>
      <c r="E288" t="s">
        <v>162</v>
      </c>
      <c r="F288" t="s">
        <v>241</v>
      </c>
      <c r="G288" t="s">
        <v>242</v>
      </c>
    </row>
    <row r="289" spans="1:7" x14ac:dyDescent="0.25">
      <c r="B289" t="s">
        <v>477</v>
      </c>
    </row>
    <row r="290" spans="1:7" x14ac:dyDescent="0.25">
      <c r="B290" t="s">
        <v>356</v>
      </c>
      <c r="C290" t="s">
        <v>294</v>
      </c>
      <c r="D290">
        <v>0.6</v>
      </c>
      <c r="E290">
        <v>20.100000000000001</v>
      </c>
    </row>
    <row r="291" spans="1:7" x14ac:dyDescent="0.25">
      <c r="B291" t="s">
        <v>334</v>
      </c>
      <c r="C291" t="s">
        <v>294</v>
      </c>
      <c r="D291">
        <v>0.6</v>
      </c>
      <c r="E291">
        <v>14.76</v>
      </c>
    </row>
    <row r="292" spans="1:7" x14ac:dyDescent="0.25">
      <c r="B292" t="s">
        <v>364</v>
      </c>
      <c r="C292" t="s">
        <v>336</v>
      </c>
      <c r="D292">
        <v>1.1000000000000001</v>
      </c>
      <c r="E292">
        <v>73.900000000000006</v>
      </c>
    </row>
    <row r="293" spans="1:7" x14ac:dyDescent="0.25">
      <c r="B293" t="s">
        <v>380</v>
      </c>
      <c r="C293" t="s">
        <v>305</v>
      </c>
      <c r="D293">
        <v>8</v>
      </c>
      <c r="E293">
        <v>2</v>
      </c>
    </row>
    <row r="294" spans="1:7" x14ac:dyDescent="0.25">
      <c r="A294" t="s">
        <v>214</v>
      </c>
      <c r="B294" t="s">
        <v>281</v>
      </c>
      <c r="C294" t="s">
        <v>160</v>
      </c>
      <c r="D294" t="s">
        <v>161</v>
      </c>
      <c r="E294" t="s">
        <v>162</v>
      </c>
      <c r="F294" t="s">
        <v>241</v>
      </c>
      <c r="G294" t="s">
        <v>242</v>
      </c>
    </row>
    <row r="295" spans="1:7" x14ac:dyDescent="0.25">
      <c r="B295" t="s">
        <v>477</v>
      </c>
    </row>
    <row r="296" spans="1:7" x14ac:dyDescent="0.25">
      <c r="B296" t="s">
        <v>356</v>
      </c>
      <c r="C296" t="s">
        <v>294</v>
      </c>
      <c r="D296">
        <v>0.6</v>
      </c>
      <c r="E296">
        <v>20.100000000000001</v>
      </c>
    </row>
    <row r="297" spans="1:7" x14ac:dyDescent="0.25">
      <c r="B297" t="s">
        <v>334</v>
      </c>
      <c r="C297" t="s">
        <v>294</v>
      </c>
      <c r="D297">
        <v>0.6</v>
      </c>
      <c r="E297">
        <v>14.76</v>
      </c>
    </row>
    <row r="298" spans="1:7" x14ac:dyDescent="0.25">
      <c r="B298" t="s">
        <v>364</v>
      </c>
      <c r="C298" t="s">
        <v>336</v>
      </c>
      <c r="D298">
        <v>1.1000000000000001</v>
      </c>
      <c r="E298">
        <v>73.900000000000006</v>
      </c>
    </row>
    <row r="299" spans="1:7" x14ac:dyDescent="0.25">
      <c r="B299" t="s">
        <v>380</v>
      </c>
      <c r="C299" t="s">
        <v>305</v>
      </c>
      <c r="D299">
        <v>8</v>
      </c>
      <c r="E299">
        <v>2</v>
      </c>
    </row>
    <row r="300" spans="1:7" x14ac:dyDescent="0.25">
      <c r="A300" t="s">
        <v>215</v>
      </c>
      <c r="B300" t="s">
        <v>270</v>
      </c>
      <c r="C300" t="s">
        <v>160</v>
      </c>
      <c r="D300" t="s">
        <v>161</v>
      </c>
      <c r="E300" t="s">
        <v>162</v>
      </c>
      <c r="F300" t="s">
        <v>241</v>
      </c>
      <c r="G300" t="s">
        <v>242</v>
      </c>
    </row>
    <row r="301" spans="1:7" x14ac:dyDescent="0.25">
      <c r="B301" t="s">
        <v>379</v>
      </c>
    </row>
    <row r="302" spans="1:7" x14ac:dyDescent="0.25">
      <c r="B302" t="s">
        <v>356</v>
      </c>
      <c r="C302" t="s">
        <v>294</v>
      </c>
      <c r="D302">
        <v>0.72</v>
      </c>
      <c r="E302">
        <v>20.100000000000001</v>
      </c>
    </row>
    <row r="303" spans="1:7" x14ac:dyDescent="0.25">
      <c r="B303" t="s">
        <v>334</v>
      </c>
      <c r="C303" t="s">
        <v>294</v>
      </c>
      <c r="D303">
        <v>0.72</v>
      </c>
      <c r="E303">
        <v>14.76</v>
      </c>
    </row>
    <row r="304" spans="1:7" x14ac:dyDescent="0.25">
      <c r="B304" t="s">
        <v>364</v>
      </c>
      <c r="C304" t="s">
        <v>336</v>
      </c>
      <c r="D304">
        <v>1.1000000000000001</v>
      </c>
      <c r="E304">
        <v>73.900000000000006</v>
      </c>
    </row>
    <row r="305" spans="1:7" x14ac:dyDescent="0.25">
      <c r="B305" t="s">
        <v>380</v>
      </c>
      <c r="C305" t="s">
        <v>305</v>
      </c>
      <c r="D305">
        <v>8</v>
      </c>
      <c r="E305">
        <v>2</v>
      </c>
    </row>
    <row r="306" spans="1:7" x14ac:dyDescent="0.25">
      <c r="A306" t="s">
        <v>216</v>
      </c>
      <c r="B306" t="s">
        <v>269</v>
      </c>
      <c r="C306" t="s">
        <v>160</v>
      </c>
      <c r="D306" t="s">
        <v>161</v>
      </c>
      <c r="E306" t="s">
        <v>162</v>
      </c>
      <c r="F306" t="s">
        <v>241</v>
      </c>
      <c r="G306" t="s">
        <v>242</v>
      </c>
    </row>
    <row r="307" spans="1:7" x14ac:dyDescent="0.25">
      <c r="B307" t="s">
        <v>372</v>
      </c>
    </row>
    <row r="308" spans="1:7" x14ac:dyDescent="0.25">
      <c r="B308" t="s">
        <v>373</v>
      </c>
      <c r="C308" t="s">
        <v>294</v>
      </c>
      <c r="D308">
        <v>0.75</v>
      </c>
      <c r="E308">
        <v>20.100000000000001</v>
      </c>
    </row>
    <row r="309" spans="1:7" x14ac:dyDescent="0.25">
      <c r="B309" t="s">
        <v>374</v>
      </c>
      <c r="C309" t="s">
        <v>294</v>
      </c>
      <c r="D309">
        <v>0.75</v>
      </c>
      <c r="E309">
        <v>16.28</v>
      </c>
    </row>
    <row r="310" spans="1:7" x14ac:dyDescent="0.25">
      <c r="B310" t="s">
        <v>375</v>
      </c>
      <c r="C310" t="s">
        <v>336</v>
      </c>
      <c r="D310">
        <v>1</v>
      </c>
      <c r="E310">
        <v>107.6</v>
      </c>
    </row>
    <row r="311" spans="1:7" x14ac:dyDescent="0.25">
      <c r="A311" t="s">
        <v>217</v>
      </c>
      <c r="B311" t="s">
        <v>133</v>
      </c>
      <c r="C311" t="s">
        <v>160</v>
      </c>
      <c r="D311" t="s">
        <v>161</v>
      </c>
      <c r="E311" t="s">
        <v>162</v>
      </c>
      <c r="F311" t="s">
        <v>241</v>
      </c>
      <c r="G311" t="s">
        <v>242</v>
      </c>
    </row>
    <row r="312" spans="1:7" x14ac:dyDescent="0.25">
      <c r="B312" t="s">
        <v>371</v>
      </c>
    </row>
    <row r="313" spans="1:7" x14ac:dyDescent="0.25">
      <c r="B313" t="s">
        <v>354</v>
      </c>
      <c r="C313" t="s">
        <v>316</v>
      </c>
      <c r="D313">
        <v>1</v>
      </c>
      <c r="E313">
        <v>67.42</v>
      </c>
    </row>
    <row r="314" spans="1:7" x14ac:dyDescent="0.25">
      <c r="B314" t="s">
        <v>332</v>
      </c>
      <c r="C314" t="s">
        <v>294</v>
      </c>
      <c r="D314">
        <v>0.5</v>
      </c>
      <c r="E314">
        <v>20.100000000000001</v>
      </c>
    </row>
    <row r="315" spans="1:7" x14ac:dyDescent="0.25">
      <c r="B315" t="s">
        <v>334</v>
      </c>
      <c r="C315" t="s">
        <v>294</v>
      </c>
      <c r="D315">
        <v>0.25</v>
      </c>
      <c r="E315">
        <v>14.76</v>
      </c>
    </row>
    <row r="316" spans="1:7" x14ac:dyDescent="0.25">
      <c r="B316" t="s">
        <v>355</v>
      </c>
      <c r="C316" t="s">
        <v>335</v>
      </c>
      <c r="D316">
        <v>3.8E-3</v>
      </c>
      <c r="E316">
        <v>577.71600000000001</v>
      </c>
    </row>
    <row r="317" spans="1:7" x14ac:dyDescent="0.25">
      <c r="A317" t="s">
        <v>186</v>
      </c>
      <c r="B317" t="s">
        <v>8</v>
      </c>
    </row>
    <row r="318" spans="1:7" x14ac:dyDescent="0.25">
      <c r="A318" t="s">
        <v>187</v>
      </c>
      <c r="B318" t="s">
        <v>268</v>
      </c>
      <c r="C318" t="s">
        <v>160</v>
      </c>
      <c r="D318" t="s">
        <v>161</v>
      </c>
      <c r="E318" t="s">
        <v>162</v>
      </c>
      <c r="F318" t="s">
        <v>241</v>
      </c>
      <c r="G318" t="s">
        <v>242</v>
      </c>
    </row>
    <row r="319" spans="1:7" x14ac:dyDescent="0.25">
      <c r="B319" t="s">
        <v>406</v>
      </c>
    </row>
    <row r="320" spans="1:7" x14ac:dyDescent="0.25">
      <c r="B320" t="s">
        <v>407</v>
      </c>
      <c r="C320" t="s">
        <v>336</v>
      </c>
      <c r="D320">
        <v>1</v>
      </c>
      <c r="E320">
        <v>17</v>
      </c>
    </row>
    <row r="321" spans="1:8" x14ac:dyDescent="0.25">
      <c r="A321" t="s">
        <v>220</v>
      </c>
      <c r="B321" t="s">
        <v>1</v>
      </c>
    </row>
    <row r="322" spans="1:8" x14ac:dyDescent="0.25">
      <c r="A322" t="s">
        <v>188</v>
      </c>
      <c r="B322" t="s">
        <v>267</v>
      </c>
      <c r="C322" t="s">
        <v>160</v>
      </c>
      <c r="D322" t="s">
        <v>161</v>
      </c>
      <c r="E322" t="s">
        <v>162</v>
      </c>
      <c r="F322" t="s">
        <v>241</v>
      </c>
      <c r="G322" t="s">
        <v>344</v>
      </c>
    </row>
    <row r="323" spans="1:8" x14ac:dyDescent="0.25">
      <c r="B323" t="s">
        <v>396</v>
      </c>
    </row>
    <row r="324" spans="1:8" x14ac:dyDescent="0.25">
      <c r="B324" t="s">
        <v>397</v>
      </c>
      <c r="C324" t="s">
        <v>160</v>
      </c>
      <c r="D324">
        <v>1</v>
      </c>
      <c r="E324">
        <v>96.8</v>
      </c>
    </row>
    <row r="325" spans="1:8" x14ac:dyDescent="0.25">
      <c r="B325" t="s">
        <v>398</v>
      </c>
      <c r="C325" t="s">
        <v>160</v>
      </c>
      <c r="D325">
        <v>1</v>
      </c>
      <c r="E325">
        <v>52.5</v>
      </c>
      <c r="H325" s="21"/>
    </row>
    <row r="326" spans="1:8" x14ac:dyDescent="0.25">
      <c r="B326" t="s">
        <v>399</v>
      </c>
      <c r="C326" t="s">
        <v>160</v>
      </c>
      <c r="D326">
        <v>3</v>
      </c>
      <c r="E326">
        <v>19.670000000000002</v>
      </c>
    </row>
    <row r="327" spans="1:8" x14ac:dyDescent="0.25">
      <c r="B327" t="s">
        <v>359</v>
      </c>
      <c r="C327" t="s">
        <v>294</v>
      </c>
      <c r="D327">
        <v>2.5499999999999998</v>
      </c>
      <c r="E327">
        <v>16.28</v>
      </c>
    </row>
    <row r="328" spans="1:8" x14ac:dyDescent="0.25">
      <c r="B328" t="s">
        <v>333</v>
      </c>
      <c r="C328" t="s">
        <v>294</v>
      </c>
      <c r="D328">
        <v>2.5499999999999998</v>
      </c>
      <c r="E328">
        <v>20.100000000000001</v>
      </c>
    </row>
    <row r="329" spans="1:8" x14ac:dyDescent="0.25">
      <c r="A329" t="s">
        <v>189</v>
      </c>
      <c r="B329" t="s">
        <v>266</v>
      </c>
      <c r="C329" t="s">
        <v>160</v>
      </c>
      <c r="D329" t="s">
        <v>161</v>
      </c>
      <c r="E329" t="s">
        <v>162</v>
      </c>
      <c r="F329" t="s">
        <v>241</v>
      </c>
      <c r="G329" t="s">
        <v>344</v>
      </c>
    </row>
    <row r="330" spans="1:8" x14ac:dyDescent="0.25">
      <c r="B330" t="s">
        <v>400</v>
      </c>
    </row>
    <row r="331" spans="1:8" x14ac:dyDescent="0.25">
      <c r="B331" t="s">
        <v>401</v>
      </c>
      <c r="C331" t="s">
        <v>160</v>
      </c>
      <c r="D331">
        <v>1</v>
      </c>
      <c r="E331">
        <v>46</v>
      </c>
    </row>
    <row r="332" spans="1:8" x14ac:dyDescent="0.25">
      <c r="B332" t="s">
        <v>398</v>
      </c>
      <c r="C332" t="s">
        <v>160</v>
      </c>
      <c r="D332">
        <v>1</v>
      </c>
      <c r="E332">
        <v>89.06</v>
      </c>
    </row>
    <row r="333" spans="1:8" x14ac:dyDescent="0.25">
      <c r="B333" t="s">
        <v>399</v>
      </c>
      <c r="C333" t="s">
        <v>160</v>
      </c>
      <c r="D333">
        <v>3</v>
      </c>
      <c r="E333">
        <v>19.670000000000002</v>
      </c>
    </row>
    <row r="334" spans="1:8" x14ac:dyDescent="0.25">
      <c r="B334" t="s">
        <v>359</v>
      </c>
      <c r="C334" t="s">
        <v>294</v>
      </c>
      <c r="D334">
        <v>2.5499999999999998</v>
      </c>
      <c r="E334">
        <v>16.28</v>
      </c>
    </row>
    <row r="335" spans="1:8" x14ac:dyDescent="0.25">
      <c r="B335" t="s">
        <v>333</v>
      </c>
      <c r="C335" t="s">
        <v>294</v>
      </c>
      <c r="D335">
        <v>2.5499999999999998</v>
      </c>
      <c r="E335">
        <v>20.100000000000001</v>
      </c>
    </row>
    <row r="336" spans="1:8" x14ac:dyDescent="0.25">
      <c r="A336" t="s">
        <v>190</v>
      </c>
      <c r="B336" t="s">
        <v>265</v>
      </c>
      <c r="C336" t="s">
        <v>160</v>
      </c>
      <c r="D336" t="s">
        <v>161</v>
      </c>
      <c r="E336" t="s">
        <v>162</v>
      </c>
      <c r="F336" t="s">
        <v>241</v>
      </c>
      <c r="G336" t="s">
        <v>344</v>
      </c>
    </row>
    <row r="337" spans="1:7" x14ac:dyDescent="0.25">
      <c r="B337" t="s">
        <v>402</v>
      </c>
    </row>
    <row r="338" spans="1:7" x14ac:dyDescent="0.25">
      <c r="B338" t="s">
        <v>401</v>
      </c>
      <c r="C338" t="s">
        <v>160</v>
      </c>
      <c r="D338">
        <v>1</v>
      </c>
      <c r="E338">
        <v>46</v>
      </c>
    </row>
    <row r="339" spans="1:7" x14ac:dyDescent="0.25">
      <c r="B339" t="s">
        <v>398</v>
      </c>
      <c r="C339" t="s">
        <v>160</v>
      </c>
      <c r="D339">
        <v>1</v>
      </c>
      <c r="E339">
        <v>82.28</v>
      </c>
    </row>
    <row r="340" spans="1:7" x14ac:dyDescent="0.25">
      <c r="B340" t="s">
        <v>399</v>
      </c>
      <c r="C340" t="s">
        <v>160</v>
      </c>
      <c r="D340">
        <v>3</v>
      </c>
      <c r="E340">
        <v>19.670000000000002</v>
      </c>
    </row>
    <row r="341" spans="1:7" x14ac:dyDescent="0.25">
      <c r="B341" t="s">
        <v>359</v>
      </c>
      <c r="C341" t="s">
        <v>294</v>
      </c>
      <c r="D341">
        <v>2.5499999999999998</v>
      </c>
      <c r="E341">
        <v>16.28</v>
      </c>
    </row>
    <row r="342" spans="1:7" x14ac:dyDescent="0.25">
      <c r="B342" t="s">
        <v>333</v>
      </c>
      <c r="C342" t="s">
        <v>294</v>
      </c>
      <c r="D342">
        <v>2.5499999999999998</v>
      </c>
      <c r="E342">
        <v>20.100000000000001</v>
      </c>
    </row>
    <row r="343" spans="1:7" x14ac:dyDescent="0.25">
      <c r="A343" t="s">
        <v>191</v>
      </c>
      <c r="B343" t="s">
        <v>264</v>
      </c>
      <c r="C343" t="s">
        <v>160</v>
      </c>
      <c r="D343" t="s">
        <v>161</v>
      </c>
      <c r="E343" t="s">
        <v>162</v>
      </c>
      <c r="F343" t="s">
        <v>241</v>
      </c>
      <c r="G343" t="s">
        <v>344</v>
      </c>
    </row>
    <row r="344" spans="1:7" x14ac:dyDescent="0.25">
      <c r="B344" t="s">
        <v>403</v>
      </c>
    </row>
    <row r="345" spans="1:7" x14ac:dyDescent="0.25">
      <c r="B345" t="s">
        <v>404</v>
      </c>
      <c r="C345" t="s">
        <v>336</v>
      </c>
      <c r="D345">
        <v>1</v>
      </c>
      <c r="E345">
        <v>344.85</v>
      </c>
    </row>
    <row r="346" spans="1:7" x14ac:dyDescent="0.25">
      <c r="A346" t="s">
        <v>192</v>
      </c>
      <c r="B346" t="s">
        <v>263</v>
      </c>
      <c r="C346" t="s">
        <v>160</v>
      </c>
      <c r="D346" t="s">
        <v>161</v>
      </c>
      <c r="E346" t="s">
        <v>162</v>
      </c>
      <c r="F346" t="s">
        <v>241</v>
      </c>
      <c r="G346" t="s">
        <v>242</v>
      </c>
    </row>
    <row r="347" spans="1:7" x14ac:dyDescent="0.25">
      <c r="B347" t="s">
        <v>495</v>
      </c>
    </row>
    <row r="348" spans="1:7" x14ac:dyDescent="0.25">
      <c r="B348" t="s">
        <v>496</v>
      </c>
      <c r="C348" t="s">
        <v>294</v>
      </c>
      <c r="D348">
        <v>1.5</v>
      </c>
      <c r="E348">
        <v>16.28</v>
      </c>
    </row>
    <row r="349" spans="1:7" x14ac:dyDescent="0.25">
      <c r="B349" t="s">
        <v>497</v>
      </c>
      <c r="C349" t="s">
        <v>294</v>
      </c>
      <c r="D349">
        <v>2.5</v>
      </c>
      <c r="E349">
        <v>20.100000000000001</v>
      </c>
    </row>
    <row r="350" spans="1:7" x14ac:dyDescent="0.25">
      <c r="B350" t="s">
        <v>498</v>
      </c>
      <c r="C350" t="s">
        <v>336</v>
      </c>
      <c r="D350">
        <v>1</v>
      </c>
      <c r="E350">
        <v>350</v>
      </c>
    </row>
    <row r="351" spans="1:7" x14ac:dyDescent="0.25">
      <c r="B351" t="s">
        <v>499</v>
      </c>
      <c r="C351" t="s">
        <v>160</v>
      </c>
      <c r="D351">
        <v>1</v>
      </c>
      <c r="E351">
        <v>55.15</v>
      </c>
    </row>
    <row r="352" spans="1:7" x14ac:dyDescent="0.25">
      <c r="A352" t="s">
        <v>193</v>
      </c>
      <c r="B352" t="s">
        <v>262</v>
      </c>
      <c r="C352" t="s">
        <v>160</v>
      </c>
      <c r="D352" t="s">
        <v>161</v>
      </c>
      <c r="E352" t="s">
        <v>162</v>
      </c>
      <c r="F352" t="s">
        <v>241</v>
      </c>
      <c r="G352" t="s">
        <v>242</v>
      </c>
    </row>
    <row r="353" spans="1:7" x14ac:dyDescent="0.25">
      <c r="B353" t="s">
        <v>495</v>
      </c>
    </row>
    <row r="354" spans="1:7" x14ac:dyDescent="0.25">
      <c r="B354" t="s">
        <v>496</v>
      </c>
      <c r="C354" t="s">
        <v>294</v>
      </c>
      <c r="D354">
        <v>1.5</v>
      </c>
      <c r="E354">
        <v>16.28</v>
      </c>
    </row>
    <row r="355" spans="1:7" x14ac:dyDescent="0.25">
      <c r="B355" t="s">
        <v>497</v>
      </c>
      <c r="C355" t="s">
        <v>294</v>
      </c>
      <c r="D355">
        <v>2.5</v>
      </c>
      <c r="E355">
        <v>20.100000000000001</v>
      </c>
    </row>
    <row r="356" spans="1:7" x14ac:dyDescent="0.25">
      <c r="B356" t="s">
        <v>498</v>
      </c>
      <c r="C356" t="s">
        <v>336</v>
      </c>
      <c r="D356">
        <v>1</v>
      </c>
      <c r="E356">
        <v>350</v>
      </c>
    </row>
    <row r="357" spans="1:7" x14ac:dyDescent="0.25">
      <c r="B357" t="s">
        <v>499</v>
      </c>
      <c r="C357" t="s">
        <v>160</v>
      </c>
      <c r="D357">
        <v>1</v>
      </c>
      <c r="E357">
        <v>55.15</v>
      </c>
    </row>
    <row r="358" spans="1:7" x14ac:dyDescent="0.25">
      <c r="A358" t="s">
        <v>194</v>
      </c>
      <c r="B358" t="s">
        <v>262</v>
      </c>
      <c r="C358" t="s">
        <v>160</v>
      </c>
      <c r="D358" t="s">
        <v>161</v>
      </c>
      <c r="E358" t="s">
        <v>162</v>
      </c>
      <c r="F358" t="s">
        <v>241</v>
      </c>
      <c r="G358" t="s">
        <v>242</v>
      </c>
    </row>
    <row r="359" spans="1:7" x14ac:dyDescent="0.25">
      <c r="B359" t="s">
        <v>495</v>
      </c>
    </row>
    <row r="360" spans="1:7" x14ac:dyDescent="0.25">
      <c r="B360" t="s">
        <v>496</v>
      </c>
      <c r="C360" t="s">
        <v>294</v>
      </c>
      <c r="D360">
        <v>1.5</v>
      </c>
      <c r="E360">
        <v>16.28</v>
      </c>
    </row>
    <row r="361" spans="1:7" x14ac:dyDescent="0.25">
      <c r="B361" t="s">
        <v>497</v>
      </c>
      <c r="C361" t="s">
        <v>294</v>
      </c>
      <c r="D361">
        <v>2.5</v>
      </c>
      <c r="E361">
        <v>20.100000000000001</v>
      </c>
    </row>
    <row r="362" spans="1:7" x14ac:dyDescent="0.25">
      <c r="B362" t="s">
        <v>498</v>
      </c>
      <c r="C362" t="s">
        <v>336</v>
      </c>
      <c r="D362">
        <v>1</v>
      </c>
      <c r="E362">
        <v>350</v>
      </c>
    </row>
    <row r="363" spans="1:7" x14ac:dyDescent="0.25">
      <c r="B363" t="s">
        <v>499</v>
      </c>
      <c r="C363" t="s">
        <v>160</v>
      </c>
      <c r="D363">
        <v>1</v>
      </c>
      <c r="E363">
        <v>55.15</v>
      </c>
    </row>
    <row r="364" spans="1:7" x14ac:dyDescent="0.25">
      <c r="A364" t="s">
        <v>195</v>
      </c>
      <c r="B364" t="s">
        <v>261</v>
      </c>
      <c r="C364" t="s">
        <v>160</v>
      </c>
      <c r="D364" t="s">
        <v>161</v>
      </c>
      <c r="E364" t="s">
        <v>162</v>
      </c>
      <c r="F364" t="s">
        <v>241</v>
      </c>
      <c r="G364" t="s">
        <v>242</v>
      </c>
    </row>
    <row r="365" spans="1:7" x14ac:dyDescent="0.25">
      <c r="B365" t="s">
        <v>495</v>
      </c>
    </row>
    <row r="366" spans="1:7" x14ac:dyDescent="0.25">
      <c r="B366" t="s">
        <v>496</v>
      </c>
      <c r="C366" t="s">
        <v>294</v>
      </c>
      <c r="D366">
        <v>1.5</v>
      </c>
      <c r="E366">
        <v>16.28</v>
      </c>
    </row>
    <row r="367" spans="1:7" x14ac:dyDescent="0.25">
      <c r="B367" t="s">
        <v>497</v>
      </c>
      <c r="C367" t="s">
        <v>294</v>
      </c>
      <c r="D367">
        <v>2.5</v>
      </c>
      <c r="E367">
        <v>20.100000000000001</v>
      </c>
    </row>
    <row r="368" spans="1:7" x14ac:dyDescent="0.25">
      <c r="B368" t="s">
        <v>498</v>
      </c>
      <c r="C368" t="s">
        <v>336</v>
      </c>
      <c r="D368">
        <v>1</v>
      </c>
      <c r="E368">
        <v>350</v>
      </c>
    </row>
    <row r="369" spans="1:7" x14ac:dyDescent="0.25">
      <c r="B369" t="s">
        <v>499</v>
      </c>
      <c r="C369" t="s">
        <v>160</v>
      </c>
      <c r="D369">
        <v>1</v>
      </c>
      <c r="E369">
        <v>55.15</v>
      </c>
    </row>
    <row r="370" spans="1:7" x14ac:dyDescent="0.25">
      <c r="A370" t="s">
        <v>196</v>
      </c>
      <c r="B370" t="s">
        <v>260</v>
      </c>
      <c r="C370" t="s">
        <v>160</v>
      </c>
      <c r="D370" t="s">
        <v>161</v>
      </c>
      <c r="E370" t="s">
        <v>162</v>
      </c>
      <c r="F370" t="s">
        <v>241</v>
      </c>
      <c r="G370" t="s">
        <v>242</v>
      </c>
    </row>
    <row r="371" spans="1:7" x14ac:dyDescent="0.25">
      <c r="B371" t="s">
        <v>493</v>
      </c>
    </row>
    <row r="372" spans="1:7" x14ac:dyDescent="0.25">
      <c r="B372" t="s">
        <v>347</v>
      </c>
      <c r="C372" t="s">
        <v>305</v>
      </c>
      <c r="D372">
        <v>0.73</v>
      </c>
      <c r="E372">
        <v>1.1000000000000001</v>
      </c>
    </row>
    <row r="373" spans="1:7" x14ac:dyDescent="0.25">
      <c r="B373" t="s">
        <v>339</v>
      </c>
      <c r="C373" t="s">
        <v>305</v>
      </c>
      <c r="D373">
        <v>2.67</v>
      </c>
      <c r="E373">
        <v>0.46</v>
      </c>
    </row>
    <row r="374" spans="1:7" x14ac:dyDescent="0.25">
      <c r="B374" t="s">
        <v>494</v>
      </c>
      <c r="C374" t="s">
        <v>336</v>
      </c>
      <c r="D374">
        <v>1</v>
      </c>
      <c r="E374">
        <v>200</v>
      </c>
    </row>
    <row r="375" spans="1:7" x14ac:dyDescent="0.25">
      <c r="B375" t="s">
        <v>337</v>
      </c>
      <c r="C375" t="s">
        <v>335</v>
      </c>
      <c r="D375">
        <v>9.7000000000000003E-3</v>
      </c>
      <c r="E375">
        <v>51</v>
      </c>
    </row>
    <row r="376" spans="1:7" x14ac:dyDescent="0.25">
      <c r="B376" t="s">
        <v>332</v>
      </c>
      <c r="C376" t="s">
        <v>294</v>
      </c>
      <c r="D376">
        <v>4</v>
      </c>
      <c r="E376">
        <v>20.100000000000001</v>
      </c>
    </row>
    <row r="377" spans="1:7" x14ac:dyDescent="0.25">
      <c r="B377" t="s">
        <v>334</v>
      </c>
      <c r="C377" t="s">
        <v>294</v>
      </c>
      <c r="D377">
        <v>2</v>
      </c>
      <c r="E377">
        <v>14.76</v>
      </c>
    </row>
    <row r="378" spans="1:7" x14ac:dyDescent="0.25">
      <c r="A378" t="s">
        <v>228</v>
      </c>
      <c r="B378" t="s">
        <v>74</v>
      </c>
    </row>
    <row r="379" spans="1:7" x14ac:dyDescent="0.25">
      <c r="A379" t="s">
        <v>197</v>
      </c>
      <c r="B379" t="s">
        <v>259</v>
      </c>
      <c r="C379" t="s">
        <v>160</v>
      </c>
      <c r="D379" t="s">
        <v>161</v>
      </c>
      <c r="E379" t="s">
        <v>162</v>
      </c>
      <c r="F379" t="s">
        <v>241</v>
      </c>
      <c r="G379" t="s">
        <v>344</v>
      </c>
    </row>
    <row r="380" spans="1:7" x14ac:dyDescent="0.25">
      <c r="B380" t="s">
        <v>357</v>
      </c>
      <c r="C380" t="s">
        <v>316</v>
      </c>
      <c r="D380">
        <v>2.0400000000000001E-2</v>
      </c>
      <c r="E380">
        <v>2922.83</v>
      </c>
    </row>
    <row r="381" spans="1:7" x14ac:dyDescent="0.25">
      <c r="B381" t="s">
        <v>343</v>
      </c>
      <c r="C381" t="s">
        <v>160</v>
      </c>
      <c r="D381">
        <v>0.13</v>
      </c>
      <c r="E381">
        <v>11.26</v>
      </c>
    </row>
    <row r="382" spans="1:7" x14ac:dyDescent="0.25">
      <c r="B382" t="s">
        <v>358</v>
      </c>
      <c r="C382" t="s">
        <v>160</v>
      </c>
      <c r="D382">
        <v>0.26</v>
      </c>
      <c r="E382">
        <v>10.9</v>
      </c>
    </row>
    <row r="383" spans="1:7" x14ac:dyDescent="0.25">
      <c r="B383" t="s">
        <v>359</v>
      </c>
      <c r="C383" t="s">
        <v>294</v>
      </c>
      <c r="D383">
        <v>1.1499999999999999</v>
      </c>
      <c r="E383">
        <v>16.28</v>
      </c>
    </row>
    <row r="384" spans="1:7" x14ac:dyDescent="0.25">
      <c r="B384" t="s">
        <v>333</v>
      </c>
      <c r="C384" t="s">
        <v>294</v>
      </c>
      <c r="D384">
        <v>1.1499999999999999</v>
      </c>
      <c r="E384">
        <v>20.100000000000001</v>
      </c>
    </row>
    <row r="385" spans="1:18" x14ac:dyDescent="0.25">
      <c r="A385" t="s">
        <v>198</v>
      </c>
      <c r="B385" t="s">
        <v>258</v>
      </c>
      <c r="C385" t="s">
        <v>160</v>
      </c>
      <c r="D385" t="s">
        <v>161</v>
      </c>
      <c r="E385" t="s">
        <v>162</v>
      </c>
      <c r="F385" t="s">
        <v>241</v>
      </c>
      <c r="G385" t="s">
        <v>344</v>
      </c>
    </row>
    <row r="386" spans="1:18" x14ac:dyDescent="0.25">
      <c r="B386" t="s">
        <v>365</v>
      </c>
      <c r="C386" t="s">
        <v>294</v>
      </c>
      <c r="D386">
        <v>0.22</v>
      </c>
      <c r="E386">
        <v>16.28</v>
      </c>
    </row>
    <row r="387" spans="1:18" x14ac:dyDescent="0.25">
      <c r="B387" t="s">
        <v>366</v>
      </c>
      <c r="C387" t="s">
        <v>294</v>
      </c>
      <c r="D387">
        <v>0.22</v>
      </c>
      <c r="E387">
        <v>20.100000000000001</v>
      </c>
    </row>
    <row r="388" spans="1:18" x14ac:dyDescent="0.25">
      <c r="B388" t="s">
        <v>384</v>
      </c>
      <c r="C388" t="s">
        <v>160</v>
      </c>
      <c r="D388">
        <v>1.42</v>
      </c>
      <c r="E388">
        <v>1</v>
      </c>
    </row>
    <row r="389" spans="1:18" x14ac:dyDescent="0.25">
      <c r="B389" t="s">
        <v>385</v>
      </c>
      <c r="C389" t="s">
        <v>160</v>
      </c>
      <c r="D389">
        <v>1.42</v>
      </c>
      <c r="E389">
        <v>0.5</v>
      </c>
    </row>
    <row r="390" spans="1:18" x14ac:dyDescent="0.25">
      <c r="B390" t="s">
        <v>386</v>
      </c>
      <c r="C390" t="s">
        <v>336</v>
      </c>
      <c r="D390">
        <v>1.1499999999999999</v>
      </c>
      <c r="E390">
        <v>36.31</v>
      </c>
    </row>
    <row r="391" spans="1:18" x14ac:dyDescent="0.25">
      <c r="A391" t="s">
        <v>199</v>
      </c>
      <c r="B391" t="s">
        <v>257</v>
      </c>
      <c r="C391" t="s">
        <v>160</v>
      </c>
      <c r="D391" t="s">
        <v>161</v>
      </c>
      <c r="E391" t="s">
        <v>162</v>
      </c>
      <c r="F391" t="s">
        <v>241</v>
      </c>
      <c r="G391" t="s">
        <v>242</v>
      </c>
    </row>
    <row r="392" spans="1:18" x14ac:dyDescent="0.25">
      <c r="B392" t="s">
        <v>484</v>
      </c>
    </row>
    <row r="393" spans="1:18" x14ac:dyDescent="0.25">
      <c r="B393" t="s">
        <v>485</v>
      </c>
      <c r="C393" t="s">
        <v>336</v>
      </c>
      <c r="D393">
        <v>1</v>
      </c>
      <c r="E393">
        <v>3</v>
      </c>
    </row>
    <row r="394" spans="1:18" x14ac:dyDescent="0.25">
      <c r="A394" t="s">
        <v>200</v>
      </c>
      <c r="B394" t="s">
        <v>256</v>
      </c>
      <c r="C394" t="s">
        <v>160</v>
      </c>
      <c r="D394" t="s">
        <v>161</v>
      </c>
      <c r="E394" t="s">
        <v>162</v>
      </c>
      <c r="F394" t="s">
        <v>241</v>
      </c>
      <c r="G394" t="s">
        <v>344</v>
      </c>
    </row>
    <row r="395" spans="1:18" x14ac:dyDescent="0.25">
      <c r="B395" t="s">
        <v>408</v>
      </c>
    </row>
    <row r="396" spans="1:18" x14ac:dyDescent="0.25">
      <c r="B396" t="s">
        <v>409</v>
      </c>
      <c r="C396" t="s">
        <v>160</v>
      </c>
      <c r="D396">
        <v>8.5000000000000006E-2</v>
      </c>
      <c r="E396">
        <v>38.619999999999997</v>
      </c>
    </row>
    <row r="397" spans="1:18" x14ac:dyDescent="0.25">
      <c r="B397" t="s">
        <v>410</v>
      </c>
      <c r="C397" t="s">
        <v>316</v>
      </c>
      <c r="D397">
        <v>8.5000000000000006E-2</v>
      </c>
      <c r="E397">
        <v>19.420000000000002</v>
      </c>
    </row>
    <row r="398" spans="1:18" x14ac:dyDescent="0.25">
      <c r="B398" t="s">
        <v>411</v>
      </c>
      <c r="C398" t="s">
        <v>316</v>
      </c>
      <c r="D398">
        <v>1.02</v>
      </c>
      <c r="E398">
        <v>18.399999999999999</v>
      </c>
      <c r="O398" s="25"/>
      <c r="P398" s="25"/>
      <c r="Q398" s="25"/>
      <c r="R398" s="25"/>
    </row>
    <row r="399" spans="1:18" x14ac:dyDescent="0.25">
      <c r="B399" t="s">
        <v>412</v>
      </c>
      <c r="C399" t="s">
        <v>305</v>
      </c>
      <c r="D399">
        <v>0.15</v>
      </c>
      <c r="E399">
        <v>12.83</v>
      </c>
      <c r="J399" s="29"/>
      <c r="K399" s="29"/>
      <c r="L399" s="29"/>
      <c r="M399" s="29"/>
      <c r="O399" s="25"/>
      <c r="P399" s="25"/>
      <c r="Q399" s="25"/>
      <c r="R399" s="25"/>
    </row>
    <row r="400" spans="1:18" x14ac:dyDescent="0.25">
      <c r="B400" t="s">
        <v>387</v>
      </c>
      <c r="C400" t="s">
        <v>294</v>
      </c>
      <c r="D400">
        <v>0.21</v>
      </c>
      <c r="E400">
        <v>16.28</v>
      </c>
      <c r="J400" s="29"/>
      <c r="K400" s="29"/>
      <c r="L400" s="29"/>
      <c r="M400" s="29"/>
      <c r="N400" s="9"/>
      <c r="O400" s="10"/>
      <c r="P400" s="11"/>
      <c r="Q400" s="12"/>
      <c r="R400" s="27"/>
    </row>
    <row r="401" spans="1:18" x14ac:dyDescent="0.25">
      <c r="B401" t="s">
        <v>388</v>
      </c>
      <c r="C401" t="s">
        <v>294</v>
      </c>
      <c r="D401">
        <v>0.21</v>
      </c>
      <c r="E401">
        <v>20.100000000000001</v>
      </c>
      <c r="J401" s="29"/>
      <c r="K401" s="29"/>
      <c r="L401" s="29"/>
      <c r="M401" s="29"/>
      <c r="N401" s="9"/>
      <c r="O401" s="10"/>
      <c r="P401" s="11"/>
      <c r="Q401" s="12"/>
      <c r="R401" s="28"/>
    </row>
    <row r="402" spans="1:18" x14ac:dyDescent="0.25">
      <c r="A402" t="s">
        <v>218</v>
      </c>
      <c r="B402" t="s">
        <v>255</v>
      </c>
      <c r="C402" t="s">
        <v>160</v>
      </c>
      <c r="D402" t="s">
        <v>161</v>
      </c>
      <c r="E402" t="s">
        <v>162</v>
      </c>
      <c r="F402" t="s">
        <v>241</v>
      </c>
      <c r="G402" t="s">
        <v>344</v>
      </c>
      <c r="J402" s="29"/>
      <c r="K402" s="29"/>
      <c r="L402" s="29"/>
      <c r="M402" s="29"/>
      <c r="N402" s="9"/>
      <c r="O402" s="10"/>
      <c r="P402" s="11"/>
      <c r="Q402" s="12"/>
      <c r="R402" s="28"/>
    </row>
    <row r="403" spans="1:18" x14ac:dyDescent="0.25">
      <c r="B403" t="s">
        <v>365</v>
      </c>
      <c r="C403" t="s">
        <v>294</v>
      </c>
      <c r="D403">
        <v>0.08</v>
      </c>
      <c r="E403">
        <v>16.28</v>
      </c>
      <c r="J403" s="29"/>
      <c r="K403" s="29"/>
      <c r="L403" s="29"/>
      <c r="M403" s="29"/>
      <c r="N403" s="9"/>
      <c r="O403" s="10"/>
      <c r="P403" s="11"/>
      <c r="Q403" s="12"/>
      <c r="R403" s="28"/>
    </row>
    <row r="404" spans="1:18" x14ac:dyDescent="0.25">
      <c r="B404" t="s">
        <v>366</v>
      </c>
      <c r="C404" t="s">
        <v>294</v>
      </c>
      <c r="D404">
        <v>0.08</v>
      </c>
      <c r="E404">
        <v>20.100000000000001</v>
      </c>
      <c r="J404" s="29"/>
      <c r="K404" s="29"/>
      <c r="L404" s="29"/>
      <c r="M404" s="29"/>
      <c r="N404" s="9"/>
      <c r="O404" s="10"/>
      <c r="P404" s="11"/>
      <c r="Q404" s="12"/>
      <c r="R404" s="28"/>
    </row>
    <row r="405" spans="1:18" x14ac:dyDescent="0.25">
      <c r="B405" t="s">
        <v>367</v>
      </c>
      <c r="C405" t="s">
        <v>160</v>
      </c>
      <c r="D405">
        <v>0.94799999999999995</v>
      </c>
      <c r="E405">
        <v>49.6</v>
      </c>
      <c r="J405" s="29"/>
      <c r="K405" s="29"/>
      <c r="L405" s="29"/>
      <c r="M405" s="29"/>
      <c r="O405" s="24"/>
      <c r="P405" s="24"/>
      <c r="Q405" s="24"/>
      <c r="R405" s="24"/>
    </row>
    <row r="406" spans="1:18" x14ac:dyDescent="0.25">
      <c r="A406" t="s">
        <v>229</v>
      </c>
      <c r="B406" t="s">
        <v>254</v>
      </c>
      <c r="J406" s="29"/>
      <c r="K406" s="29"/>
      <c r="L406" s="29"/>
      <c r="M406" s="29"/>
      <c r="N406" s="9"/>
      <c r="O406" s="13"/>
      <c r="P406" s="11"/>
      <c r="Q406" s="13"/>
      <c r="R406" s="27"/>
    </row>
    <row r="407" spans="1:18" x14ac:dyDescent="0.25">
      <c r="A407" t="s">
        <v>219</v>
      </c>
      <c r="B407" t="s">
        <v>253</v>
      </c>
      <c r="C407" t="s">
        <v>160</v>
      </c>
      <c r="D407" t="s">
        <v>161</v>
      </c>
      <c r="E407" t="s">
        <v>162</v>
      </c>
      <c r="F407" t="s">
        <v>241</v>
      </c>
      <c r="G407" t="s">
        <v>242</v>
      </c>
      <c r="J407" s="29"/>
      <c r="K407" s="29"/>
      <c r="L407" s="29"/>
      <c r="M407" s="29"/>
      <c r="N407" s="9"/>
      <c r="O407" s="13"/>
      <c r="P407" s="11"/>
      <c r="Q407" s="13"/>
      <c r="R407" s="28"/>
    </row>
    <row r="408" spans="1:18" x14ac:dyDescent="0.25">
      <c r="B408" t="s">
        <v>391</v>
      </c>
      <c r="J408" s="29"/>
      <c r="K408" s="29"/>
      <c r="L408" s="29"/>
      <c r="M408" s="29"/>
      <c r="N408" s="9"/>
      <c r="O408" s="13"/>
      <c r="P408" s="11"/>
      <c r="Q408" s="13"/>
      <c r="R408" s="28"/>
    </row>
    <row r="409" spans="1:18" x14ac:dyDescent="0.25">
      <c r="B409" t="s">
        <v>392</v>
      </c>
      <c r="C409" t="s">
        <v>389</v>
      </c>
      <c r="D409">
        <v>0.17</v>
      </c>
      <c r="E409">
        <v>14.66</v>
      </c>
    </row>
    <row r="410" spans="1:18" x14ac:dyDescent="0.25">
      <c r="B410" t="s">
        <v>393</v>
      </c>
      <c r="C410" t="s">
        <v>160</v>
      </c>
      <c r="D410">
        <v>0.25</v>
      </c>
      <c r="E410">
        <v>0.55000000000000004</v>
      </c>
    </row>
    <row r="411" spans="1:18" x14ac:dyDescent="0.25">
      <c r="B411" t="s">
        <v>362</v>
      </c>
      <c r="C411" t="s">
        <v>389</v>
      </c>
      <c r="D411">
        <v>0.12</v>
      </c>
      <c r="E411">
        <v>12.08</v>
      </c>
    </row>
    <row r="412" spans="1:18" x14ac:dyDescent="0.25">
      <c r="B412" t="s">
        <v>360</v>
      </c>
      <c r="C412" t="s">
        <v>294</v>
      </c>
      <c r="D412">
        <v>0.4</v>
      </c>
      <c r="E412">
        <v>20.12</v>
      </c>
    </row>
    <row r="413" spans="1:18" x14ac:dyDescent="0.25">
      <c r="B413" t="s">
        <v>394</v>
      </c>
      <c r="C413" t="s">
        <v>294</v>
      </c>
      <c r="D413">
        <v>0.35</v>
      </c>
      <c r="E413">
        <v>16.28</v>
      </c>
    </row>
    <row r="414" spans="1:18" x14ac:dyDescent="0.25">
      <c r="A414" t="s">
        <v>221</v>
      </c>
      <c r="B414" t="s">
        <v>285</v>
      </c>
      <c r="C414" t="s">
        <v>160</v>
      </c>
      <c r="D414" t="s">
        <v>161</v>
      </c>
      <c r="E414" t="s">
        <v>162</v>
      </c>
      <c r="F414" t="s">
        <v>241</v>
      </c>
      <c r="G414" t="s">
        <v>242</v>
      </c>
    </row>
    <row r="415" spans="1:18" x14ac:dyDescent="0.25">
      <c r="B415" t="s">
        <v>391</v>
      </c>
    </row>
    <row r="416" spans="1:18" x14ac:dyDescent="0.25">
      <c r="B416" t="s">
        <v>392</v>
      </c>
      <c r="C416" t="s">
        <v>389</v>
      </c>
      <c r="D416">
        <v>0.17</v>
      </c>
      <c r="E416">
        <v>14.66</v>
      </c>
    </row>
    <row r="417" spans="1:7" x14ac:dyDescent="0.25">
      <c r="B417" t="s">
        <v>393</v>
      </c>
      <c r="C417" t="s">
        <v>160</v>
      </c>
      <c r="D417">
        <v>0.25</v>
      </c>
      <c r="E417">
        <v>0.55000000000000004</v>
      </c>
    </row>
    <row r="418" spans="1:7" x14ac:dyDescent="0.25">
      <c r="B418" t="s">
        <v>362</v>
      </c>
      <c r="C418" t="s">
        <v>389</v>
      </c>
      <c r="D418">
        <v>0.12</v>
      </c>
      <c r="E418">
        <v>12.08</v>
      </c>
    </row>
    <row r="419" spans="1:7" x14ac:dyDescent="0.25">
      <c r="B419" t="s">
        <v>360</v>
      </c>
      <c r="C419" t="s">
        <v>294</v>
      </c>
      <c r="D419">
        <v>0.4</v>
      </c>
      <c r="E419">
        <v>20.12</v>
      </c>
    </row>
    <row r="420" spans="1:7" x14ac:dyDescent="0.25">
      <c r="B420" t="s">
        <v>394</v>
      </c>
      <c r="C420" t="s">
        <v>294</v>
      </c>
      <c r="D420">
        <v>0.35</v>
      </c>
      <c r="E420">
        <v>16.28</v>
      </c>
    </row>
    <row r="421" spans="1:7" x14ac:dyDescent="0.25">
      <c r="A421" t="s">
        <v>222</v>
      </c>
      <c r="B421" t="s">
        <v>252</v>
      </c>
      <c r="C421" t="s">
        <v>160</v>
      </c>
      <c r="D421" t="s">
        <v>161</v>
      </c>
      <c r="E421" t="s">
        <v>162</v>
      </c>
      <c r="F421" t="s">
        <v>241</v>
      </c>
      <c r="G421" t="s">
        <v>242</v>
      </c>
    </row>
    <row r="422" spans="1:7" x14ac:dyDescent="0.25">
      <c r="B422" t="s">
        <v>395</v>
      </c>
    </row>
    <row r="423" spans="1:7" x14ac:dyDescent="0.25">
      <c r="B423" t="s">
        <v>363</v>
      </c>
      <c r="C423" t="s">
        <v>305</v>
      </c>
      <c r="D423">
        <v>1.3</v>
      </c>
      <c r="E423">
        <v>6.1</v>
      </c>
    </row>
    <row r="424" spans="1:7" x14ac:dyDescent="0.25">
      <c r="B424" t="s">
        <v>360</v>
      </c>
      <c r="C424" t="s">
        <v>294</v>
      </c>
      <c r="D424">
        <v>0.5</v>
      </c>
      <c r="E424">
        <v>20.12</v>
      </c>
    </row>
    <row r="425" spans="1:7" x14ac:dyDescent="0.25">
      <c r="B425" t="s">
        <v>361</v>
      </c>
      <c r="C425" t="s">
        <v>294</v>
      </c>
      <c r="D425">
        <v>0.33</v>
      </c>
      <c r="E425">
        <v>16.28</v>
      </c>
    </row>
    <row r="426" spans="1:7" x14ac:dyDescent="0.25">
      <c r="A426" t="s">
        <v>205</v>
      </c>
      <c r="B426" t="s">
        <v>251</v>
      </c>
    </row>
    <row r="427" spans="1:7" x14ac:dyDescent="0.25">
      <c r="A427" t="s">
        <v>223</v>
      </c>
      <c r="B427" t="s">
        <v>250</v>
      </c>
      <c r="C427" t="s">
        <v>160</v>
      </c>
      <c r="D427" t="s">
        <v>161</v>
      </c>
      <c r="E427" t="s">
        <v>162</v>
      </c>
      <c r="F427" t="s">
        <v>241</v>
      </c>
      <c r="G427" t="s">
        <v>242</v>
      </c>
    </row>
    <row r="428" spans="1:7" x14ac:dyDescent="0.25">
      <c r="B428" t="s">
        <v>486</v>
      </c>
    </row>
    <row r="429" spans="1:7" x14ac:dyDescent="0.25">
      <c r="B429" t="s">
        <v>347</v>
      </c>
      <c r="C429" t="s">
        <v>305</v>
      </c>
      <c r="D429">
        <v>2.1800000000000002</v>
      </c>
      <c r="E429">
        <v>1.1000000000000001</v>
      </c>
    </row>
    <row r="430" spans="1:7" x14ac:dyDescent="0.25">
      <c r="B430" t="s">
        <v>339</v>
      </c>
      <c r="C430" t="s">
        <v>305</v>
      </c>
      <c r="D430">
        <v>2.1800000000000002</v>
      </c>
      <c r="E430">
        <v>0.46</v>
      </c>
    </row>
    <row r="431" spans="1:7" x14ac:dyDescent="0.25">
      <c r="B431" t="s">
        <v>487</v>
      </c>
      <c r="C431" t="s">
        <v>160</v>
      </c>
      <c r="D431">
        <v>25</v>
      </c>
      <c r="E431">
        <v>0.42</v>
      </c>
    </row>
    <row r="432" spans="1:7" x14ac:dyDescent="0.25">
      <c r="B432" t="s">
        <v>337</v>
      </c>
      <c r="C432" t="s">
        <v>335</v>
      </c>
      <c r="D432">
        <v>1.4999999999999999E-2</v>
      </c>
      <c r="E432">
        <v>51</v>
      </c>
    </row>
    <row r="433" spans="1:19" x14ac:dyDescent="0.25">
      <c r="B433" t="s">
        <v>332</v>
      </c>
      <c r="C433" t="s">
        <v>294</v>
      </c>
      <c r="D433">
        <v>1</v>
      </c>
      <c r="E433">
        <v>20.100000000000001</v>
      </c>
    </row>
    <row r="434" spans="1:19" x14ac:dyDescent="0.25">
      <c r="B434" t="s">
        <v>483</v>
      </c>
      <c r="C434" t="s">
        <v>294</v>
      </c>
      <c r="D434">
        <v>1.1200000000000001</v>
      </c>
      <c r="E434">
        <v>14.76</v>
      </c>
    </row>
    <row r="435" spans="1:19" x14ac:dyDescent="0.25">
      <c r="A435" t="s">
        <v>224</v>
      </c>
      <c r="B435" t="s">
        <v>145</v>
      </c>
      <c r="C435" t="s">
        <v>160</v>
      </c>
      <c r="D435" t="s">
        <v>161</v>
      </c>
      <c r="E435" t="s">
        <v>162</v>
      </c>
      <c r="F435" t="s">
        <v>241</v>
      </c>
      <c r="G435" t="s">
        <v>242</v>
      </c>
    </row>
    <row r="436" spans="1:19" x14ac:dyDescent="0.25">
      <c r="B436" t="s">
        <v>368</v>
      </c>
    </row>
    <row r="437" spans="1:19" x14ac:dyDescent="0.25">
      <c r="B437" t="s">
        <v>339</v>
      </c>
      <c r="C437" t="s">
        <v>305</v>
      </c>
      <c r="D437">
        <v>2.4300000000000002</v>
      </c>
      <c r="E437">
        <v>0.46</v>
      </c>
    </row>
    <row r="438" spans="1:19" x14ac:dyDescent="0.25">
      <c r="B438" t="s">
        <v>340</v>
      </c>
      <c r="C438" t="s">
        <v>335</v>
      </c>
      <c r="D438">
        <v>6.1000000000000004E-3</v>
      </c>
      <c r="E438">
        <v>51</v>
      </c>
    </row>
    <row r="439" spans="1:19" x14ac:dyDescent="0.25">
      <c r="B439" t="s">
        <v>332</v>
      </c>
      <c r="C439" t="s">
        <v>294</v>
      </c>
      <c r="D439">
        <v>0.1</v>
      </c>
      <c r="E439">
        <v>21.1</v>
      </c>
    </row>
    <row r="440" spans="1:19" x14ac:dyDescent="0.25">
      <c r="B440" t="s">
        <v>334</v>
      </c>
      <c r="C440" t="s">
        <v>294</v>
      </c>
      <c r="D440">
        <v>0.15</v>
      </c>
      <c r="E440">
        <v>14.76</v>
      </c>
    </row>
    <row r="441" spans="1:19" x14ac:dyDescent="0.25">
      <c r="A441" t="s">
        <v>225</v>
      </c>
      <c r="B441" t="s">
        <v>249</v>
      </c>
      <c r="C441" t="s">
        <v>160</v>
      </c>
      <c r="D441" t="s">
        <v>161</v>
      </c>
      <c r="E441" t="s">
        <v>162</v>
      </c>
      <c r="F441" t="s">
        <v>241</v>
      </c>
      <c r="G441" t="s">
        <v>242</v>
      </c>
    </row>
    <row r="442" spans="1:19" x14ac:dyDescent="0.25">
      <c r="B442" t="s">
        <v>466</v>
      </c>
    </row>
    <row r="443" spans="1:19" x14ac:dyDescent="0.25">
      <c r="B443" t="s">
        <v>339</v>
      </c>
      <c r="C443" t="s">
        <v>305</v>
      </c>
      <c r="D443">
        <v>5.84</v>
      </c>
      <c r="E443">
        <v>0.46</v>
      </c>
      <c r="K443" s="29"/>
      <c r="L443" s="29"/>
      <c r="M443" s="29"/>
      <c r="N443" s="29"/>
      <c r="O443" s="30"/>
      <c r="P443" s="30"/>
      <c r="Q443" s="30"/>
      <c r="R443" s="30"/>
      <c r="S443" s="30"/>
    </row>
    <row r="444" spans="1:19" x14ac:dyDescent="0.25">
      <c r="B444" t="s">
        <v>340</v>
      </c>
      <c r="C444" t="s">
        <v>335</v>
      </c>
      <c r="D444">
        <v>2.4299999999999999E-2</v>
      </c>
      <c r="E444">
        <v>51</v>
      </c>
      <c r="K444" s="29"/>
      <c r="L444" s="29"/>
      <c r="M444" s="29"/>
      <c r="N444" s="29"/>
      <c r="O444" s="9"/>
      <c r="P444" s="10"/>
      <c r="Q444" s="11"/>
      <c r="R444" s="12"/>
      <c r="S444" s="27"/>
    </row>
    <row r="445" spans="1:19" x14ac:dyDescent="0.25">
      <c r="B445" t="s">
        <v>332</v>
      </c>
      <c r="C445" t="s">
        <v>294</v>
      </c>
      <c r="D445">
        <v>0.6</v>
      </c>
      <c r="E445">
        <v>20.100000000000001</v>
      </c>
      <c r="K445" s="29"/>
      <c r="L445" s="29"/>
      <c r="M445" s="29"/>
      <c r="N445" s="29"/>
      <c r="O445" s="9"/>
      <c r="P445" s="10"/>
      <c r="Q445" s="11"/>
      <c r="R445" s="12"/>
      <c r="S445" s="28"/>
    </row>
    <row r="446" spans="1:19" x14ac:dyDescent="0.25">
      <c r="B446" t="s">
        <v>334</v>
      </c>
      <c r="C446" t="s">
        <v>294</v>
      </c>
      <c r="D446">
        <v>0.8</v>
      </c>
      <c r="E446">
        <v>14.76</v>
      </c>
      <c r="K446" s="29"/>
      <c r="L446" s="29"/>
      <c r="M446" s="29"/>
      <c r="N446" s="29"/>
      <c r="O446" s="9"/>
      <c r="P446" s="10"/>
      <c r="Q446" s="11"/>
      <c r="R446" s="12"/>
      <c r="S446" s="28"/>
    </row>
    <row r="447" spans="1:19" x14ac:dyDescent="0.25">
      <c r="A447" t="s">
        <v>226</v>
      </c>
      <c r="B447" t="s">
        <v>248</v>
      </c>
      <c r="C447" t="s">
        <v>160</v>
      </c>
      <c r="D447" t="s">
        <v>161</v>
      </c>
      <c r="E447" t="s">
        <v>162</v>
      </c>
      <c r="F447" t="s">
        <v>241</v>
      </c>
      <c r="G447" t="s">
        <v>242</v>
      </c>
      <c r="K447" s="29"/>
      <c r="L447" s="29"/>
      <c r="M447" s="29"/>
      <c r="N447" s="29"/>
      <c r="O447" s="9"/>
      <c r="P447" s="10"/>
      <c r="Q447" s="11"/>
      <c r="R447" s="12"/>
      <c r="S447" s="28"/>
    </row>
    <row r="448" spans="1:19" x14ac:dyDescent="0.25">
      <c r="B448" t="s">
        <v>472</v>
      </c>
      <c r="K448" s="29"/>
      <c r="L448" s="29"/>
      <c r="M448" s="29"/>
      <c r="N448" s="29"/>
      <c r="O448" s="9"/>
      <c r="P448" s="10"/>
      <c r="Q448" s="11"/>
      <c r="R448" s="12"/>
      <c r="S448" s="28"/>
    </row>
    <row r="449" spans="1:19" x14ac:dyDescent="0.25">
      <c r="B449" t="s">
        <v>468</v>
      </c>
      <c r="C449" t="s">
        <v>389</v>
      </c>
      <c r="D449">
        <v>0.17</v>
      </c>
      <c r="E449">
        <v>16.96</v>
      </c>
      <c r="K449" s="29"/>
      <c r="L449" s="29"/>
      <c r="M449" s="29"/>
      <c r="N449" s="29"/>
      <c r="O449" s="30"/>
      <c r="P449" s="30"/>
      <c r="Q449" s="30"/>
      <c r="R449" s="30"/>
      <c r="S449" s="30"/>
    </row>
    <row r="450" spans="1:19" x14ac:dyDescent="0.25">
      <c r="B450" t="s">
        <v>469</v>
      </c>
      <c r="C450" t="s">
        <v>389</v>
      </c>
      <c r="D450">
        <v>0.05</v>
      </c>
      <c r="E450">
        <v>12.78</v>
      </c>
      <c r="K450" s="29"/>
      <c r="L450" s="29"/>
      <c r="M450" s="29"/>
      <c r="N450" s="29"/>
      <c r="O450" s="9"/>
      <c r="P450" s="13"/>
      <c r="Q450" s="11"/>
      <c r="R450" s="13"/>
      <c r="S450" s="27"/>
    </row>
    <row r="451" spans="1:19" x14ac:dyDescent="0.25">
      <c r="B451" t="s">
        <v>470</v>
      </c>
      <c r="C451" t="s">
        <v>160</v>
      </c>
      <c r="D451">
        <v>0.25</v>
      </c>
      <c r="E451">
        <v>0.55000000000000004</v>
      </c>
      <c r="K451" s="29"/>
      <c r="L451" s="29"/>
      <c r="M451" s="29"/>
      <c r="N451" s="29"/>
      <c r="O451" s="9"/>
      <c r="P451" s="13"/>
      <c r="Q451" s="11"/>
      <c r="R451" s="13"/>
      <c r="S451" s="28"/>
    </row>
    <row r="452" spans="1:19" x14ac:dyDescent="0.25">
      <c r="B452" t="s">
        <v>471</v>
      </c>
      <c r="C452" t="s">
        <v>389</v>
      </c>
      <c r="D452">
        <v>0.12</v>
      </c>
      <c r="E452">
        <v>16.64</v>
      </c>
      <c r="K452" s="29"/>
      <c r="L452" s="29"/>
      <c r="M452" s="29"/>
      <c r="N452" s="29"/>
      <c r="O452" s="9"/>
      <c r="P452" s="13"/>
      <c r="Q452" s="11"/>
      <c r="R452" s="13"/>
      <c r="S452" s="28"/>
    </row>
    <row r="453" spans="1:19" x14ac:dyDescent="0.25">
      <c r="B453" t="s">
        <v>360</v>
      </c>
      <c r="C453" t="s">
        <v>294</v>
      </c>
      <c r="D453">
        <v>0.4</v>
      </c>
      <c r="E453">
        <v>0.4</v>
      </c>
    </row>
    <row r="454" spans="1:19" x14ac:dyDescent="0.25">
      <c r="B454" t="s">
        <v>361</v>
      </c>
      <c r="C454" t="s">
        <v>294</v>
      </c>
      <c r="D454">
        <v>0.35</v>
      </c>
      <c r="E454">
        <v>0.35</v>
      </c>
    </row>
    <row r="455" spans="1:19" x14ac:dyDescent="0.25">
      <c r="A455" t="s">
        <v>227</v>
      </c>
      <c r="B455" t="s">
        <v>247</v>
      </c>
      <c r="C455" t="s">
        <v>160</v>
      </c>
      <c r="D455" t="s">
        <v>161</v>
      </c>
      <c r="E455" t="s">
        <v>162</v>
      </c>
      <c r="F455" t="s">
        <v>241</v>
      </c>
      <c r="G455" t="s">
        <v>344</v>
      </c>
    </row>
    <row r="456" spans="1:19" x14ac:dyDescent="0.25">
      <c r="B456" t="s">
        <v>467</v>
      </c>
      <c r="C456" t="s">
        <v>160</v>
      </c>
      <c r="D456">
        <v>1</v>
      </c>
      <c r="E456">
        <v>92.27</v>
      </c>
    </row>
    <row r="457" spans="1:19" x14ac:dyDescent="0.25">
      <c r="A457" t="s">
        <v>201</v>
      </c>
      <c r="B457" t="s">
        <v>245</v>
      </c>
    </row>
    <row r="458" spans="1:19" x14ac:dyDescent="0.25">
      <c r="A458" t="s">
        <v>202</v>
      </c>
      <c r="B458" t="s">
        <v>246</v>
      </c>
      <c r="C458" t="s">
        <v>160</v>
      </c>
      <c r="D458" t="s">
        <v>161</v>
      </c>
      <c r="E458" t="s">
        <v>162</v>
      </c>
      <c r="F458" t="s">
        <v>241</v>
      </c>
      <c r="G458" t="s">
        <v>344</v>
      </c>
    </row>
    <row r="459" spans="1:19" x14ac:dyDescent="0.25">
      <c r="B459" t="s">
        <v>465</v>
      </c>
    </row>
    <row r="460" spans="1:19" x14ac:dyDescent="0.25">
      <c r="B460" t="s">
        <v>334</v>
      </c>
      <c r="C460" t="s">
        <v>294</v>
      </c>
      <c r="D460">
        <v>8</v>
      </c>
      <c r="E460">
        <v>14.76</v>
      </c>
    </row>
    <row r="461" spans="1:19" x14ac:dyDescent="0.25">
      <c r="A461" t="s">
        <v>203</v>
      </c>
      <c r="B461" t="s">
        <v>244</v>
      </c>
      <c r="C461" t="s">
        <v>160</v>
      </c>
      <c r="D461" t="s">
        <v>161</v>
      </c>
      <c r="E461" t="s">
        <v>162</v>
      </c>
      <c r="F461" t="s">
        <v>241</v>
      </c>
      <c r="G461" t="s">
        <v>344</v>
      </c>
    </row>
    <row r="462" spans="1:19" x14ac:dyDescent="0.25">
      <c r="B462" t="s">
        <v>464</v>
      </c>
    </row>
    <row r="463" spans="1:19" x14ac:dyDescent="0.25">
      <c r="B463" t="s">
        <v>334</v>
      </c>
      <c r="C463" t="s">
        <v>294</v>
      </c>
      <c r="D463">
        <v>0.7</v>
      </c>
      <c r="E463">
        <v>14.76</v>
      </c>
    </row>
    <row r="464" spans="1:19" x14ac:dyDescent="0.25">
      <c r="A464" t="s">
        <v>204</v>
      </c>
      <c r="B464" t="s">
        <v>243</v>
      </c>
      <c r="C464" t="s">
        <v>160</v>
      </c>
      <c r="D464" t="s">
        <v>161</v>
      </c>
      <c r="E464" t="s">
        <v>162</v>
      </c>
      <c r="F464" t="s">
        <v>241</v>
      </c>
      <c r="G464" t="s">
        <v>344</v>
      </c>
    </row>
    <row r="465" spans="1:7" x14ac:dyDescent="0.25">
      <c r="B465" t="s">
        <v>544</v>
      </c>
    </row>
    <row r="466" spans="1:7" x14ac:dyDescent="0.25">
      <c r="B466" t="s">
        <v>543</v>
      </c>
      <c r="C466" t="s">
        <v>160</v>
      </c>
      <c r="D466">
        <v>1</v>
      </c>
      <c r="E466">
        <v>31.68</v>
      </c>
    </row>
    <row r="467" spans="1:7" x14ac:dyDescent="0.25">
      <c r="B467" t="s">
        <v>345</v>
      </c>
      <c r="C467" t="s">
        <v>160</v>
      </c>
      <c r="D467">
        <v>0.1696</v>
      </c>
      <c r="E467">
        <v>18.89</v>
      </c>
    </row>
    <row r="468" spans="1:7" x14ac:dyDescent="0.25">
      <c r="A468" s="26"/>
      <c r="B468" s="26"/>
      <c r="C468" s="26"/>
      <c r="D468" s="26"/>
      <c r="E468" s="26"/>
      <c r="F468" s="26"/>
      <c r="G468" s="18"/>
    </row>
    <row r="469" spans="1:7" x14ac:dyDescent="0.25">
      <c r="A469" s="22"/>
      <c r="B469" s="20"/>
      <c r="C469" s="23"/>
      <c r="D469" s="23"/>
      <c r="E469" s="19"/>
      <c r="F469" s="19"/>
      <c r="G469" s="19"/>
    </row>
    <row r="470" spans="1:7" x14ac:dyDescent="0.25">
      <c r="B470" s="6"/>
      <c r="C470" s="17"/>
      <c r="D470" s="17"/>
      <c r="E470" s="16"/>
      <c r="F470" s="16"/>
      <c r="G470" s="16"/>
    </row>
    <row r="471" spans="1:7" x14ac:dyDescent="0.25">
      <c r="B471" s="15"/>
      <c r="C471" s="17"/>
      <c r="D471" s="17"/>
      <c r="E471" s="16"/>
      <c r="F471" s="16"/>
      <c r="G471" s="14"/>
    </row>
    <row r="472" spans="1:7" x14ac:dyDescent="0.25">
      <c r="B472" s="7"/>
      <c r="C472" s="17"/>
      <c r="D472" s="17"/>
      <c r="E472" s="16"/>
      <c r="F472" s="16"/>
      <c r="G472" s="14"/>
    </row>
    <row r="474" spans="1:7" ht="15.75" customHeight="1" x14ac:dyDescent="0.25"/>
  </sheetData>
  <mergeCells count="27">
    <mergeCell ref="O449:S449"/>
    <mergeCell ref="O443:S443"/>
    <mergeCell ref="A468:F468"/>
    <mergeCell ref="J402:M402"/>
    <mergeCell ref="J403:M403"/>
    <mergeCell ref="J404:M404"/>
    <mergeCell ref="J405:M405"/>
    <mergeCell ref="J406:M406"/>
    <mergeCell ref="K449:N449"/>
    <mergeCell ref="K450:N450"/>
    <mergeCell ref="S450:S452"/>
    <mergeCell ref="K451:N451"/>
    <mergeCell ref="K452:N452"/>
    <mergeCell ref="S444:S448"/>
    <mergeCell ref="K445:N445"/>
    <mergeCell ref="K446:N446"/>
    <mergeCell ref="K447:N447"/>
    <mergeCell ref="K448:N448"/>
    <mergeCell ref="K443:N443"/>
    <mergeCell ref="K444:N444"/>
    <mergeCell ref="J399:M399"/>
    <mergeCell ref="J400:M400"/>
    <mergeCell ref="R400:R404"/>
    <mergeCell ref="J401:M401"/>
    <mergeCell ref="R406:R408"/>
    <mergeCell ref="J407:M407"/>
    <mergeCell ref="J408:M4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 Orçamentário</vt:lpstr>
      <vt:lpstr>Memorial de Cálculo</vt:lpstr>
      <vt:lpstr>Composição de 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Arthur de Lima Trajano</dc:creator>
  <cp:lastModifiedBy>Diego Vinicius Cirilo do Nascimento</cp:lastModifiedBy>
  <dcterms:created xsi:type="dcterms:W3CDTF">2019-09-02T14:11:52Z</dcterms:created>
  <dcterms:modified xsi:type="dcterms:W3CDTF">2023-11-08T13:29:03Z</dcterms:modified>
</cp:coreProperties>
</file>