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mpras" sheetId="1" r:id="rId4"/>
    <sheet state="visible" name="Divisa del dolar" sheetId="2" r:id="rId5"/>
  </sheets>
  <definedNames>
    <definedName localSheetId="1" name="dolar">'Divisa del dolar'!$A$1:$E$412</definedName>
    <definedName hidden="1" localSheetId="0" name="_xlnm._FilterDatabase">Compras!$A$1:$G$25</definedName>
  </definedNames>
  <calcPr/>
</workbook>
</file>

<file path=xl/sharedStrings.xml><?xml version="1.0" encoding="utf-8"?>
<sst xmlns="http://schemas.openxmlformats.org/spreadsheetml/2006/main" count="576" uniqueCount="367">
  <si>
    <t>Cantidad</t>
  </si>
  <si>
    <t>Producto</t>
  </si>
  <si>
    <t>Precio Unitario</t>
  </si>
  <si>
    <t>COP/USD</t>
  </si>
  <si>
    <t>Precio por Cantidad (COP)</t>
  </si>
  <si>
    <t>Proveedor</t>
  </si>
  <si>
    <t>Enlace</t>
  </si>
  <si>
    <t>Dólar HOY</t>
  </si>
  <si>
    <t>Arduino MKR1000</t>
  </si>
  <si>
    <t>COP</t>
  </si>
  <si>
    <t>I+D Electrónica</t>
  </si>
  <si>
    <t>LINK</t>
  </si>
  <si>
    <t>Tarjeta con 1 relevo DFROBOT DFR0473</t>
  </si>
  <si>
    <t>NodeMCU y Shield Motor</t>
  </si>
  <si>
    <t>Adaptador 12V 1.5A</t>
  </si>
  <si>
    <t>Electrovalvula 1/2" 12V agua</t>
  </si>
  <si>
    <t>10 metros cable calibre 22 (rojo, negro y azul)</t>
  </si>
  <si>
    <t xml:space="preserve">Metro termoencogible para calibre 22 </t>
  </si>
  <si>
    <t>1 metro manguera poliuretano DIA 1/4"</t>
  </si>
  <si>
    <t>ADMITEC</t>
  </si>
  <si>
    <t>Reductor 1/2" Hembra a 1/4" Hembra</t>
  </si>
  <si>
    <t>Racor roscado DIA 1/4" a 1/4" rosca</t>
  </si>
  <si>
    <t>Racor en L 1/4" a 1/4"</t>
  </si>
  <si>
    <t>Racor en T 1/4" a 1/4"</t>
  </si>
  <si>
    <t>Teflón</t>
  </si>
  <si>
    <t>Bornera aerea min 8 pin</t>
  </si>
  <si>
    <t>Barra de silicona</t>
  </si>
  <si>
    <t>Éxito</t>
  </si>
  <si>
    <t>Paquete de 50 zunchos</t>
  </si>
  <si>
    <t>Bomba inmersible DFROBOT</t>
  </si>
  <si>
    <t>dfrobot</t>
  </si>
  <si>
    <t>Base autoadhesiva (DEXON)</t>
  </si>
  <si>
    <t>Sensor de Humedad de Suelo DFROBOT SEN0193</t>
  </si>
  <si>
    <t>Sensor de nivel de líquido</t>
  </si>
  <si>
    <t>Kit cables conexión fácil Dupont M/M 30cm x10</t>
  </si>
  <si>
    <t>Caja plástica negra 12.05x9.36x3.39 cm</t>
  </si>
  <si>
    <t>Módulo temperatura y humedad DHT11 DFR0067</t>
  </si>
  <si>
    <t>Grove-Sunlight Sensor</t>
  </si>
  <si>
    <t>GRAN TOTAL (SIN ENVIO)</t>
  </si>
  <si>
    <t xml:space="preserve">Diodo </t>
  </si>
  <si>
    <t>Menú de Navegación Brand</t>
  </si>
  <si>
    <t>Indicadores</t>
  </si>
  <si>
    <t>Indicadores Económicos</t>
  </si>
  <si>
    <t>Monedas / Divisas</t>
  </si>
  <si>
    <t>Dólar</t>
  </si>
  <si>
    <t>Dólar TRM</t>
  </si>
  <si>
    <t>Dólar Minuto a Minuto</t>
  </si>
  <si>
    <t>Dólar Compra Casas de Cambio</t>
  </si>
  <si>
    <t>Dólar Venta Casas de Cambio</t>
  </si>
  <si>
    <t>Dólar Histórico</t>
  </si>
  <si>
    <t>Historia del Dólar</t>
  </si>
  <si>
    <t>Agregar a mi sitio web</t>
  </si>
  <si>
    <t>Euro</t>
  </si>
  <si>
    <t>Euro Compra Casas de Cambio</t>
  </si>
  <si>
    <t>Euro Venta Casas de Cambio</t>
  </si>
  <si>
    <t>Euro vs Dólar</t>
  </si>
  <si>
    <t>Euro vs Dólar Minuto a Minuto</t>
  </si>
  <si>
    <t>Bolívar</t>
  </si>
  <si>
    <t>Bolívar Fuerte Oficial</t>
  </si>
  <si>
    <t>Bolívar Fuerte Casas de Cambio Cúcuta</t>
  </si>
  <si>
    <t>Libra Esterlina</t>
  </si>
  <si>
    <t>Real Brasileño</t>
  </si>
  <si>
    <t>Peso Mexicano</t>
  </si>
  <si>
    <t>Dólar Australiano</t>
  </si>
  <si>
    <t>Dólar Canadiense</t>
  </si>
  <si>
    <t>Franco Suizo</t>
  </si>
  <si>
    <t>Commodities</t>
  </si>
  <si>
    <t>Petróleo</t>
  </si>
  <si>
    <t>Petróleo WTI</t>
  </si>
  <si>
    <t>Petróleo WTI Minuto a Minuto</t>
  </si>
  <si>
    <t>Petróleo Brent</t>
  </si>
  <si>
    <t>Petróleo Brent Minuto a Minuto</t>
  </si>
  <si>
    <t>Café</t>
  </si>
  <si>
    <t>Oro</t>
  </si>
  <si>
    <t>Oro Venta</t>
  </si>
  <si>
    <t>Oro Compra</t>
  </si>
  <si>
    <t>Plata</t>
  </si>
  <si>
    <t>Plata Venta</t>
  </si>
  <si>
    <t>Plata Compra</t>
  </si>
  <si>
    <t>Tasas de Interés y Otros</t>
  </si>
  <si>
    <t>Banco de la República</t>
  </si>
  <si>
    <t>U.V.R.</t>
  </si>
  <si>
    <t>IBR</t>
  </si>
  <si>
    <t>Inflación</t>
  </si>
  <si>
    <t>DTF</t>
  </si>
  <si>
    <t>TIB</t>
  </si>
  <si>
    <t>Interés Bancario</t>
  </si>
  <si>
    <t>Consumo y Ordinario</t>
  </si>
  <si>
    <t>Usura Consumo y Ordinario</t>
  </si>
  <si>
    <t>Microcrédito</t>
  </si>
  <si>
    <t>Consumo Bajo Monto</t>
  </si>
  <si>
    <t>Tasa Aeroportuaria</t>
  </si>
  <si>
    <t>Bolsas y Acciones</t>
  </si>
  <si>
    <t>COLCAP</t>
  </si>
  <si>
    <t>COLEQTY</t>
  </si>
  <si>
    <t>Empleo, Salario y Nación</t>
  </si>
  <si>
    <t>Desempleo Nacional</t>
  </si>
  <si>
    <t>Salario Mínimo</t>
  </si>
  <si>
    <t>Auxilio de Transporte</t>
  </si>
  <si>
    <t>UVT</t>
  </si>
  <si>
    <t>IPC</t>
  </si>
  <si>
    <t>PIB</t>
  </si>
  <si>
    <t>Noticias Dólar y Económicas</t>
  </si>
  <si>
    <t>Contáctenos</t>
  </si>
  <si>
    <t>Suscríbirse</t>
  </si>
  <si>
    <t>Redes Sociales</t>
  </si>
  <si>
    <t>Twitter</t>
  </si>
  <si>
    <t>Facebook</t>
  </si>
  <si>
    <t>Instagram</t>
  </si>
  <si>
    <t>Precio del Dolar Hoy en Colombia $2,934.31</t>
  </si>
  <si>
    <t>Bogotá, Martes 28 de Agosto</t>
  </si>
  <si>
    <t xml:space="preserve">Grátis en su Sitio! </t>
  </si>
  <si>
    <t>Insertar el Precio del Dólar</t>
  </si>
  <si>
    <t>Insertar Indicadores Económicos</t>
  </si>
  <si>
    <t>Dólar Histórico Historia del Dólar Noticias Ayuda</t>
  </si>
  <si>
    <t>Oficial</t>
  </si>
  <si>
    <t>Dólar Compra</t>
  </si>
  <si>
    <t>==</t>
  </si>
  <si>
    <t>Casas de Cambio</t>
  </si>
  <si>
    <t>Dólar Venta</t>
  </si>
  <si>
    <t>Euro Compra</t>
  </si>
  <si>
    <t>Euro Venta</t>
  </si>
  <si>
    <t>Internacional</t>
  </si>
  <si>
    <t>Real Brasilero</t>
  </si>
  <si>
    <t>Bolívar Cúcuta</t>
  </si>
  <si>
    <t>US$65.80</t>
  </si>
  <si>
    <t>US$75.24</t>
  </si>
  <si>
    <t>US$1.0185</t>
  </si>
  <si>
    <t>Dec-2018</t>
  </si>
  <si>
    <t>US$1.0575</t>
  </si>
  <si>
    <t>US$1.0905</t>
  </si>
  <si>
    <t>Divisas »</t>
  </si>
  <si>
    <t>Histórico del Dólar TRM</t>
  </si>
  <si>
    <t>La tasa de cambio representativa del mercado (TRM) es la cantidad de pesos colombianos por un dólar de los Estados Unidos (antes del 27 de noviembre de 1991 la tasa de cambio del mercado colombiano estaba dada por el valor de un certificado de cambio).</t>
  </si>
  <si>
    <t>Dólar TRM vigente para hoy</t>
  </si>
  <si>
    <t>Valores en pesos colombianos (COP)</t>
  </si>
  <si>
    <t>2,934.31COP</t>
  </si>
  <si>
    <t>Año:</t>
  </si>
  <si>
    <t>Dólar TRM Historico 1923</t>
  </si>
  <si>
    <t>Dólar TRM Historico 1924</t>
  </si>
  <si>
    <t>Dólar TRM Historico 1925</t>
  </si>
  <si>
    <t>Dólar TRM Historico 1926</t>
  </si>
  <si>
    <t>Dólar TRM Historico 1927</t>
  </si>
  <si>
    <t>Dólar TRM Historico 1928</t>
  </si>
  <si>
    <t>Dólar TRM Historico 1929</t>
  </si>
  <si>
    <t>Dólar TRM Historico 1930</t>
  </si>
  <si>
    <t>Dólar TRM Historico 1931</t>
  </si>
  <si>
    <t>Dólar TRM Historico 1932</t>
  </si>
  <si>
    <t>Dólar TRM Historico 1933</t>
  </si>
  <si>
    <t>Dólar TRM Historico 1934</t>
  </si>
  <si>
    <t>Dólar TRM Historico 1935</t>
  </si>
  <si>
    <t>Dólar TRM Historico 1936</t>
  </si>
  <si>
    <t>Dólar TRM Historico 1937</t>
  </si>
  <si>
    <t>Dólar TRM Historico 1938</t>
  </si>
  <si>
    <t>Dólar TRM Historico 1939</t>
  </si>
  <si>
    <t>Dólar TRM Historico 1940</t>
  </si>
  <si>
    <t>Dólar TRM Historico 1941</t>
  </si>
  <si>
    <t>Dólar TRM Historico 1942</t>
  </si>
  <si>
    <t>Dólar TRM Historico 1943</t>
  </si>
  <si>
    <t>Dólar TRM Historico 1944</t>
  </si>
  <si>
    <t>Dólar TRM Historico 1945</t>
  </si>
  <si>
    <t>Dólar TRM Historico 1946</t>
  </si>
  <si>
    <t>Dólar TRM Historico 1947</t>
  </si>
  <si>
    <t>Dólar TRM Historico 1948</t>
  </si>
  <si>
    <t>Dólar TRM Historico 1949</t>
  </si>
  <si>
    <t>Dólar TRM Historico 1950</t>
  </si>
  <si>
    <t>Dólar TRM Historico 1951</t>
  </si>
  <si>
    <t>Dólar TRM Historico 1952</t>
  </si>
  <si>
    <t>Dólar TRM Historico 1953</t>
  </si>
  <si>
    <t>Dólar TRM Historico 1954</t>
  </si>
  <si>
    <t>Dólar TRM Historico 1955</t>
  </si>
  <si>
    <t>Dólar TRM Historico 1956</t>
  </si>
  <si>
    <t>Dólar TRM Historico 1957</t>
  </si>
  <si>
    <t>Dólar TRM Historico 1958</t>
  </si>
  <si>
    <t>Dólar TRM Historico 1959</t>
  </si>
  <si>
    <t>Dólar TRM Historico 1960</t>
  </si>
  <si>
    <t>Dólar TRM Historico 1961</t>
  </si>
  <si>
    <t>Dólar TRM Historico 1962</t>
  </si>
  <si>
    <t>Dólar TRM Historico 1963</t>
  </si>
  <si>
    <t>Dólar TRM Historico 1964</t>
  </si>
  <si>
    <t>Dólar TRM Historico 1965</t>
  </si>
  <si>
    <t>Dólar TRM Historico 1966</t>
  </si>
  <si>
    <t>Dólar TRM Historico 1967</t>
  </si>
  <si>
    <t>Dólar TRM Historico 1968</t>
  </si>
  <si>
    <t>Dólar TRM Historico 1969</t>
  </si>
  <si>
    <t>Dólar TRM Historico 1970</t>
  </si>
  <si>
    <t>Dólar TRM Historico 1971</t>
  </si>
  <si>
    <t>Dólar TRM Historico 1972</t>
  </si>
  <si>
    <t>Dólar TRM Historico 1973</t>
  </si>
  <si>
    <t>Dólar TRM Historico 1974</t>
  </si>
  <si>
    <t>Dólar TRM Historico 1975</t>
  </si>
  <si>
    <t>Dólar TRM Historico 1976</t>
  </si>
  <si>
    <t>Dólar TRM Historico 1977</t>
  </si>
  <si>
    <t>Dólar TRM Historico 1978</t>
  </si>
  <si>
    <t>Dólar TRM Historico 1979</t>
  </si>
  <si>
    <t>Dólar TRM Historico 1980</t>
  </si>
  <si>
    <t>Dólar TRM Historico 1981</t>
  </si>
  <si>
    <t>Dólar TRM Historico 1982</t>
  </si>
  <si>
    <t>Dólar TRM Historico 1983</t>
  </si>
  <si>
    <t>Dólar TRM Historico 1984</t>
  </si>
  <si>
    <t>Dólar TRM Historico 1985</t>
  </si>
  <si>
    <t>Dólar TRM Historico 1986</t>
  </si>
  <si>
    <t>Dólar TRM Historico 1987</t>
  </si>
  <si>
    <t>Dólar TRM Historico 1988</t>
  </si>
  <si>
    <t>Dólar TRM Historico 1989</t>
  </si>
  <si>
    <t>Dólar TRM Historico 1990</t>
  </si>
  <si>
    <t>Dólar TRM Historico 1991</t>
  </si>
  <si>
    <t>Dólar TRM Historico 1992</t>
  </si>
  <si>
    <t>Dólar TRM Historico 1993</t>
  </si>
  <si>
    <t>Dólar TRM Historico 1994</t>
  </si>
  <si>
    <t>Dólar TRM Historico 1995</t>
  </si>
  <si>
    <t>Dólar TRM Historico 1996</t>
  </si>
  <si>
    <t>Dólar TRM Historico 1997</t>
  </si>
  <si>
    <t>Dólar TRM Historico 1998</t>
  </si>
  <si>
    <t>Dólar TRM Historico 1999</t>
  </si>
  <si>
    <t>Dólar TRM Historico 2000</t>
  </si>
  <si>
    <t>Dólar TRM Historico 2001</t>
  </si>
  <si>
    <t>Dólar TRM Historico 2002</t>
  </si>
  <si>
    <t>Dólar TRM Historico 2003</t>
  </si>
  <si>
    <t>Dólar TRM Historico 2004</t>
  </si>
  <si>
    <t>Dólar TRM Historico 2005</t>
  </si>
  <si>
    <t>Dólar TRM Historico 2006</t>
  </si>
  <si>
    <t>Dólar TRM Historico 2007</t>
  </si>
  <si>
    <t>Dólar TRM Historico 2008</t>
  </si>
  <si>
    <t>Dólar TRM Historico 2009</t>
  </si>
  <si>
    <t>Dólar TRM Historico 2010</t>
  </si>
  <si>
    <t>Dólar TRM Historico 2011</t>
  </si>
  <si>
    <t>Dólar TRM Historico 2012</t>
  </si>
  <si>
    <t>Dólar TRM Historico 2013</t>
  </si>
  <si>
    <t>Dólar TRM Historico 2014</t>
  </si>
  <si>
    <t>Dólar TRM Historico 2015</t>
  </si>
  <si>
    <t>Dólar TRM Historico 2016</t>
  </si>
  <si>
    <t>Dólar TRM Historico 2017</t>
  </si>
  <si>
    <t>Dólar TRM Historico 2018</t>
  </si>
  <si>
    <t>Período:</t>
  </si>
  <si>
    <t>Mes:</t>
  </si>
  <si>
    <t>MÁXIMO</t>
  </si>
  <si>
    <t>16 de Agosto del 2018</t>
  </si>
  <si>
    <t>MINIMO</t>
  </si>
  <si>
    <t>31 de Julio del 2018</t>
  </si>
  <si>
    <t>PROMEDIO</t>
  </si>
  <si>
    <t>Variación Período: -0.67%</t>
  </si>
  <si>
    <t>VOLATILIDAD ULTIMOS 20 DIAS HABILES</t>
  </si>
  <si>
    <t>-19.73 (-0.6681%) (Muy Baja)</t>
  </si>
  <si>
    <t>BanRep Interviene por encima del 3% con USD $500,000,000</t>
  </si>
  <si>
    <t>Descargue el certificado vigente de la TRM Dolar 2018-08-28.xls</t>
  </si>
  <si>
    <t>El Dólar TRM historico</t>
  </si>
  <si>
    <t>FECHA</t>
  </si>
  <si>
    <t>TRM</t>
  </si>
  <si>
    <t>VOLUMEN USD</t>
  </si>
  <si>
    <t>TRANSACCIONES</t>
  </si>
  <si>
    <t>VOLATILIDAD</t>
  </si>
  <si>
    <t>Martes 28 de Agosto del 2018</t>
  </si>
  <si>
    <t>COP $ 2,934.31</t>
  </si>
  <si>
    <t>-</t>
  </si>
  <si>
    <t>Lunes 27 de Agosto del 2018</t>
  </si>
  <si>
    <t>COP $ 2,958.45</t>
  </si>
  <si>
    <t>Domingo 26 de Agosto del 2018</t>
  </si>
  <si>
    <t>Sábado 25 de Agosto del 2018</t>
  </si>
  <si>
    <t>Viernes 24 de Agosto del 2018</t>
  </si>
  <si>
    <t>COP $ 2,980.64</t>
  </si>
  <si>
    <t>Jueves 23 de Agosto del 2018</t>
  </si>
  <si>
    <t>COP $ 2,965.45</t>
  </si>
  <si>
    <t>Miércoles 22 de Agosto del 2018</t>
  </si>
  <si>
    <t>COP $ 2,990.78</t>
  </si>
  <si>
    <t>Martes 21 de Agosto del 2018</t>
  </si>
  <si>
    <t>COP $ 3,024.02</t>
  </si>
  <si>
    <t>Lunes 20 de Agosto del 2018</t>
  </si>
  <si>
    <t>Domingo 19 de Agosto del 2018</t>
  </si>
  <si>
    <t>Sábado 18 de Agosto del 2018</t>
  </si>
  <si>
    <t>Viernes 17 de Agosto del 2018</t>
  </si>
  <si>
    <t>COP $ 3,019.55</t>
  </si>
  <si>
    <t>Jueves 16 de Agosto del 2018</t>
  </si>
  <si>
    <t>COP $ 3,046.76</t>
  </si>
  <si>
    <t>Miércoles 15 de Agosto del 2018</t>
  </si>
  <si>
    <t>COP $ 3,002.66</t>
  </si>
  <si>
    <t>Martes 14 de Agosto del 2018</t>
  </si>
  <si>
    <t>COP $ 2,983.93</t>
  </si>
  <si>
    <t>Lunes 13 de Agosto del 2018</t>
  </si>
  <si>
    <t>COP $ 2,940.95</t>
  </si>
  <si>
    <t>Domingo 12 de Agosto del 2018</t>
  </si>
  <si>
    <t>Sábado 11 de Agosto del 2018</t>
  </si>
  <si>
    <t>Viernes 10 de Agosto del 2018</t>
  </si>
  <si>
    <t>COP $ 2,919.44</t>
  </si>
  <si>
    <t>Jueves 09 de Agosto del 2018</t>
  </si>
  <si>
    <t>COP $ 2,908.90</t>
  </si>
  <si>
    <t>Miércoles 08 de Agosto del 2018</t>
  </si>
  <si>
    <t>COP $ 2,898.86</t>
  </si>
  <si>
    <t>Martes 07 de Agosto del 2018</t>
  </si>
  <si>
    <t>Lunes 06 de Agosto del 2018</t>
  </si>
  <si>
    <t>COP $ 2,898.99</t>
  </si>
  <si>
    <t>Domingo 05 de Agosto del 2018</t>
  </si>
  <si>
    <t>Sábado 04 de Agosto del 2018</t>
  </si>
  <si>
    <t>Viernes 03 de Agosto del 2018</t>
  </si>
  <si>
    <t>COP $ 2,904.90</t>
  </si>
  <si>
    <t>Jueves 02 de Agosto del 2018</t>
  </si>
  <si>
    <t>COP $ 2,892.62</t>
  </si>
  <si>
    <t>Miércoles 01 de Agosto del 2018</t>
  </si>
  <si>
    <t>COP $ 2,886.80</t>
  </si>
  <si>
    <t>Martes 31 de Julio del 2018</t>
  </si>
  <si>
    <t>COP $ 2,875.72</t>
  </si>
  <si>
    <t>Lunes 30 de Julio del 2018</t>
  </si>
  <si>
    <t>COP $ 2,880.79</t>
  </si>
  <si>
    <t>Domingo 29 de Julio del 2018</t>
  </si>
  <si>
    <t>La TRM se calcula con base en las operaciones de compra y venta de divisas entre intermediarios financieros que transan en el mercado cambiario colombiano, con cumplimiento el mismo día cuando se realiza la negociación de las divisas. Actualmente la Superintendencia Financiera de Colombia es la que calcula y certifica diariamente la TRM con base en las operaciones registradas el día hábil inmediatamente anterior. Para mayor información sobre la metodología de cálculo puede consultarse la Circular Reglamentaria Externa del Banco de la República DODM-146 del 21 de septiembre de 2004 (Asunto 8).</t>
  </si>
  <si>
    <t>Descargue el certificado vigente de la TRM Dolar: certificado-dolar-trm-2018-08-28.xls</t>
  </si>
  <si>
    <t>Noticias del Dólar y Económicas</t>
  </si>
  <si>
    <t>Ago 28 - Dólar para Colombia subió 33 pesos (aprox.) cotizandose en promedio en $2967.26</t>
  </si>
  <si>
    <t>Ago 27 - Precio del Dólar bajó 24 pesos (aprox.) quedando en promedio en $2934.84</t>
  </si>
  <si>
    <t>Ago 24 - Dólar para Colombia bajó 23 pesos (aprox.) quedando en promedio en $2957.36</t>
  </si>
  <si>
    <t>Ago 23 - Precio del Dólar subió 16 pesos (aprox.) y estará cercano a los $2981.33 para mañana.</t>
  </si>
  <si>
    <t>Ago 22 - Dólar para Colombia bajó 25 pesos (aprox.) cotizandose en promedio en $2965.04</t>
  </si>
  <si>
    <t>Ago 21 - Precio del Dólar bajó 35 pesos (aprox.) y se negocia por debajo de los 3000 pesos.</t>
  </si>
  <si>
    <t>Ago 17 - Precio del Dólar subió 5 pesos (aprox.) quedando en promedio en $3024.99</t>
  </si>
  <si>
    <t>Ago 16 - El Dólar TRM Colombia bajó 27 pesos (aprox.) quedando en promedio en $3019.35</t>
  </si>
  <si>
    <t>Ago 15 - Precio del Dólar subió 45 pesos (aprox.) y se cotiza en promedio en $3047.20</t>
  </si>
  <si>
    <t>Ago 14 - Precio del Dólar subió 20 pesos (aprox.) y sobrepasó la barrera psicológica de los $3000</t>
  </si>
  <si>
    <t>Ago 13 - El Dólar TRM Colombia subió 45 pesos (aprox.) y cerró con un promedio de 2985.21 pesos.</t>
  </si>
  <si>
    <t>Ago 10 - Precio del Dólar subió 21 pesos (aprox.) quedando en promedio en $2940.56</t>
  </si>
  <si>
    <t>Noticias por año: 2004, 2008, 2013, 2014, 2015, 2016, 2017, 2018</t>
  </si>
  <si>
    <t>@ Valor del Dólar a diario por correo</t>
  </si>
  <si>
    <t>CALCULADORA DE DIVISAS</t>
  </si>
  <si>
    <t>Divisas en pesos col.Ago 28 1:21:41 pm</t>
  </si>
  <si>
    <t>Dolar Compra (Casas de Cambio)</t>
  </si>
  <si>
    <t>Dolar Venta (Casas de Cambio)</t>
  </si>
  <si>
    <t>Euro Compra (Casas de Cambio)</t>
  </si>
  <si>
    <t>Euro Venta (Casas de Cambio)</t>
  </si>
  <si>
    <t>Real</t>
  </si>
  <si>
    <t>Peso Argentino</t>
  </si>
  <si>
    <t>Peso Chileno</t>
  </si>
  <si>
    <t>Bolivar Fuerte</t>
  </si>
  <si>
    <t>Bolivar Fuerte (Cúcuta)</t>
  </si>
  <si>
    <t>CommoditiesAgo 28 1:21:41 pm</t>
  </si>
  <si>
    <t>Café (libra)(Sep-2018)</t>
  </si>
  <si>
    <t>Café (libra)(Dec-2018)</t>
  </si>
  <si>
    <t>Café (libra)(Mar-2019)</t>
  </si>
  <si>
    <t>Café Pergamino Seco (125Kg)</t>
  </si>
  <si>
    <t>Oro Venta (1 Onza)</t>
  </si>
  <si>
    <t>Oro Compra (1g. 24k)</t>
  </si>
  <si>
    <t>Oro Venta (1g. 24k)</t>
  </si>
  <si>
    <t>Plata Compra (1 gramo)</t>
  </si>
  <si>
    <t>Plata Venta (1 gramo)</t>
  </si>
  <si>
    <t>Cacao (1 tonelada)</t>
  </si>
  <si>
    <t>US$2,519.00</t>
  </si>
  <si>
    <t>IndicesAgo 28 1:21:41 pm</t>
  </si>
  <si>
    <t>COLCAP (Ago 6)</t>
  </si>
  <si>
    <t>Tasas de InterésAgo 28 1:21:41 pm</t>
  </si>
  <si>
    <t>Banco de la República (30 Abr 2018)</t>
  </si>
  <si>
    <t>IBR (plazo 3 meses)</t>
  </si>
  <si>
    <t>DTF E.A. (90 días)</t>
  </si>
  <si>
    <t>Crédito Bancario Cte. (Consumo y ordinario)</t>
  </si>
  <si>
    <t>Interés Bancario. (Ene-1 a Mar-31)</t>
  </si>
  <si>
    <t>Tasa de Usura (Jun-01 a Jun-30)</t>
  </si>
  <si>
    <t>Tasas de ReferenciaAgo 28 1:21:42 pm</t>
  </si>
  <si>
    <t>Inflación Mensual (Feb-2018)</t>
  </si>
  <si>
    <t>Inflación Anual (2018)</t>
  </si>
  <si>
    <t>Tasa Aeroportuaria (Ago-14 a Ago-27)</t>
  </si>
  <si>
    <t>Desempleo Mensual (Ene-2018)</t>
  </si>
  <si>
    <t>Desempleo Anual (2017)</t>
  </si>
  <si>
    <t>0.00 = errores técnicos</t>
  </si>
  <si>
    <t>Síguenos en Facebook</t>
  </si>
  <si>
    <t>Dolar Web</t>
  </si>
  <si>
    <t>"En la vida hay dos clases de tontos: los que pronostican el precio del dólar y los que les creen."</t>
  </si>
  <si>
    <t xml:space="preserve">dolar | precio del dólar | indicadores económicos | dólar historico | historia del dolar | términos del servicio | ayuda </t>
  </si>
  <si>
    <t xml:space="preserve">Carros Usados | Club Motos Colombia | Bloc de Notas Online </t>
  </si>
  <si>
    <t>© Copyright 2001. Algunos Derechos Reservados. Afiliado a Creative Commons. Hora impresión: 01:27:38 PM</t>
  </si>
  <si>
    <t>Dolar Web no se hace responsable por los errores o demoras para proveer la información o cualquier actuación relacionada con ésta.</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</si>
</sst>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_(&quot;$&quot;\ * #,##0_);_(&quot;$&quot;\ * \(#,##0\);_(&quot;$&quot;\ * &quot;-&quot;??_);_(@_)"/>
    <numFmt numFmtId="165" formatCode="_(&quot;$&quot;\ * #,##0.00_);_(&quot;$&quot;\ * \(#,##0.00\);_(&quot;$&quot;\ * &quot;-&quot;??_);_(@_)"/>
    <numFmt numFmtId="166" formatCode="_(&quot;$&quot;\ * #,##0.0_);_(&quot;$&quot;\ * \(#,##0.0\);_(&quot;$&quot;\ * &quot;-&quot;??_);_(@_)"/>
    <numFmt numFmtId="167" formatCode="&quot;$&quot;#,##0.00_);[Red]\(&quot;$&quot;#,##0.00\)"/>
    <numFmt numFmtId="168" formatCode="&quot;$&quot;#,##0.00;[Red]\-&quot;$&quot;#,##0.00"/>
    <numFmt numFmtId="169" formatCode="&quot;$&quot;#,##0;[Red]\-&quot;$&quot;#,##0"/>
    <numFmt numFmtId="170" formatCode="&quot;$&quot;\ #,##0.00;[Red]\-&quot;$&quot;\ #,##0.00"/>
    <numFmt numFmtId="171" formatCode="&quot;$&quot;#,##0_);[Red]\(&quot;$&quot;#,##0\)"/>
    <numFmt numFmtId="172" formatCode="&quot;$&quot;\ #,##0;[Red]\-&quot;$&quot;\ #,##0"/>
  </numFmts>
  <fonts count="17">
    <font>
      <sz val="11.0"/>
      <color rgb="FF000000"/>
      <name val="Calibri"/>
    </font>
    <font>
      <b/>
      <sz val="11.0"/>
      <color rgb="FF000000"/>
      <name val="Calibri"/>
    </font>
    <font>
      <u/>
      <sz val="11.0"/>
      <color rgb="FF0000FF"/>
      <name val="Calibri"/>
    </font>
    <font>
      <sz val="11.0"/>
      <name val="Calibri"/>
    </font>
    <font>
      <u/>
      <sz val="11.0"/>
      <color rgb="FF0000FF"/>
      <name val="Calibri"/>
    </font>
    <font>
      <u/>
      <sz val="11.0"/>
      <color rgb="FF0000FF"/>
      <name val="Calibri"/>
    </font>
    <font/>
    <font>
      <sz val="10.0"/>
      <color rgb="FF000000"/>
      <name val="Calibri"/>
    </font>
    <font>
      <b/>
      <sz val="24.0"/>
      <color rgb="FF000000"/>
      <name val="Calibri"/>
    </font>
    <font>
      <u/>
      <sz val="11.0"/>
      <color rgb="FF0000FF"/>
      <name val="Calibri"/>
    </font>
    <font>
      <b/>
      <sz val="18.0"/>
      <color rgb="FF000000"/>
      <name val="Calibri"/>
    </font>
    <font>
      <u/>
      <sz val="11.0"/>
      <color rgb="FF0000FF"/>
      <name val="Calibri"/>
    </font>
    <font>
      <u/>
      <sz val="11.0"/>
      <color rgb="FF0000FF"/>
      <name val="Calibri"/>
    </font>
    <font>
      <u/>
      <sz val="11.0"/>
      <color rgb="FF0000FF"/>
      <name val="Calibri"/>
    </font>
    <font>
      <u/>
      <sz val="11.0"/>
      <color rgb="FF0000FF"/>
      <name val="Calibri"/>
    </font>
    <font>
      <u/>
      <sz val="11.0"/>
      <color rgb="FF0000FF"/>
      <name val="Calibri"/>
    </font>
    <font>
      <u/>
      <sz val="11.0"/>
      <color rgb="FF0000FF"/>
      <name val="Calibri"/>
    </font>
  </fonts>
  <fills count="4">
    <fill>
      <patternFill patternType="none"/>
    </fill>
    <fill>
      <patternFill patternType="lightGray"/>
    </fill>
    <fill>
      <patternFill patternType="solid">
        <fgColor rgb="FFD6E3BC"/>
        <bgColor rgb="FFD6E3BC"/>
      </patternFill>
    </fill>
    <fill>
      <patternFill patternType="solid">
        <fgColor rgb="FF7F7F7F"/>
        <bgColor rgb="FF7F7F7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1" numFmtId="164" xfId="0" applyAlignment="1" applyBorder="1" applyFont="1" applyNumberFormat="1">
      <alignment horizontal="center" vertical="center"/>
    </xf>
    <xf borderId="1" fillId="2" fontId="1" numFmtId="164" xfId="0" applyAlignment="1" applyBorder="1" applyFont="1" applyNumberFormat="1">
      <alignment horizontal="center" shrinkToFit="0" vertical="center" wrapText="1"/>
    </xf>
    <xf borderId="0" fillId="2" fontId="1" numFmtId="0" xfId="0" applyAlignment="1" applyFont="1">
      <alignment horizontal="center" vertical="center"/>
    </xf>
    <xf borderId="0" fillId="0" fontId="0" numFmtId="0" xfId="0" applyAlignment="1" applyFont="1">
      <alignment horizontal="center" vertical="center"/>
    </xf>
    <xf borderId="1" fillId="0" fontId="0" numFmtId="0" xfId="0" applyAlignment="1" applyBorder="1" applyFont="1">
      <alignment horizontal="center"/>
    </xf>
    <xf borderId="1" fillId="0" fontId="0" numFmtId="0" xfId="0" applyBorder="1" applyFont="1"/>
    <xf borderId="1" fillId="0" fontId="0" numFmtId="164" xfId="0" applyBorder="1" applyFont="1" applyNumberFormat="1"/>
    <xf borderId="1" fillId="0" fontId="0" numFmtId="0" xfId="0" applyAlignment="1" applyBorder="1" applyFont="1">
      <alignment horizontal="center" vertical="center"/>
    </xf>
    <xf borderId="1" fillId="0" fontId="1" numFmtId="164" xfId="0" applyAlignment="1" applyBorder="1" applyFont="1" applyNumberFormat="1">
      <alignment horizontal="center" vertical="center"/>
    </xf>
    <xf borderId="1" fillId="0" fontId="2" numFmtId="0" xfId="0" applyAlignment="1" applyBorder="1" applyFont="1">
      <alignment horizontal="center" vertical="center"/>
    </xf>
    <xf borderId="0" fillId="0" fontId="3" numFmtId="0" xfId="0" applyAlignment="1" applyFont="1">
      <alignment horizontal="center" vertical="center"/>
    </xf>
    <xf borderId="1" fillId="0" fontId="0" numFmtId="165" xfId="0" applyAlignment="1" applyBorder="1" applyFont="1" applyNumberFormat="1">
      <alignment horizontal="center" vertical="center"/>
    </xf>
    <xf borderId="1" fillId="0" fontId="0" numFmtId="164" xfId="0" applyAlignment="1" applyBorder="1" applyFont="1" applyNumberFormat="1">
      <alignment horizontal="center" vertical="center"/>
    </xf>
    <xf borderId="0" fillId="0" fontId="0" numFmtId="2" xfId="0" applyAlignment="1" applyFont="1" applyNumberFormat="1">
      <alignment horizontal="center" vertical="center"/>
    </xf>
    <xf borderId="0" fillId="0" fontId="4" numFmtId="0" xfId="0" applyAlignment="1" applyFont="1">
      <alignment horizontal="center" vertical="center"/>
    </xf>
    <xf borderId="1" fillId="0" fontId="0" numFmtId="0" xfId="0" applyAlignment="1" applyBorder="1" applyFont="1">
      <alignment readingOrder="0"/>
    </xf>
    <xf borderId="1" fillId="0" fontId="5" numFmtId="166" xfId="0" applyAlignment="1" applyBorder="1" applyFont="1" applyNumberFormat="1">
      <alignment horizontal="center" vertical="center"/>
    </xf>
    <xf borderId="0" fillId="0" fontId="3" numFmtId="166" xfId="0" applyAlignment="1" applyFont="1" applyNumberFormat="1">
      <alignment horizontal="center" vertical="center"/>
    </xf>
    <xf borderId="1" fillId="0" fontId="0" numFmtId="0" xfId="0" applyAlignment="1" applyBorder="1" applyFont="1">
      <alignment horizontal="center" readingOrder="0"/>
    </xf>
    <xf borderId="2" fillId="3" fontId="0" numFmtId="0" xfId="0" applyAlignment="1" applyBorder="1" applyFill="1" applyFont="1">
      <alignment horizontal="center" vertical="center"/>
    </xf>
    <xf borderId="3" fillId="0" fontId="6" numFmtId="0" xfId="0" applyBorder="1" applyFont="1"/>
    <xf borderId="4" fillId="0" fontId="6" numFmtId="0" xfId="0" applyBorder="1" applyFont="1"/>
    <xf borderId="0" fillId="3" fontId="0" numFmtId="0" xfId="0" applyAlignment="1" applyFont="1">
      <alignment horizontal="center" vertical="center"/>
    </xf>
    <xf borderId="2" fillId="0" fontId="1" numFmtId="0" xfId="0" applyAlignment="1" applyBorder="1" applyFont="1">
      <alignment horizontal="center" vertical="center"/>
    </xf>
    <xf borderId="2" fillId="0" fontId="0" numFmtId="0" xfId="0" applyAlignment="1" applyBorder="1" applyFont="1">
      <alignment horizontal="center" vertical="center"/>
    </xf>
    <xf borderId="0" fillId="0" fontId="0" numFmtId="164" xfId="0" applyAlignment="1" applyFont="1" applyNumberFormat="1">
      <alignment horizontal="center" vertical="center"/>
    </xf>
    <xf borderId="0" fillId="0" fontId="0" numFmtId="0" xfId="0" applyFont="1"/>
    <xf borderId="0" fillId="0" fontId="0" numFmtId="165" xfId="0" applyAlignment="1" applyFont="1" applyNumberFormat="1">
      <alignment horizontal="center" vertical="center"/>
    </xf>
    <xf borderId="0" fillId="0" fontId="7" numFmtId="0" xfId="0" applyFont="1"/>
    <xf borderId="0" fillId="0" fontId="8" numFmtId="0" xfId="0" applyAlignment="1" applyFont="1">
      <alignment vertical="center"/>
    </xf>
    <xf borderId="0" fillId="0" fontId="0" numFmtId="0" xfId="0" applyAlignment="1" applyFont="1">
      <alignment horizontal="left" vertical="center"/>
    </xf>
    <xf borderId="0" fillId="0" fontId="7"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vertical="center"/>
    </xf>
    <xf borderId="0" fillId="0" fontId="11" numFmtId="0" xfId="0" applyFont="1"/>
    <xf borderId="0" fillId="0" fontId="12" numFmtId="0" xfId="0" applyAlignment="1" applyFont="1">
      <alignment vertical="center"/>
    </xf>
    <xf borderId="0" fillId="0" fontId="0" numFmtId="10" xfId="0" applyFont="1" applyNumberFormat="1"/>
    <xf borderId="0" fillId="0" fontId="0" numFmtId="167" xfId="0" applyAlignment="1" applyFont="1" applyNumberFormat="1">
      <alignment horizontal="left" vertical="center"/>
    </xf>
    <xf borderId="0" fillId="0" fontId="13" numFmtId="167" xfId="0" applyFont="1" applyNumberFormat="1"/>
    <xf borderId="0" fillId="0" fontId="14" numFmtId="167" xfId="0" applyAlignment="1" applyFont="1" applyNumberFormat="1">
      <alignment horizontal="left" vertical="center"/>
    </xf>
    <xf borderId="0" fillId="0" fontId="0" numFmtId="167" xfId="0" applyFont="1" applyNumberFormat="1"/>
    <xf borderId="0" fillId="0" fontId="0" numFmtId="17" xfId="0" applyFont="1" applyNumberFormat="1"/>
    <xf borderId="0" fillId="0" fontId="0" numFmtId="168" xfId="0" applyFont="1" applyNumberFormat="1"/>
    <xf borderId="0" fillId="0" fontId="0" numFmtId="4" xfId="0" applyFont="1" applyNumberFormat="1"/>
    <xf borderId="0" fillId="0" fontId="0" numFmtId="169" xfId="0" applyFont="1" applyNumberFormat="1"/>
    <xf borderId="0" fillId="0" fontId="0" numFmtId="9" xfId="0" applyFont="1" applyNumberFormat="1"/>
    <xf borderId="0" fillId="0" fontId="0" numFmtId="3" xfId="0" applyFont="1" applyNumberFormat="1"/>
    <xf borderId="0" fillId="0" fontId="0" numFmtId="170" xfId="0" applyFont="1" applyNumberFormat="1"/>
    <xf borderId="0" fillId="0" fontId="0" numFmtId="171" xfId="0" applyFont="1" applyNumberFormat="1"/>
    <xf borderId="0" fillId="0" fontId="0" numFmtId="172" xfId="0" applyFont="1" applyNumberFormat="1"/>
    <xf borderId="0" fillId="0" fontId="15" numFmtId="9" xfId="0" applyFont="1" applyNumberFormat="1"/>
    <xf borderId="0" fillId="0" fontId="16"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heme/theme1.xml><?xml version="1.0" encoding="utf-8"?>
<a:theme xmlns:a="http://schemas.openxmlformats.org/drawingml/2006/main" xmlns:r="http://schemas.openxmlformats.org/officeDocument/2006/relationships" name="Tema de Offic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cap="flat" cmpd="sng" w="9525" algn="ctr">
          <a:solidFill>
            <a:schemeClr val="phClr">
              <a:shade val="95000"/>
              <a:satMod val="105000"/>
            </a:schemeClr>
          </a:solidFill>
          <a:prstDash val="solid"/>
        </a:ln>
        <a:ln cap="flat" cmpd="sng" w="25400" algn="ctr">
          <a:solidFill>
            <a:schemeClr val="phClr"/>
          </a:solidFill>
          <a:prstDash val="solid"/>
        </a:ln>
        <a:ln cap="flat" cmpd="sng" w="38100" algn="ctr">
          <a:solidFill>
            <a:schemeClr val="phClr"/>
          </a:solidFill>
          <a:prstDash val="solid"/>
        </a:ln>
      </a:lnStyleLst>
      <a:effectStyleLst>
        <a:effectStyle>
          <a:effectLst>
            <a:outerShdw blurRad="40000" rotWithShape="0" dir="5400000" dist="20000">
              <a:srgbClr val="000000">
                <a:alpha val="38000"/>
              </a:srgbClr>
            </a:outerShdw>
          </a:effectLst>
        </a:effectStyle>
        <a:effectStyle>
          <a:effectLst>
            <a:outerShdw blurRad="40000" rotWithShape="0" dir="5400000" dist="23000">
              <a:srgbClr val="000000">
                <a:alpha val="35000"/>
              </a:srgbClr>
            </a:outerShdw>
          </a:effectLst>
        </a:effectStyle>
        <a:effectStyle>
          <a:effectLst>
            <a:outerShdw blurRad="40000" rotWithShape="0" dir="5400000" dist="2300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didacticaselectronicas.com/index.php/sistemas-de-desarrollo/genuino-mkr1000-arduino-tarjeta-gbx00004-detail" TargetMode="External"/><Relationship Id="rId2" Type="http://schemas.openxmlformats.org/officeDocument/2006/relationships/hyperlink" Target="https://www.didacticaselectronicas.com/index.php/elementos-electromecanicos/tarjeta-con-relevos,-tarjeta-con-rele,-rele,-relevo,-relevos-2-detail" TargetMode="External"/><Relationship Id="rId3" Type="http://schemas.openxmlformats.org/officeDocument/2006/relationships/hyperlink" Target="https://www.didacticaselectronicas.com/index.php/comunicaciones/wi-fi/nodemcu-motor-shield-esp8266-wifi-kit-esp-12e-detail" TargetMode="External"/><Relationship Id="rId4" Type="http://schemas.openxmlformats.org/officeDocument/2006/relationships/hyperlink" Target="https://www.didacticaselectronicas.com/index.php/fuentes-adaptadores/adaptador-12v-15a-centro-positivo-201-6379-detail" TargetMode="External"/><Relationship Id="rId11" Type="http://schemas.openxmlformats.org/officeDocument/2006/relationships/hyperlink" Target="https://www.didacticaselectronicas.com/index.php/sensores/grove-sunlight-sensor-detail" TargetMode="External"/><Relationship Id="rId10" Type="http://schemas.openxmlformats.org/officeDocument/2006/relationships/hyperlink" Target="https://www.didacticaselectronicas.com/index.php/sensores/modulo-sensor-de-temperatura-y-humedad-dht11-detail" TargetMode="External"/><Relationship Id="rId12" Type="http://schemas.openxmlformats.org/officeDocument/2006/relationships/drawing" Target="../drawings/worksheetdrawing1.xml"/><Relationship Id="rId9" Type="http://schemas.openxmlformats.org/officeDocument/2006/relationships/hyperlink" Target="https://www.didacticaselectronicas.com/index.php/cajas-para-proyectos/plasticas/caja-plastica-negra-1205x936x339-cm-cajas-para-proyectos-detail" TargetMode="External"/><Relationship Id="rId5" Type="http://schemas.openxmlformats.org/officeDocument/2006/relationships/hyperlink" Target="https://www.dfrobot.com/product-667.html" TargetMode="External"/><Relationship Id="rId6" Type="http://schemas.openxmlformats.org/officeDocument/2006/relationships/hyperlink" Target="https://www.didacticaselectronicas.com/index.php/sensores/sensor-de-humedad-de-suelo-capacitivo-detail" TargetMode="External"/><Relationship Id="rId7" Type="http://schemas.openxmlformats.org/officeDocument/2006/relationships/hyperlink" Target="https://www.didacticaselectronicas.com/index.php/sensores/liquid-level-sensor-liquido-nivel-detail" TargetMode="External"/><Relationship Id="rId8" Type="http://schemas.openxmlformats.org/officeDocument/2006/relationships/hyperlink" Target="https://www.didacticaselectronicas.com/index.php/cables/conexion-facil/kit-cables-conexion-facil-mm-premium-10pcs-1-detai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86"/>
    <col customWidth="1" min="2" max="2" width="58.29"/>
    <col customWidth="1" min="3" max="3" width="15.71"/>
    <col customWidth="1" min="4" max="4" width="9.29"/>
    <col customWidth="1" min="5" max="5" width="17.86"/>
    <col customWidth="1" min="6" max="6" width="23.71"/>
    <col customWidth="1" min="7" max="8" width="11.86"/>
    <col customWidth="1" min="9" max="12" width="10.86"/>
  </cols>
  <sheetData>
    <row r="1">
      <c r="A1" s="1" t="s">
        <v>0</v>
      </c>
      <c r="B1" s="1" t="s">
        <v>1</v>
      </c>
      <c r="C1" s="2" t="s">
        <v>2</v>
      </c>
      <c r="D1" s="1" t="s">
        <v>3</v>
      </c>
      <c r="E1" s="3" t="s">
        <v>4</v>
      </c>
      <c r="F1" s="1" t="s">
        <v>5</v>
      </c>
      <c r="G1" s="1" t="s">
        <v>6</v>
      </c>
      <c r="H1" s="4"/>
      <c r="I1" s="5"/>
      <c r="J1" s="1" t="s">
        <v>7</v>
      </c>
      <c r="K1" s="5"/>
      <c r="L1" s="5"/>
    </row>
    <row r="2">
      <c r="A2" s="6">
        <v>0.0</v>
      </c>
      <c r="B2" s="7" t="s">
        <v>8</v>
      </c>
      <c r="C2" s="8" t="str">
        <f>151300*1.19</f>
        <v> $  180,047 </v>
      </c>
      <c r="D2" s="9" t="s">
        <v>9</v>
      </c>
      <c r="E2" s="10" t="str">
        <f>IF(D2="USD",C2*'Divisa del dolar'!$C$14*A2,C2*A2)</f>
        <v> $  -   </v>
      </c>
      <c r="F2" s="9" t="s">
        <v>10</v>
      </c>
      <c r="G2" s="11" t="s">
        <v>11</v>
      </c>
      <c r="H2" s="12"/>
      <c r="I2" s="5"/>
      <c r="J2" s="13" t="str">
        <f>'Divisa del dolar'!A83</f>
        <v> $  2,934.31 </v>
      </c>
      <c r="K2" s="5"/>
      <c r="L2" s="5"/>
    </row>
    <row r="3">
      <c r="A3" s="6">
        <v>0.0</v>
      </c>
      <c r="B3" s="7" t="s">
        <v>12</v>
      </c>
      <c r="C3" s="14" t="str">
        <f>23000*1.19</f>
        <v> $  27,370 </v>
      </c>
      <c r="D3" s="9" t="s">
        <v>9</v>
      </c>
      <c r="E3" s="10" t="str">
        <f>IF(D3="USD",C3*'Divisa del dolar'!$C$14*A3,C3*A3)</f>
        <v> $  -   </v>
      </c>
      <c r="F3" s="9" t="s">
        <v>10</v>
      </c>
      <c r="G3" s="11" t="s">
        <v>11</v>
      </c>
      <c r="H3" s="12"/>
      <c r="I3" s="5"/>
      <c r="J3" s="15"/>
      <c r="K3" s="5"/>
      <c r="L3" s="5"/>
    </row>
    <row r="4">
      <c r="A4" s="6">
        <v>1.0</v>
      </c>
      <c r="B4" s="7" t="s">
        <v>13</v>
      </c>
      <c r="C4" s="14" t="str">
        <f>48000*1.19</f>
        <v> $  57,120 </v>
      </c>
      <c r="D4" s="9" t="s">
        <v>9</v>
      </c>
      <c r="E4" s="10" t="str">
        <f>IF(D4="USD",C4*'Divisa del dolar'!$C$14*A4,C4*A4)</f>
        <v> $  57,120 </v>
      </c>
      <c r="F4" s="9" t="s">
        <v>10</v>
      </c>
      <c r="G4" s="11" t="s">
        <v>11</v>
      </c>
      <c r="H4" s="12"/>
      <c r="I4" s="5"/>
      <c r="J4" s="15"/>
      <c r="K4" s="5"/>
      <c r="L4" s="5"/>
    </row>
    <row r="5">
      <c r="A5" s="6">
        <v>1.0</v>
      </c>
      <c r="B5" s="7" t="s">
        <v>14</v>
      </c>
      <c r="C5" s="14" t="str">
        <f>6500*1.19</f>
        <v> $  7,735 </v>
      </c>
      <c r="D5" s="9" t="s">
        <v>9</v>
      </c>
      <c r="E5" s="10" t="str">
        <f>IF(D5="USD",C5*'Divisa del dolar'!$C$14*A5,C5*A5)</f>
        <v> $  7,735 </v>
      </c>
      <c r="F5" s="9" t="s">
        <v>10</v>
      </c>
      <c r="G5" s="11" t="s">
        <v>11</v>
      </c>
      <c r="H5" s="12"/>
      <c r="I5" s="5"/>
      <c r="J5" s="15"/>
      <c r="K5" s="5"/>
      <c r="L5" s="5"/>
    </row>
    <row r="6">
      <c r="A6" s="6">
        <v>1.0</v>
      </c>
      <c r="B6" s="7" t="s">
        <v>15</v>
      </c>
      <c r="C6" s="14" t="str">
        <f>14000*1.19</f>
        <v> $  16,660 </v>
      </c>
      <c r="D6" s="9" t="s">
        <v>9</v>
      </c>
      <c r="E6" s="10" t="str">
        <f>IF(D6="USD",C6*'Divisa del dolar'!$C$14*A6,C6*A6)</f>
        <v> $  16,660 </v>
      </c>
      <c r="F6" s="9" t="s">
        <v>10</v>
      </c>
      <c r="G6" s="11" t="s">
        <v>11</v>
      </c>
      <c r="H6" s="16"/>
      <c r="I6" s="5"/>
      <c r="J6" s="15"/>
      <c r="K6" s="5"/>
      <c r="L6" s="5"/>
    </row>
    <row r="7">
      <c r="A7" s="6">
        <v>1.0</v>
      </c>
      <c r="B7" s="7" t="s">
        <v>16</v>
      </c>
      <c r="C7" s="14">
        <v>5000.0</v>
      </c>
      <c r="D7" s="9" t="s">
        <v>9</v>
      </c>
      <c r="E7" s="10" t="str">
        <f>IF(D7="USD",C7*'Divisa del dolar'!$C$14*A7,C7*A7)</f>
        <v> $  5,000 </v>
      </c>
      <c r="F7" s="9" t="s">
        <v>10</v>
      </c>
      <c r="G7" s="11"/>
      <c r="H7" s="16"/>
      <c r="I7" s="5"/>
      <c r="J7" s="15"/>
      <c r="K7" s="5"/>
      <c r="L7" s="5"/>
    </row>
    <row r="8">
      <c r="A8" s="6">
        <v>1.0</v>
      </c>
      <c r="B8" s="17" t="s">
        <v>17</v>
      </c>
      <c r="C8" s="14">
        <v>1000.0</v>
      </c>
      <c r="D8" s="9" t="s">
        <v>9</v>
      </c>
      <c r="E8" s="10" t="str">
        <f>IF(D8="USD",C8*'Divisa del dolar'!$C$14*A8,C8*A8)</f>
        <v> $  1,000 </v>
      </c>
      <c r="F8" s="9" t="s">
        <v>10</v>
      </c>
      <c r="G8" s="11"/>
      <c r="H8" s="16"/>
      <c r="I8" s="5"/>
      <c r="J8" s="15"/>
      <c r="K8" s="5"/>
      <c r="L8" s="5"/>
    </row>
    <row r="9">
      <c r="A9" s="6">
        <v>3.0</v>
      </c>
      <c r="B9" s="7" t="s">
        <v>18</v>
      </c>
      <c r="C9" s="14" t="str">
        <f>1100*1.19</f>
        <v> $  1,309 </v>
      </c>
      <c r="D9" s="9" t="s">
        <v>9</v>
      </c>
      <c r="E9" s="10" t="str">
        <f>IF(D9="USD",C9*'Divisa del dolar'!$C$14*A9,C9*A9)</f>
        <v> $  3,927 </v>
      </c>
      <c r="F9" s="9" t="s">
        <v>19</v>
      </c>
      <c r="G9" s="11"/>
      <c r="H9" s="16"/>
      <c r="I9" s="5"/>
      <c r="J9" s="15"/>
      <c r="K9" s="5"/>
      <c r="L9" s="5"/>
    </row>
    <row r="10">
      <c r="A10" s="6">
        <v>2.0</v>
      </c>
      <c r="B10" s="7" t="s">
        <v>20</v>
      </c>
      <c r="C10" s="14">
        <v>7000.0</v>
      </c>
      <c r="D10" s="9" t="s">
        <v>9</v>
      </c>
      <c r="E10" s="10" t="str">
        <f>IF(D10="USD",C10*'Divisa del dolar'!$C$14*A10,C10*A10)</f>
        <v> $  14,000 </v>
      </c>
      <c r="F10" s="9" t="s">
        <v>19</v>
      </c>
      <c r="G10" s="11"/>
      <c r="H10" s="16"/>
      <c r="I10" s="5"/>
      <c r="J10" s="15"/>
      <c r="K10" s="5"/>
      <c r="L10" s="5"/>
    </row>
    <row r="11">
      <c r="A11" s="6">
        <v>2.0</v>
      </c>
      <c r="B11" s="7" t="s">
        <v>21</v>
      </c>
      <c r="C11" s="14">
        <v>7000.0</v>
      </c>
      <c r="D11" s="9" t="s">
        <v>9</v>
      </c>
      <c r="E11" s="10" t="str">
        <f>IF(D11="USD",C11*'Divisa del dolar'!$C$14*A11,C11*A11)</f>
        <v> $  14,000 </v>
      </c>
      <c r="F11" s="9" t="s">
        <v>19</v>
      </c>
      <c r="G11" s="11"/>
      <c r="H11" s="16"/>
      <c r="I11" s="5"/>
      <c r="J11" s="15"/>
      <c r="K11" s="5"/>
      <c r="L11" s="5"/>
    </row>
    <row r="12">
      <c r="A12" s="6">
        <v>1.0</v>
      </c>
      <c r="B12" s="7" t="s">
        <v>22</v>
      </c>
      <c r="C12" s="14">
        <v>7000.0</v>
      </c>
      <c r="D12" s="9" t="s">
        <v>9</v>
      </c>
      <c r="E12" s="10" t="str">
        <f>IF(D12="USD",C12*'Divisa del dolar'!$C$14*A12,C12*A12)</f>
        <v> $  7,000 </v>
      </c>
      <c r="F12" s="9" t="s">
        <v>19</v>
      </c>
      <c r="G12" s="11"/>
      <c r="H12" s="16"/>
      <c r="I12" s="5"/>
      <c r="J12" s="15"/>
      <c r="K12" s="5"/>
      <c r="L12" s="5"/>
    </row>
    <row r="13">
      <c r="A13" s="6">
        <v>1.0</v>
      </c>
      <c r="B13" s="7" t="s">
        <v>23</v>
      </c>
      <c r="C13" s="14">
        <v>7000.0</v>
      </c>
      <c r="D13" s="9" t="s">
        <v>9</v>
      </c>
      <c r="E13" s="10" t="str">
        <f>IF(D13="USD",C13*'Divisa del dolar'!$C$14*A13,C13*A13)</f>
        <v> $  7,000 </v>
      </c>
      <c r="F13" s="9" t="s">
        <v>19</v>
      </c>
      <c r="G13" s="11"/>
      <c r="H13" s="16"/>
      <c r="I13" s="5"/>
      <c r="J13" s="15"/>
      <c r="K13" s="5"/>
      <c r="L13" s="5"/>
    </row>
    <row r="14">
      <c r="A14" s="6">
        <v>1.0</v>
      </c>
      <c r="B14" s="7" t="s">
        <v>24</v>
      </c>
      <c r="C14" s="14">
        <v>5000.0</v>
      </c>
      <c r="D14" s="9" t="s">
        <v>9</v>
      </c>
      <c r="E14" s="10" t="str">
        <f>IF(D14="USD",C14*'Divisa del dolar'!$C$14*A14,C14*A14)</f>
        <v> $  5,000 </v>
      </c>
      <c r="F14" s="9" t="s">
        <v>19</v>
      </c>
      <c r="G14" s="11"/>
      <c r="H14" s="16"/>
      <c r="I14" s="5"/>
      <c r="J14" s="15"/>
      <c r="K14" s="5"/>
      <c r="L14" s="5"/>
    </row>
    <row r="15">
      <c r="A15" s="6">
        <v>2.0</v>
      </c>
      <c r="B15" s="7" t="s">
        <v>25</v>
      </c>
      <c r="C15" s="14">
        <v>3000.0</v>
      </c>
      <c r="D15" s="9" t="s">
        <v>9</v>
      </c>
      <c r="E15" s="10" t="str">
        <f>IF(D15="USD",C15*'Divisa del dolar'!$C$14*A15,C15*A15)</f>
        <v> $  6,000 </v>
      </c>
      <c r="F15" s="9" t="s">
        <v>10</v>
      </c>
      <c r="G15" s="11"/>
      <c r="H15" s="16"/>
      <c r="I15" s="5"/>
      <c r="J15" s="15"/>
      <c r="K15" s="5"/>
      <c r="L15" s="5"/>
    </row>
    <row r="16">
      <c r="A16" s="6">
        <v>1.0</v>
      </c>
      <c r="B16" s="7" t="s">
        <v>26</v>
      </c>
      <c r="C16" s="14">
        <v>700.0</v>
      </c>
      <c r="D16" s="9"/>
      <c r="E16" s="10" t="str">
        <f>IF(D16="USD",C16*'Divisa del dolar'!$C$14*A16,C16*A16)</f>
        <v> $  700 </v>
      </c>
      <c r="F16" s="9" t="s">
        <v>27</v>
      </c>
      <c r="G16" s="11"/>
      <c r="H16" s="16"/>
      <c r="I16" s="5"/>
      <c r="J16" s="15"/>
      <c r="K16" s="5"/>
      <c r="L16" s="5"/>
    </row>
    <row r="17">
      <c r="A17" s="6">
        <v>1.0</v>
      </c>
      <c r="B17" s="7" t="s">
        <v>28</v>
      </c>
      <c r="C17" s="14">
        <v>3000.0</v>
      </c>
      <c r="D17" s="9" t="s">
        <v>9</v>
      </c>
      <c r="E17" s="10" t="str">
        <f>IF(D17="USD",C17*'Divisa del dolar'!$C$14*A17,C17*A17)</f>
        <v> $  3,000 </v>
      </c>
      <c r="F17" s="9" t="s">
        <v>27</v>
      </c>
      <c r="G17" s="11"/>
      <c r="H17" s="16"/>
      <c r="I17" s="5"/>
      <c r="J17" s="15"/>
      <c r="K17" s="5"/>
      <c r="L17" s="5"/>
    </row>
    <row r="18">
      <c r="A18" s="6">
        <v>0.0</v>
      </c>
      <c r="B18" s="7" t="s">
        <v>29</v>
      </c>
      <c r="C18" s="8" t="str">
        <f>9.2*3000*1.5</f>
        <v> $  41,400 </v>
      </c>
      <c r="D18" s="9" t="s">
        <v>9</v>
      </c>
      <c r="E18" s="10" t="str">
        <f>IF(D18="USD",C18*'Divisa del dolar'!$C$14*A18,C18*A18)</f>
        <v> $  -   </v>
      </c>
      <c r="F18" s="9" t="s">
        <v>30</v>
      </c>
      <c r="G18" s="11" t="s">
        <v>11</v>
      </c>
      <c r="H18" s="12"/>
      <c r="I18" s="5"/>
      <c r="J18" s="5"/>
      <c r="K18" s="5"/>
      <c r="L18" s="5"/>
    </row>
    <row r="19">
      <c r="A19" s="6">
        <v>4.0</v>
      </c>
      <c r="B19" s="7" t="s">
        <v>31</v>
      </c>
      <c r="C19" s="8" t="str">
        <f>500</f>
        <v> $  500 </v>
      </c>
      <c r="D19" s="9" t="s">
        <v>9</v>
      </c>
      <c r="E19" s="10" t="str">
        <f>IF(D19="USD",C19*'Divisa del dolar'!$C$14*A19,C19*A19)</f>
        <v> $  2,000 </v>
      </c>
      <c r="F19" s="9"/>
      <c r="G19" s="11"/>
      <c r="H19" s="16"/>
      <c r="I19" s="5"/>
      <c r="J19" s="5"/>
      <c r="K19" s="5"/>
      <c r="L19" s="5"/>
    </row>
    <row r="20">
      <c r="A20" s="6">
        <v>1.0</v>
      </c>
      <c r="B20" s="7" t="s">
        <v>32</v>
      </c>
      <c r="C20" s="8" t="str">
        <f>29600*1.19</f>
        <v> $  35,224 </v>
      </c>
      <c r="D20" s="9" t="s">
        <v>9</v>
      </c>
      <c r="E20" s="10" t="str">
        <f>IF(D20="USD",C20*'Divisa del dolar'!$C$14*A20,C20*A20)</f>
        <v> $  35,224 </v>
      </c>
      <c r="F20" s="9" t="s">
        <v>10</v>
      </c>
      <c r="G20" s="18" t="s">
        <v>11</v>
      </c>
      <c r="H20" s="19"/>
      <c r="I20" s="5"/>
      <c r="J20" s="5"/>
      <c r="K20" s="5"/>
      <c r="L20" s="5"/>
    </row>
    <row r="21" ht="15.75" customHeight="1">
      <c r="A21" s="20">
        <v>0.0</v>
      </c>
      <c r="B21" s="7" t="s">
        <v>33</v>
      </c>
      <c r="C21" s="8" t="str">
        <f>12500*1.19</f>
        <v> $  14,875 </v>
      </c>
      <c r="D21" s="9" t="s">
        <v>9</v>
      </c>
      <c r="E21" s="10" t="str">
        <f>IF(D21="USD",C21*'Divisa del dolar'!$C$14*A21,C21*A21)</f>
        <v> $  -   </v>
      </c>
      <c r="F21" s="9" t="s">
        <v>10</v>
      </c>
      <c r="G21" s="18" t="s">
        <v>11</v>
      </c>
      <c r="H21" s="19"/>
      <c r="I21" s="5"/>
      <c r="J21" s="5"/>
      <c r="K21" s="5"/>
      <c r="L21" s="5"/>
    </row>
    <row r="22" ht="15.75" customHeight="1">
      <c r="A22" s="6">
        <v>1.0</v>
      </c>
      <c r="B22" s="7" t="s">
        <v>34</v>
      </c>
      <c r="C22" s="8" t="str">
        <f>3000*1.19</f>
        <v> $  3,570 </v>
      </c>
      <c r="D22" s="9" t="s">
        <v>9</v>
      </c>
      <c r="E22" s="10" t="str">
        <f>IF(D22="USD",C22*'Divisa del dolar'!$C$14*A22,C22*A22)</f>
        <v> $  3,570 </v>
      </c>
      <c r="F22" s="9" t="s">
        <v>10</v>
      </c>
      <c r="G22" s="18" t="s">
        <v>11</v>
      </c>
      <c r="H22" s="19"/>
      <c r="I22" s="5"/>
      <c r="J22" s="5"/>
      <c r="K22" s="5"/>
      <c r="L22" s="5"/>
    </row>
    <row r="23" ht="15.75" customHeight="1">
      <c r="A23" s="6">
        <v>0.0</v>
      </c>
      <c r="B23" s="7" t="s">
        <v>35</v>
      </c>
      <c r="C23" s="8" t="str">
        <f>47200*1.19</f>
        <v> $  56,168 </v>
      </c>
      <c r="D23" s="9" t="s">
        <v>9</v>
      </c>
      <c r="E23" s="10" t="str">
        <f>IF(D23="USD",C23*'Divisa del dolar'!$C$14*A23,C23*A23)</f>
        <v> $  -   </v>
      </c>
      <c r="F23" s="9" t="s">
        <v>10</v>
      </c>
      <c r="G23" s="18" t="s">
        <v>11</v>
      </c>
      <c r="H23" s="19"/>
      <c r="I23" s="5"/>
      <c r="J23" s="5"/>
      <c r="K23" s="5"/>
      <c r="L23" s="5"/>
    </row>
    <row r="24" ht="15.75" customHeight="1">
      <c r="A24" s="6">
        <v>0.0</v>
      </c>
      <c r="B24" s="7" t="s">
        <v>36</v>
      </c>
      <c r="C24" s="8" t="str">
        <f>17500*1.19</f>
        <v> $  20,825 </v>
      </c>
      <c r="D24" s="9" t="s">
        <v>9</v>
      </c>
      <c r="E24" s="10" t="str">
        <f>IF(D24="USD",C24*'Divisa del dolar'!$C$14*A24,C24*A24)</f>
        <v> $  -   </v>
      </c>
      <c r="F24" s="9" t="s">
        <v>10</v>
      </c>
      <c r="G24" s="11" t="s">
        <v>11</v>
      </c>
      <c r="H24" s="12"/>
      <c r="I24" s="5"/>
      <c r="J24" s="5"/>
      <c r="K24" s="5"/>
      <c r="L24" s="5"/>
    </row>
    <row r="25" ht="15.75" customHeight="1">
      <c r="A25" s="6">
        <v>0.0</v>
      </c>
      <c r="B25" s="7" t="s">
        <v>37</v>
      </c>
      <c r="C25" s="8" t="str">
        <f>41900*1.19</f>
        <v> $  49,861 </v>
      </c>
      <c r="D25" s="9" t="s">
        <v>9</v>
      </c>
      <c r="E25" s="10" t="str">
        <f>IF(D25="USD",C25*'Divisa del dolar'!$C$14*A25,C25*A25)</f>
        <v> $  -   </v>
      </c>
      <c r="F25" s="9" t="s">
        <v>10</v>
      </c>
      <c r="G25" s="11" t="s">
        <v>11</v>
      </c>
      <c r="H25" s="12"/>
      <c r="I25" s="5"/>
      <c r="J25" s="5"/>
      <c r="K25" s="5"/>
      <c r="L25" s="5"/>
    </row>
    <row r="26" ht="4.5" customHeight="1">
      <c r="A26" s="21"/>
      <c r="B26" s="22"/>
      <c r="C26" s="22"/>
      <c r="D26" s="22"/>
      <c r="E26" s="22"/>
      <c r="F26" s="22"/>
      <c r="G26" s="23"/>
      <c r="H26" s="24"/>
      <c r="I26" s="5"/>
      <c r="J26" s="5"/>
      <c r="K26" s="5"/>
      <c r="L26" s="5"/>
    </row>
    <row r="27" ht="15.75" customHeight="1">
      <c r="A27" s="25" t="s">
        <v>38</v>
      </c>
      <c r="B27" s="22"/>
      <c r="C27" s="22"/>
      <c r="D27" s="23"/>
      <c r="E27" s="10" t="str">
        <f>SUM(E2:E25)</f>
        <v> $  188,936 </v>
      </c>
      <c r="F27" s="26"/>
      <c r="G27" s="23"/>
      <c r="H27" s="5"/>
      <c r="I27" s="5"/>
      <c r="J27" s="5"/>
      <c r="K27" s="5"/>
      <c r="L27" s="5"/>
    </row>
    <row r="28" ht="15.75" customHeight="1">
      <c r="A28" s="5"/>
      <c r="B28" s="5"/>
      <c r="C28" s="27"/>
      <c r="D28" s="5"/>
      <c r="E28" s="27"/>
      <c r="F28" s="5"/>
      <c r="G28" s="5"/>
      <c r="H28" s="5"/>
      <c r="I28" s="5"/>
      <c r="J28" s="5"/>
      <c r="K28" s="5"/>
      <c r="L28" s="5"/>
    </row>
    <row r="29" ht="15.75" customHeight="1">
      <c r="A29" s="5"/>
      <c r="B29" s="5"/>
      <c r="C29" s="27"/>
      <c r="D29" s="28"/>
      <c r="E29" s="27"/>
      <c r="F29" s="5"/>
      <c r="G29" s="5"/>
      <c r="H29" s="5"/>
      <c r="I29" s="5"/>
      <c r="J29" s="5"/>
      <c r="K29" s="5"/>
      <c r="L29" s="5"/>
    </row>
    <row r="30" ht="15.75" customHeight="1">
      <c r="A30" s="5"/>
      <c r="B30" s="5"/>
      <c r="C30" s="27"/>
      <c r="D30" s="28"/>
      <c r="E30" s="27"/>
      <c r="F30" s="5"/>
      <c r="G30" s="5"/>
      <c r="H30" s="5"/>
      <c r="I30" s="5"/>
      <c r="J30" s="5"/>
      <c r="K30" s="5"/>
      <c r="L30" s="5"/>
    </row>
    <row r="31" ht="15.75" customHeight="1">
      <c r="A31" s="28"/>
      <c r="B31" s="28" t="s">
        <v>39</v>
      </c>
      <c r="C31" s="27"/>
      <c r="D31" s="28"/>
      <c r="E31" s="27"/>
      <c r="F31" s="5"/>
      <c r="G31" s="5"/>
      <c r="H31" s="5"/>
      <c r="I31" s="5"/>
      <c r="J31" s="5"/>
      <c r="K31" s="5"/>
      <c r="L31" s="5"/>
    </row>
    <row r="32" ht="15.75" customHeight="1">
      <c r="A32" s="28"/>
      <c r="B32" s="28"/>
      <c r="C32" s="27"/>
      <c r="D32" s="28"/>
      <c r="E32" s="27"/>
      <c r="F32" s="5"/>
      <c r="G32" s="5"/>
      <c r="H32" s="5"/>
      <c r="I32" s="5"/>
      <c r="J32" s="5"/>
      <c r="K32" s="5"/>
      <c r="L32" s="5"/>
    </row>
    <row r="33" ht="15.75" customHeight="1">
      <c r="A33" s="28"/>
      <c r="B33" s="28"/>
      <c r="C33" s="27"/>
      <c r="D33" s="28"/>
      <c r="E33" s="27"/>
      <c r="F33" s="5"/>
      <c r="G33" s="5"/>
      <c r="H33" s="5"/>
      <c r="I33" s="5"/>
      <c r="J33" s="5"/>
      <c r="K33" s="5"/>
      <c r="L33" s="5"/>
    </row>
    <row r="34" ht="15.75" customHeight="1">
      <c r="A34" s="28"/>
      <c r="B34" s="28"/>
      <c r="C34" s="27"/>
      <c r="D34" s="28"/>
      <c r="E34" s="27"/>
      <c r="F34" s="5"/>
      <c r="G34" s="5"/>
      <c r="H34" s="5"/>
      <c r="I34" s="5"/>
      <c r="J34" s="5"/>
      <c r="K34" s="5"/>
      <c r="L34" s="5"/>
    </row>
    <row r="35" ht="15.75" customHeight="1">
      <c r="A35" s="28"/>
      <c r="B35" s="28"/>
      <c r="C35" s="27"/>
      <c r="D35" s="28"/>
      <c r="E35" s="27"/>
      <c r="F35" s="5"/>
      <c r="G35" s="5"/>
      <c r="H35" s="5"/>
      <c r="I35" s="5"/>
      <c r="J35" s="5"/>
      <c r="K35" s="5"/>
      <c r="L35" s="5"/>
    </row>
    <row r="36" ht="15.75" customHeight="1">
      <c r="A36" s="28"/>
      <c r="B36" s="28"/>
      <c r="C36" s="27"/>
      <c r="D36" s="28"/>
      <c r="E36" s="27"/>
      <c r="F36" s="5"/>
      <c r="G36" s="5"/>
      <c r="H36" s="5"/>
      <c r="I36" s="5"/>
      <c r="J36" s="5"/>
      <c r="K36" s="5"/>
      <c r="L36" s="5"/>
    </row>
    <row r="37" ht="15.75" customHeight="1">
      <c r="A37" s="28"/>
      <c r="B37" s="28"/>
      <c r="C37" s="27"/>
      <c r="D37" s="28"/>
      <c r="E37" s="27"/>
      <c r="F37" s="5"/>
      <c r="G37" s="5"/>
      <c r="H37" s="5"/>
      <c r="I37" s="5"/>
      <c r="J37" s="5"/>
      <c r="K37" s="5"/>
      <c r="L37" s="5"/>
    </row>
    <row r="38" ht="15.75" customHeight="1">
      <c r="A38" s="28"/>
      <c r="B38" s="28"/>
      <c r="C38" s="27"/>
      <c r="D38" s="28"/>
      <c r="E38" s="27"/>
      <c r="F38" s="5"/>
      <c r="G38" s="5"/>
      <c r="H38" s="5"/>
      <c r="I38" s="5"/>
      <c r="J38" s="5"/>
      <c r="K38" s="5"/>
      <c r="L38" s="5"/>
    </row>
    <row r="39" ht="15.75" customHeight="1">
      <c r="A39" s="28"/>
      <c r="B39" s="28"/>
      <c r="C39" s="27"/>
      <c r="D39" s="28"/>
      <c r="E39" s="27"/>
      <c r="F39" s="5"/>
      <c r="G39" s="5"/>
      <c r="H39" s="5"/>
      <c r="I39" s="5"/>
      <c r="J39" s="5"/>
      <c r="K39" s="5"/>
      <c r="L39" s="5"/>
    </row>
    <row r="40" ht="15.75" customHeight="1">
      <c r="A40" s="28"/>
      <c r="B40" s="28"/>
      <c r="C40" s="27"/>
      <c r="D40" s="28"/>
      <c r="E40" s="27"/>
      <c r="F40" s="5"/>
      <c r="G40" s="5"/>
      <c r="H40" s="5"/>
      <c r="I40" s="5"/>
      <c r="J40" s="5"/>
      <c r="K40" s="5"/>
      <c r="L40" s="5"/>
    </row>
    <row r="41" ht="15.75" customHeight="1">
      <c r="A41" s="28"/>
      <c r="B41" s="28"/>
      <c r="C41" s="27"/>
      <c r="D41" s="28"/>
      <c r="E41" s="27"/>
      <c r="F41" s="5"/>
      <c r="G41" s="5"/>
      <c r="H41" s="5"/>
      <c r="I41" s="5"/>
      <c r="J41" s="5"/>
      <c r="K41" s="5"/>
      <c r="L41" s="5"/>
    </row>
    <row r="42" ht="15.75" customHeight="1">
      <c r="A42" s="28"/>
      <c r="B42" s="28"/>
      <c r="C42" s="27"/>
      <c r="D42" s="28"/>
      <c r="E42" s="27"/>
      <c r="F42" s="5"/>
      <c r="G42" s="5"/>
      <c r="H42" s="5"/>
      <c r="I42" s="5"/>
      <c r="J42" s="5"/>
      <c r="K42" s="5"/>
      <c r="L42" s="5"/>
    </row>
    <row r="43" ht="15.75" customHeight="1">
      <c r="A43" s="28"/>
      <c r="B43" s="28"/>
      <c r="C43" s="27"/>
      <c r="D43" s="28"/>
      <c r="E43" s="27"/>
      <c r="F43" s="5"/>
      <c r="G43" s="5"/>
      <c r="H43" s="5"/>
      <c r="I43" s="5"/>
      <c r="J43" s="5"/>
      <c r="K43" s="5"/>
      <c r="L43" s="5"/>
    </row>
    <row r="44" ht="15.75" customHeight="1">
      <c r="A44" s="28"/>
      <c r="B44" s="28"/>
      <c r="C44" s="27"/>
      <c r="D44" s="28"/>
      <c r="E44" s="27"/>
      <c r="F44" s="5"/>
      <c r="G44" s="5"/>
      <c r="H44" s="5"/>
      <c r="I44" s="5"/>
      <c r="J44" s="5"/>
      <c r="K44" s="5"/>
      <c r="L44" s="5"/>
    </row>
    <row r="45" ht="15.75" customHeight="1">
      <c r="A45" s="28"/>
      <c r="B45" s="28"/>
      <c r="C45" s="27"/>
      <c r="D45" s="28"/>
      <c r="E45" s="27"/>
      <c r="F45" s="5"/>
      <c r="G45" s="5"/>
      <c r="H45" s="5"/>
      <c r="I45" s="5"/>
      <c r="J45" s="5"/>
      <c r="K45" s="5"/>
      <c r="L45" s="5"/>
    </row>
    <row r="46" ht="15.75" customHeight="1">
      <c r="A46" s="5"/>
      <c r="B46" s="29"/>
      <c r="C46" s="27"/>
      <c r="D46" s="28"/>
      <c r="E46" s="27"/>
      <c r="F46" s="5"/>
      <c r="G46" s="5"/>
      <c r="H46" s="5"/>
      <c r="I46" s="5"/>
      <c r="J46" s="5"/>
      <c r="K46" s="5"/>
      <c r="L46" s="5"/>
    </row>
    <row r="47" ht="15.75" customHeight="1">
      <c r="A47" s="5"/>
      <c r="B47" s="5"/>
      <c r="C47" s="27"/>
      <c r="D47" s="5"/>
      <c r="E47" s="27"/>
      <c r="F47" s="5"/>
      <c r="G47" s="5"/>
      <c r="H47" s="5"/>
      <c r="I47" s="5"/>
      <c r="J47" s="5"/>
      <c r="K47" s="5"/>
      <c r="L47" s="5"/>
    </row>
    <row r="48" ht="15.75" customHeight="1">
      <c r="A48" s="5"/>
      <c r="B48" s="5"/>
      <c r="C48" s="27"/>
      <c r="D48" s="5"/>
      <c r="E48" s="27"/>
      <c r="F48" s="5"/>
      <c r="G48" s="5"/>
      <c r="H48" s="5"/>
      <c r="I48" s="5"/>
      <c r="J48" s="5"/>
      <c r="K48" s="5"/>
      <c r="L48" s="5"/>
    </row>
    <row r="49" ht="15.75" customHeight="1">
      <c r="A49" s="5"/>
      <c r="B49" s="5"/>
      <c r="C49" s="27"/>
      <c r="D49" s="5"/>
      <c r="E49" s="27"/>
      <c r="F49" s="5"/>
      <c r="G49" s="5"/>
      <c r="H49" s="5"/>
      <c r="I49" s="5"/>
      <c r="J49" s="5"/>
      <c r="K49" s="5"/>
      <c r="L49" s="5"/>
    </row>
    <row r="50" ht="15.75" customHeight="1">
      <c r="A50" s="5"/>
      <c r="B50" s="5"/>
      <c r="C50" s="27"/>
      <c r="D50" s="5"/>
      <c r="E50" s="27"/>
      <c r="F50" s="5"/>
      <c r="G50" s="5"/>
      <c r="H50" s="5"/>
      <c r="I50" s="5"/>
      <c r="J50" s="5"/>
      <c r="K50" s="5"/>
      <c r="L50" s="5"/>
    </row>
    <row r="51" ht="15.75" customHeight="1">
      <c r="A51" s="5"/>
      <c r="B51" s="5"/>
      <c r="C51" s="27"/>
      <c r="D51" s="5"/>
      <c r="E51" s="27"/>
      <c r="F51" s="5"/>
      <c r="G51" s="5"/>
      <c r="H51" s="5"/>
      <c r="I51" s="5"/>
      <c r="J51" s="5"/>
      <c r="K51" s="5"/>
      <c r="L51" s="5"/>
    </row>
    <row r="52" ht="15.75" customHeight="1">
      <c r="A52" s="5"/>
      <c r="B52" s="5"/>
      <c r="C52" s="27"/>
      <c r="D52" s="5"/>
      <c r="E52" s="27"/>
      <c r="F52" s="5"/>
      <c r="G52" s="5"/>
      <c r="H52" s="5"/>
      <c r="I52" s="5"/>
      <c r="J52" s="5"/>
      <c r="K52" s="5"/>
      <c r="L52" s="5"/>
    </row>
    <row r="53" ht="15.75" customHeight="1">
      <c r="A53" s="5"/>
      <c r="B53" s="5"/>
      <c r="C53" s="27"/>
      <c r="D53" s="5"/>
      <c r="E53" s="27"/>
      <c r="F53" s="5"/>
      <c r="G53" s="5"/>
      <c r="H53" s="5"/>
      <c r="I53" s="5"/>
      <c r="J53" s="5"/>
      <c r="K53" s="5"/>
      <c r="L53" s="5"/>
    </row>
    <row r="54" ht="15.75" customHeight="1">
      <c r="A54" s="5"/>
      <c r="B54" s="5"/>
      <c r="C54" s="27"/>
      <c r="D54" s="5"/>
      <c r="E54" s="27"/>
      <c r="F54" s="5"/>
      <c r="G54" s="5"/>
      <c r="H54" s="5"/>
      <c r="I54" s="5"/>
      <c r="J54" s="5"/>
      <c r="K54" s="5"/>
      <c r="L54" s="5"/>
    </row>
    <row r="55" ht="15.75" customHeight="1">
      <c r="A55" s="5"/>
      <c r="B55" s="5"/>
      <c r="C55" s="27"/>
      <c r="D55" s="5"/>
      <c r="E55" s="27"/>
      <c r="F55" s="5"/>
      <c r="G55" s="5"/>
      <c r="H55" s="5"/>
      <c r="I55" s="5"/>
      <c r="J55" s="5"/>
      <c r="K55" s="5"/>
      <c r="L55" s="5"/>
    </row>
    <row r="56" ht="15.75" customHeight="1">
      <c r="A56" s="5"/>
      <c r="B56" s="5"/>
      <c r="C56" s="27"/>
      <c r="D56" s="5"/>
      <c r="E56" s="27"/>
      <c r="F56" s="5"/>
      <c r="G56" s="5"/>
      <c r="H56" s="5"/>
      <c r="I56" s="5"/>
      <c r="J56" s="5"/>
      <c r="K56" s="5"/>
      <c r="L56" s="5"/>
    </row>
    <row r="57" ht="15.75" customHeight="1">
      <c r="A57" s="5"/>
      <c r="B57" s="5"/>
      <c r="C57" s="27"/>
      <c r="D57" s="5"/>
      <c r="E57" s="27"/>
      <c r="F57" s="5"/>
      <c r="G57" s="5"/>
      <c r="H57" s="5"/>
      <c r="I57" s="5"/>
      <c r="J57" s="5"/>
      <c r="K57" s="5"/>
      <c r="L57" s="5"/>
    </row>
    <row r="58" ht="15.75" customHeight="1">
      <c r="A58" s="5"/>
      <c r="B58" s="5"/>
      <c r="C58" s="27"/>
      <c r="D58" s="5"/>
      <c r="E58" s="27"/>
      <c r="F58" s="5"/>
      <c r="G58" s="5"/>
      <c r="H58" s="5"/>
      <c r="I58" s="5"/>
      <c r="J58" s="5"/>
      <c r="K58" s="5"/>
      <c r="L58" s="5"/>
    </row>
    <row r="59" ht="15.75" customHeight="1">
      <c r="A59" s="5"/>
      <c r="B59" s="5"/>
      <c r="C59" s="27"/>
      <c r="D59" s="5"/>
      <c r="E59" s="27"/>
      <c r="F59" s="5"/>
      <c r="G59" s="5"/>
      <c r="H59" s="5"/>
      <c r="I59" s="5"/>
      <c r="J59" s="5"/>
      <c r="K59" s="5"/>
      <c r="L59" s="5"/>
    </row>
    <row r="60" ht="15.75" customHeight="1">
      <c r="A60" s="5"/>
      <c r="B60" s="5"/>
      <c r="C60" s="27"/>
      <c r="D60" s="5"/>
      <c r="E60" s="27"/>
      <c r="F60" s="5"/>
      <c r="G60" s="5"/>
      <c r="H60" s="5"/>
      <c r="I60" s="5"/>
      <c r="J60" s="5"/>
      <c r="K60" s="5"/>
      <c r="L60" s="5"/>
    </row>
    <row r="61" ht="15.75" customHeight="1">
      <c r="A61" s="5"/>
      <c r="B61" s="5"/>
      <c r="C61" s="27"/>
      <c r="D61" s="5"/>
      <c r="E61" s="27"/>
      <c r="F61" s="5"/>
      <c r="G61" s="5"/>
      <c r="H61" s="5"/>
      <c r="I61" s="5"/>
      <c r="J61" s="5"/>
      <c r="K61" s="5"/>
      <c r="L61" s="5"/>
    </row>
    <row r="62" ht="15.75" customHeight="1">
      <c r="A62" s="5"/>
      <c r="B62" s="5"/>
      <c r="C62" s="27"/>
      <c r="D62" s="5"/>
      <c r="E62" s="27"/>
      <c r="F62" s="5"/>
      <c r="G62" s="5"/>
      <c r="H62" s="5"/>
      <c r="I62" s="5"/>
      <c r="J62" s="5"/>
      <c r="K62" s="5"/>
      <c r="L62" s="5"/>
    </row>
    <row r="63" ht="15.75" customHeight="1">
      <c r="A63" s="5"/>
      <c r="B63" s="5"/>
      <c r="C63" s="27"/>
      <c r="D63" s="5"/>
      <c r="E63" s="27"/>
      <c r="F63" s="5"/>
      <c r="G63" s="5"/>
      <c r="H63" s="5"/>
      <c r="I63" s="5"/>
      <c r="J63" s="5"/>
      <c r="K63" s="5"/>
      <c r="L63" s="5"/>
    </row>
    <row r="64" ht="15.75" customHeight="1">
      <c r="A64" s="5"/>
      <c r="B64" s="5"/>
      <c r="C64" s="27"/>
      <c r="D64" s="5"/>
      <c r="E64" s="27"/>
      <c r="F64" s="5"/>
      <c r="G64" s="5"/>
      <c r="H64" s="5"/>
      <c r="I64" s="5"/>
      <c r="J64" s="5"/>
      <c r="K64" s="5"/>
      <c r="L64" s="5"/>
    </row>
    <row r="65" ht="15.75" customHeight="1">
      <c r="A65" s="5"/>
      <c r="B65" s="5"/>
      <c r="C65" s="27"/>
      <c r="D65" s="5"/>
      <c r="E65" s="27"/>
      <c r="F65" s="5"/>
      <c r="G65" s="5"/>
      <c r="H65" s="5"/>
      <c r="I65" s="5"/>
      <c r="J65" s="5"/>
      <c r="K65" s="5"/>
      <c r="L65" s="5"/>
    </row>
    <row r="66" ht="15.75" customHeight="1">
      <c r="A66" s="5"/>
      <c r="B66" s="5"/>
      <c r="C66" s="27"/>
      <c r="D66" s="5"/>
      <c r="E66" s="27"/>
      <c r="F66" s="5"/>
      <c r="G66" s="5"/>
      <c r="H66" s="5"/>
      <c r="I66" s="5"/>
      <c r="J66" s="5"/>
      <c r="K66" s="5"/>
      <c r="L66" s="5"/>
    </row>
    <row r="67" ht="15.75" customHeight="1">
      <c r="A67" s="5"/>
      <c r="B67" s="5"/>
      <c r="C67" s="27"/>
      <c r="D67" s="5"/>
      <c r="E67" s="27"/>
      <c r="F67" s="5"/>
      <c r="G67" s="5"/>
      <c r="H67" s="5"/>
      <c r="I67" s="5"/>
      <c r="J67" s="5"/>
      <c r="K67" s="5"/>
      <c r="L67" s="5"/>
    </row>
    <row r="68" ht="15.75" customHeight="1">
      <c r="A68" s="5"/>
      <c r="B68" s="5"/>
      <c r="C68" s="27"/>
      <c r="D68" s="5"/>
      <c r="E68" s="27"/>
      <c r="F68" s="5"/>
      <c r="G68" s="5"/>
      <c r="H68" s="5"/>
      <c r="I68" s="5"/>
      <c r="J68" s="5"/>
      <c r="K68" s="5"/>
      <c r="L68" s="5"/>
    </row>
    <row r="69" ht="15.75" customHeight="1">
      <c r="A69" s="5"/>
      <c r="B69" s="5"/>
      <c r="C69" s="27"/>
      <c r="D69" s="5"/>
      <c r="E69" s="27"/>
      <c r="F69" s="5"/>
      <c r="G69" s="5"/>
      <c r="H69" s="5"/>
      <c r="I69" s="5"/>
      <c r="J69" s="5"/>
      <c r="K69" s="5"/>
      <c r="L69" s="5"/>
    </row>
    <row r="70" ht="15.75" customHeight="1">
      <c r="A70" s="5"/>
      <c r="B70" s="5"/>
      <c r="C70" s="27"/>
      <c r="D70" s="5"/>
      <c r="E70" s="27"/>
      <c r="F70" s="5"/>
      <c r="G70" s="5"/>
      <c r="H70" s="5"/>
      <c r="I70" s="5"/>
      <c r="J70" s="5"/>
      <c r="K70" s="5"/>
      <c r="L70" s="5"/>
    </row>
    <row r="71" ht="15.75" customHeight="1">
      <c r="A71" s="5"/>
      <c r="B71" s="5"/>
      <c r="C71" s="27"/>
      <c r="D71" s="5"/>
      <c r="E71" s="27"/>
      <c r="F71" s="5"/>
      <c r="G71" s="5"/>
      <c r="H71" s="5"/>
      <c r="I71" s="5"/>
      <c r="J71" s="5"/>
      <c r="K71" s="5"/>
      <c r="L71" s="5"/>
    </row>
    <row r="72" ht="15.75" customHeight="1">
      <c r="A72" s="5"/>
      <c r="B72" s="5"/>
      <c r="C72" s="27"/>
      <c r="D72" s="5"/>
      <c r="E72" s="27"/>
      <c r="F72" s="5"/>
      <c r="G72" s="5"/>
      <c r="H72" s="5"/>
      <c r="I72" s="5"/>
      <c r="J72" s="5"/>
      <c r="K72" s="5"/>
      <c r="L72" s="5"/>
    </row>
    <row r="73" ht="15.75" customHeight="1">
      <c r="A73" s="5"/>
      <c r="B73" s="5"/>
      <c r="C73" s="27"/>
      <c r="D73" s="5"/>
      <c r="E73" s="27"/>
      <c r="F73" s="5"/>
      <c r="G73" s="5"/>
      <c r="H73" s="5"/>
      <c r="I73" s="5"/>
      <c r="J73" s="5"/>
      <c r="K73" s="5"/>
      <c r="L73" s="5"/>
    </row>
    <row r="74" ht="15.75" customHeight="1">
      <c r="A74" s="5"/>
      <c r="B74" s="5"/>
      <c r="C74" s="27"/>
      <c r="D74" s="5"/>
      <c r="E74" s="27"/>
      <c r="F74" s="5"/>
      <c r="G74" s="5"/>
      <c r="H74" s="5"/>
      <c r="I74" s="5"/>
      <c r="J74" s="5"/>
      <c r="K74" s="5"/>
      <c r="L74" s="5"/>
    </row>
    <row r="75" ht="15.75" customHeight="1">
      <c r="A75" s="5"/>
      <c r="B75" s="5"/>
      <c r="C75" s="27"/>
      <c r="D75" s="5"/>
      <c r="E75" s="27"/>
      <c r="F75" s="5"/>
      <c r="G75" s="5"/>
      <c r="H75" s="5"/>
      <c r="I75" s="5"/>
      <c r="J75" s="5"/>
      <c r="K75" s="5"/>
      <c r="L75" s="5"/>
    </row>
    <row r="76" ht="15.75" customHeight="1">
      <c r="A76" s="5"/>
      <c r="B76" s="5"/>
      <c r="C76" s="27"/>
      <c r="D76" s="5"/>
      <c r="E76" s="27"/>
      <c r="F76" s="5"/>
      <c r="G76" s="5"/>
      <c r="H76" s="5"/>
      <c r="I76" s="5"/>
      <c r="J76" s="5"/>
      <c r="K76" s="5"/>
      <c r="L76" s="5"/>
    </row>
    <row r="77" ht="15.75" customHeight="1">
      <c r="A77" s="5"/>
      <c r="B77" s="5"/>
      <c r="C77" s="27"/>
      <c r="D77" s="5"/>
      <c r="E77" s="27"/>
      <c r="F77" s="5"/>
      <c r="G77" s="5"/>
      <c r="H77" s="5"/>
      <c r="I77" s="5"/>
      <c r="J77" s="5"/>
      <c r="K77" s="5"/>
      <c r="L77" s="5"/>
    </row>
    <row r="78" ht="15.75" customHeight="1">
      <c r="A78" s="5"/>
      <c r="B78" s="5"/>
      <c r="C78" s="27"/>
      <c r="D78" s="5"/>
      <c r="E78" s="27"/>
      <c r="F78" s="5"/>
      <c r="G78" s="5"/>
      <c r="H78" s="5"/>
      <c r="I78" s="5"/>
      <c r="J78" s="5"/>
      <c r="K78" s="5"/>
      <c r="L78" s="5"/>
    </row>
    <row r="79" ht="15.75" customHeight="1">
      <c r="A79" s="5"/>
      <c r="B79" s="5"/>
      <c r="C79" s="27"/>
      <c r="D79" s="5"/>
      <c r="E79" s="27"/>
      <c r="F79" s="5"/>
      <c r="G79" s="5"/>
      <c r="H79" s="5"/>
      <c r="I79" s="5"/>
      <c r="J79" s="5"/>
      <c r="K79" s="5"/>
      <c r="L79" s="5"/>
    </row>
    <row r="80" ht="15.75" customHeight="1">
      <c r="A80" s="5"/>
      <c r="B80" s="5"/>
      <c r="C80" s="27"/>
      <c r="D80" s="5"/>
      <c r="E80" s="27"/>
      <c r="F80" s="5"/>
      <c r="G80" s="5"/>
      <c r="H80" s="5"/>
      <c r="I80" s="5"/>
      <c r="J80" s="5"/>
      <c r="K80" s="5"/>
      <c r="L80" s="5"/>
    </row>
    <row r="81" ht="15.75" customHeight="1">
      <c r="A81" s="5"/>
      <c r="B81" s="5"/>
      <c r="C81" s="27"/>
      <c r="D81" s="5"/>
      <c r="E81" s="27"/>
      <c r="F81" s="5"/>
      <c r="G81" s="5"/>
      <c r="H81" s="5"/>
      <c r="I81" s="5"/>
      <c r="J81" s="5"/>
      <c r="K81" s="5"/>
      <c r="L81" s="5"/>
    </row>
    <row r="82" ht="15.75" customHeight="1">
      <c r="A82" s="5"/>
      <c r="B82" s="5"/>
      <c r="C82" s="27"/>
      <c r="D82" s="5"/>
      <c r="E82" s="27"/>
      <c r="F82" s="5"/>
      <c r="G82" s="5"/>
      <c r="H82" s="5"/>
      <c r="I82" s="5"/>
      <c r="J82" s="5"/>
      <c r="K82" s="5"/>
      <c r="L82" s="5"/>
    </row>
    <row r="83" ht="15.75" customHeight="1">
      <c r="A83" s="5"/>
      <c r="B83" s="5"/>
      <c r="C83" s="27"/>
      <c r="D83" s="5"/>
      <c r="E83" s="27"/>
      <c r="F83" s="5"/>
      <c r="G83" s="5"/>
      <c r="H83" s="5"/>
      <c r="I83" s="5"/>
      <c r="J83" s="5"/>
      <c r="K83" s="5"/>
      <c r="L83" s="5"/>
    </row>
    <row r="84" ht="15.75" customHeight="1">
      <c r="A84" s="5"/>
      <c r="B84" s="5"/>
      <c r="C84" s="27"/>
      <c r="D84" s="5"/>
      <c r="E84" s="27"/>
      <c r="F84" s="5"/>
      <c r="G84" s="5"/>
      <c r="H84" s="5"/>
      <c r="I84" s="5"/>
      <c r="J84" s="5"/>
      <c r="K84" s="5"/>
      <c r="L84" s="5"/>
    </row>
    <row r="85" ht="15.75" customHeight="1">
      <c r="A85" s="5"/>
      <c r="B85" s="5"/>
      <c r="C85" s="27"/>
      <c r="D85" s="5"/>
      <c r="E85" s="27"/>
      <c r="F85" s="5"/>
      <c r="G85" s="5"/>
      <c r="H85" s="5"/>
      <c r="I85" s="5"/>
      <c r="J85" s="5"/>
      <c r="K85" s="5"/>
      <c r="L85" s="5"/>
    </row>
    <row r="86" ht="15.75" customHeight="1">
      <c r="A86" s="5"/>
      <c r="B86" s="5"/>
      <c r="C86" s="27"/>
      <c r="D86" s="5"/>
      <c r="E86" s="27"/>
      <c r="F86" s="5"/>
      <c r="G86" s="5"/>
      <c r="H86" s="5"/>
      <c r="I86" s="5"/>
      <c r="J86" s="5"/>
      <c r="K86" s="5"/>
      <c r="L86" s="5"/>
    </row>
    <row r="87" ht="15.75" customHeight="1">
      <c r="A87" s="5"/>
      <c r="B87" s="5"/>
      <c r="C87" s="27"/>
      <c r="D87" s="5"/>
      <c r="E87" s="27"/>
      <c r="F87" s="5"/>
      <c r="G87" s="5"/>
      <c r="H87" s="5"/>
      <c r="I87" s="5"/>
      <c r="J87" s="5"/>
      <c r="K87" s="5"/>
      <c r="L87" s="5"/>
    </row>
    <row r="88" ht="15.75" customHeight="1">
      <c r="A88" s="5"/>
      <c r="B88" s="5"/>
      <c r="C88" s="27"/>
      <c r="D88" s="5"/>
      <c r="E88" s="27"/>
      <c r="F88" s="5"/>
      <c r="G88" s="5"/>
      <c r="H88" s="5"/>
      <c r="I88" s="5"/>
      <c r="J88" s="5"/>
      <c r="K88" s="5"/>
      <c r="L88" s="5"/>
    </row>
    <row r="89" ht="15.75" customHeight="1">
      <c r="A89" s="5"/>
      <c r="B89" s="5"/>
      <c r="C89" s="27"/>
      <c r="D89" s="5"/>
      <c r="E89" s="27"/>
      <c r="F89" s="5"/>
      <c r="G89" s="5"/>
      <c r="H89" s="5"/>
      <c r="I89" s="5"/>
      <c r="J89" s="5"/>
      <c r="K89" s="5"/>
      <c r="L89" s="5"/>
    </row>
    <row r="90" ht="15.75" customHeight="1">
      <c r="A90" s="5"/>
      <c r="B90" s="5"/>
      <c r="C90" s="27"/>
      <c r="D90" s="5"/>
      <c r="E90" s="27"/>
      <c r="F90" s="5"/>
      <c r="G90" s="5"/>
      <c r="H90" s="5"/>
      <c r="I90" s="5"/>
      <c r="J90" s="5"/>
      <c r="K90" s="5"/>
      <c r="L90" s="5"/>
    </row>
    <row r="91" ht="15.75" customHeight="1">
      <c r="A91" s="5"/>
      <c r="B91" s="5"/>
      <c r="C91" s="27"/>
      <c r="D91" s="5"/>
      <c r="E91" s="27"/>
      <c r="F91" s="5"/>
      <c r="G91" s="5"/>
      <c r="H91" s="5"/>
      <c r="I91" s="5"/>
      <c r="J91" s="5"/>
      <c r="K91" s="5"/>
      <c r="L91" s="5"/>
    </row>
    <row r="92" ht="15.75" customHeight="1">
      <c r="A92" s="5"/>
      <c r="B92" s="5"/>
      <c r="C92" s="27"/>
      <c r="D92" s="5"/>
      <c r="E92" s="27"/>
      <c r="F92" s="5"/>
      <c r="G92" s="5"/>
      <c r="H92" s="5"/>
      <c r="I92" s="5"/>
      <c r="J92" s="5"/>
      <c r="K92" s="5"/>
      <c r="L92" s="5"/>
    </row>
    <row r="93" ht="15.75" customHeight="1">
      <c r="A93" s="5"/>
      <c r="B93" s="5"/>
      <c r="C93" s="27"/>
      <c r="D93" s="5"/>
      <c r="E93" s="27"/>
      <c r="F93" s="5"/>
      <c r="G93" s="5"/>
      <c r="H93" s="5"/>
      <c r="I93" s="5"/>
      <c r="J93" s="5"/>
      <c r="K93" s="5"/>
      <c r="L93" s="5"/>
    </row>
    <row r="94" ht="15.75" customHeight="1">
      <c r="A94" s="5"/>
      <c r="B94" s="5"/>
      <c r="C94" s="27"/>
      <c r="D94" s="5"/>
      <c r="E94" s="27"/>
      <c r="F94" s="5"/>
      <c r="G94" s="5"/>
      <c r="H94" s="5"/>
      <c r="I94" s="5"/>
      <c r="J94" s="5"/>
      <c r="K94" s="5"/>
      <c r="L94" s="5"/>
    </row>
    <row r="95" ht="15.75" customHeight="1">
      <c r="A95" s="5"/>
      <c r="B95" s="5"/>
      <c r="C95" s="27"/>
      <c r="D95" s="5"/>
      <c r="E95" s="27"/>
      <c r="F95" s="5"/>
      <c r="G95" s="5"/>
      <c r="H95" s="5"/>
      <c r="I95" s="5"/>
      <c r="J95" s="5"/>
      <c r="K95" s="5"/>
      <c r="L95" s="5"/>
    </row>
    <row r="96" ht="15.75" customHeight="1">
      <c r="A96" s="5"/>
      <c r="B96" s="5"/>
      <c r="C96" s="27"/>
      <c r="D96" s="5"/>
      <c r="E96" s="27"/>
      <c r="F96" s="5"/>
      <c r="G96" s="5"/>
      <c r="H96" s="5"/>
      <c r="I96" s="5"/>
      <c r="J96" s="5"/>
      <c r="K96" s="5"/>
      <c r="L96" s="5"/>
    </row>
    <row r="97" ht="15.75" customHeight="1">
      <c r="A97" s="5"/>
      <c r="B97" s="5"/>
      <c r="C97" s="27"/>
      <c r="D97" s="5"/>
      <c r="E97" s="27"/>
      <c r="F97" s="5"/>
      <c r="G97" s="5"/>
      <c r="H97" s="5"/>
      <c r="I97" s="5"/>
      <c r="J97" s="5"/>
      <c r="K97" s="5"/>
      <c r="L97" s="5"/>
    </row>
    <row r="98" ht="15.75" customHeight="1">
      <c r="A98" s="5"/>
      <c r="B98" s="5"/>
      <c r="C98" s="27"/>
      <c r="D98" s="5"/>
      <c r="E98" s="27"/>
      <c r="F98" s="5"/>
      <c r="G98" s="5"/>
      <c r="H98" s="5"/>
      <c r="I98" s="5"/>
      <c r="J98" s="5"/>
      <c r="K98" s="5"/>
      <c r="L98" s="5"/>
    </row>
    <row r="99" ht="15.75" customHeight="1">
      <c r="A99" s="5"/>
      <c r="B99" s="5"/>
      <c r="C99" s="27"/>
      <c r="D99" s="5"/>
      <c r="E99" s="27"/>
      <c r="F99" s="5"/>
      <c r="G99" s="5"/>
      <c r="H99" s="5"/>
      <c r="I99" s="5"/>
      <c r="J99" s="5"/>
      <c r="K99" s="5"/>
      <c r="L99" s="5"/>
    </row>
    <row r="100" ht="15.75" customHeight="1">
      <c r="A100" s="5"/>
      <c r="B100" s="5"/>
      <c r="C100" s="27"/>
      <c r="D100" s="5"/>
      <c r="E100" s="27"/>
      <c r="F100" s="5"/>
      <c r="G100" s="5"/>
      <c r="H100" s="5"/>
      <c r="I100" s="5"/>
      <c r="J100" s="5"/>
      <c r="K100" s="5"/>
      <c r="L100" s="5"/>
    </row>
  </sheetData>
  <autoFilter ref="$A$1:$G$25"/>
  <mergeCells count="3">
    <mergeCell ref="A27:D27"/>
    <mergeCell ref="A26:G26"/>
    <mergeCell ref="F27:G27"/>
  </mergeCells>
  <hyperlinks>
    <hyperlink r:id="rId1" ref="G2"/>
    <hyperlink r:id="rId2" ref="G3"/>
    <hyperlink r:id="rId3" ref="G4"/>
    <hyperlink r:id="rId4" ref="G5"/>
    <hyperlink r:id="rId5" ref="G18"/>
    <hyperlink r:id="rId6" ref="G20"/>
    <hyperlink r:id="rId7" ref="G21"/>
    <hyperlink r:id="rId8" ref="G22"/>
    <hyperlink r:id="rId9" ref="G23"/>
    <hyperlink r:id="rId10" ref="G24"/>
    <hyperlink r:id="rId11" ref="G25"/>
  </hyperlinks>
  <printOptions/>
  <pageMargins bottom="0.75" footer="0.0" header="0.0" left="0.7" right="0.7" top="0.75"/>
  <pageSetup paperSize="9" orientation="portrait"/>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14"/>
    <col customWidth="1" min="2" max="2" width="13.71"/>
    <col customWidth="1" min="3" max="3" width="14.0"/>
    <col customWidth="1" min="4" max="4" width="15.86"/>
    <col customWidth="1" min="5" max="5" width="12.71"/>
    <col customWidth="1" min="6" max="6" width="9.43"/>
  </cols>
  <sheetData>
    <row r="1">
      <c r="A1" s="30" t="s">
        <v>40</v>
      </c>
    </row>
    <row r="2">
      <c r="A2" t="s">
        <v>41</v>
      </c>
    </row>
    <row r="3">
      <c r="A3" s="31" t="s">
        <v>42</v>
      </c>
    </row>
    <row r="4">
      <c r="A4" s="32" t="s">
        <v>43</v>
      </c>
    </row>
    <row r="5">
      <c r="A5" s="33" t="s">
        <v>44</v>
      </c>
    </row>
    <row r="6">
      <c r="A6" s="32" t="s">
        <v>45</v>
      </c>
    </row>
    <row r="7">
      <c r="A7" s="33" t="s">
        <v>46</v>
      </c>
    </row>
    <row r="8">
      <c r="A8" s="32" t="s">
        <v>47</v>
      </c>
    </row>
    <row r="9">
      <c r="A9" s="34" t="s">
        <v>48</v>
      </c>
    </row>
    <row r="10">
      <c r="A10" s="34" t="s">
        <v>49</v>
      </c>
    </row>
    <row r="11">
      <c r="A11" s="33" t="s">
        <v>50</v>
      </c>
    </row>
    <row r="12">
      <c r="A12" s="33" t="s">
        <v>51</v>
      </c>
    </row>
    <row r="13">
      <c r="A13" s="34" t="s">
        <v>52</v>
      </c>
    </row>
    <row r="14">
      <c r="A14" s="33" t="s">
        <v>52</v>
      </c>
    </row>
    <row r="15">
      <c r="A15" s="34" t="s">
        <v>53</v>
      </c>
    </row>
    <row r="16">
      <c r="A16" s="32" t="s">
        <v>54</v>
      </c>
    </row>
    <row r="17">
      <c r="A17" s="34" t="s">
        <v>55</v>
      </c>
    </row>
    <row r="18">
      <c r="A18" s="34" t="s">
        <v>56</v>
      </c>
    </row>
    <row r="19">
      <c r="A19" s="34" t="s">
        <v>57</v>
      </c>
    </row>
    <row r="20">
      <c r="A20" s="34" t="s">
        <v>58</v>
      </c>
    </row>
    <row r="21" ht="15.75" customHeight="1">
      <c r="A21" s="34" t="s">
        <v>59</v>
      </c>
    </row>
    <row r="22" ht="15.75" customHeight="1">
      <c r="A22" s="34" t="s">
        <v>60</v>
      </c>
    </row>
    <row r="23" ht="15.75" customHeight="1">
      <c r="A23" s="34" t="s">
        <v>61</v>
      </c>
    </row>
    <row r="24" ht="15.75" customHeight="1">
      <c r="A24" s="34" t="s">
        <v>62</v>
      </c>
    </row>
    <row r="25" ht="15.75" customHeight="1">
      <c r="A25" s="32" t="s">
        <v>63</v>
      </c>
    </row>
    <row r="26" ht="15.75" customHeight="1">
      <c r="A26" s="34" t="s">
        <v>64</v>
      </c>
    </row>
    <row r="27" ht="15.75" customHeight="1">
      <c r="A27" s="34" t="s">
        <v>65</v>
      </c>
    </row>
    <row r="28" ht="15.75" customHeight="1">
      <c r="A28" s="34" t="s">
        <v>66</v>
      </c>
    </row>
    <row r="29" ht="15.75" customHeight="1">
      <c r="A29" s="34" t="s">
        <v>67</v>
      </c>
    </row>
    <row r="30" ht="15.75" customHeight="1">
      <c r="A30" s="32" t="s">
        <v>68</v>
      </c>
    </row>
    <row r="31" ht="15.75" customHeight="1">
      <c r="A31" s="34" t="s">
        <v>69</v>
      </c>
    </row>
    <row r="32" ht="15.75" customHeight="1">
      <c r="A32" s="34" t="s">
        <v>70</v>
      </c>
    </row>
    <row r="33" ht="15.75" customHeight="1">
      <c r="A33" s="34" t="s">
        <v>71</v>
      </c>
    </row>
    <row r="34" ht="15.75" customHeight="1">
      <c r="A34" s="34" t="s">
        <v>72</v>
      </c>
    </row>
    <row r="35" ht="15.75" customHeight="1">
      <c r="A35" s="34" t="s">
        <v>73</v>
      </c>
    </row>
    <row r="36" ht="15.75" customHeight="1">
      <c r="A36" s="34" t="s">
        <v>74</v>
      </c>
    </row>
    <row r="37" ht="15.75" customHeight="1">
      <c r="A37" s="32" t="s">
        <v>75</v>
      </c>
    </row>
    <row r="38" ht="15.75" customHeight="1">
      <c r="A38" s="34" t="s">
        <v>76</v>
      </c>
    </row>
    <row r="39" ht="15.75" customHeight="1">
      <c r="A39" s="34" t="s">
        <v>77</v>
      </c>
    </row>
    <row r="40" ht="15.75" customHeight="1">
      <c r="A40" s="34" t="s">
        <v>78</v>
      </c>
    </row>
    <row r="41" ht="15.75" customHeight="1">
      <c r="A41" s="34" t="s">
        <v>79</v>
      </c>
    </row>
    <row r="42" ht="15.75" customHeight="1">
      <c r="A42" s="34" t="s">
        <v>80</v>
      </c>
    </row>
    <row r="43" ht="15.75" customHeight="1">
      <c r="A43" s="34" t="s">
        <v>81</v>
      </c>
    </row>
    <row r="44" ht="15.75" customHeight="1">
      <c r="A44" t="s">
        <v>82</v>
      </c>
    </row>
    <row r="45" ht="15.75" customHeight="1">
      <c r="A45" s="35" t="s">
        <v>83</v>
      </c>
    </row>
    <row r="46" ht="15.75" customHeight="1">
      <c r="A46" s="32" t="s">
        <v>84</v>
      </c>
    </row>
    <row r="47" ht="15.75" customHeight="1">
      <c r="A47" s="34" t="s">
        <v>85</v>
      </c>
    </row>
    <row r="48" ht="15.75" customHeight="1">
      <c r="A48" s="34" t="s">
        <v>86</v>
      </c>
    </row>
    <row r="49" ht="15.75" customHeight="1">
      <c r="A49" s="34" t="s">
        <v>87</v>
      </c>
    </row>
    <row r="50" ht="15.75" customHeight="1">
      <c r="A50" s="34" t="s">
        <v>88</v>
      </c>
    </row>
    <row r="51" ht="15.75" customHeight="1">
      <c r="A51" s="34" t="s">
        <v>89</v>
      </c>
    </row>
    <row r="52" ht="15.75" customHeight="1">
      <c r="A52" s="34" t="s">
        <v>90</v>
      </c>
    </row>
    <row r="53" ht="15.75" customHeight="1">
      <c r="A53" s="34" t="s">
        <v>91</v>
      </c>
    </row>
    <row r="54" ht="15.75" customHeight="1">
      <c r="A54" t="s">
        <v>92</v>
      </c>
    </row>
    <row r="55" ht="15.75" customHeight="1">
      <c r="A55" s="35" t="s">
        <v>93</v>
      </c>
    </row>
    <row r="56" ht="15.75" customHeight="1">
      <c r="A56" s="32" t="s">
        <v>94</v>
      </c>
    </row>
    <row r="57" ht="15.75" customHeight="1">
      <c r="A57" s="34" t="s">
        <v>95</v>
      </c>
    </row>
    <row r="58" ht="15.75" customHeight="1">
      <c r="A58" s="34" t="s">
        <v>96</v>
      </c>
    </row>
    <row r="59" ht="15.75" customHeight="1">
      <c r="A59" s="34" t="s">
        <v>97</v>
      </c>
    </row>
    <row r="60" ht="15.75" customHeight="1">
      <c r="A60" s="34" t="s">
        <v>98</v>
      </c>
    </row>
    <row r="61" ht="15.75" customHeight="1">
      <c r="A61" s="34" t="s">
        <v>99</v>
      </c>
    </row>
    <row r="62" ht="15.75" customHeight="1">
      <c r="A62" s="34" t="s">
        <v>100</v>
      </c>
    </row>
    <row r="63" ht="15.75" customHeight="1">
      <c r="A63" t="s">
        <v>101</v>
      </c>
    </row>
    <row r="64" ht="15.75" customHeight="1">
      <c r="A64" s="36" t="s">
        <v>102</v>
      </c>
    </row>
    <row r="65" ht="15.75" customHeight="1">
      <c r="A65" s="32" t="s">
        <v>51</v>
      </c>
    </row>
    <row r="66" ht="15.75" customHeight="1">
      <c r="A66" s="34" t="s">
        <v>103</v>
      </c>
    </row>
    <row r="67" ht="15.75" customHeight="1">
      <c r="A67" s="32" t="s">
        <v>104</v>
      </c>
    </row>
    <row r="68" ht="15.75" customHeight="1">
      <c r="A68" s="37" t="s">
        <v>105</v>
      </c>
    </row>
    <row r="69" ht="15.75" customHeight="1">
      <c r="A69" s="32" t="s">
        <v>106</v>
      </c>
    </row>
    <row r="70" ht="15.75" customHeight="1">
      <c r="A70" s="36" t="s">
        <v>107</v>
      </c>
    </row>
    <row r="71" ht="15.75" customHeight="1">
      <c r="A71" s="32" t="s">
        <v>108</v>
      </c>
    </row>
    <row r="72" ht="15.75" customHeight="1">
      <c r="A72" s="37" t="s">
        <v>109</v>
      </c>
    </row>
    <row r="73" ht="15.75" customHeight="1">
      <c r="A73" s="32" t="s">
        <v>110</v>
      </c>
    </row>
    <row r="74" ht="15.75" customHeight="1">
      <c r="A74" s="36" t="s">
        <v>45</v>
      </c>
    </row>
    <row r="75" ht="15.75" customHeight="1">
      <c r="A75" s="32" t="s">
        <v>111</v>
      </c>
    </row>
    <row r="76" ht="15.75" customHeight="1">
      <c r="A76" s="34" t="s">
        <v>112</v>
      </c>
    </row>
    <row r="77" ht="15.75" customHeight="1">
      <c r="A77" s="32" t="s">
        <v>113</v>
      </c>
    </row>
    <row r="78" ht="15.75" customHeight="1">
      <c r="A78" s="37" t="s">
        <v>114</v>
      </c>
    </row>
    <row r="79" ht="15.75" customHeight="1">
      <c r="A79" s="32" t="s">
        <v>45</v>
      </c>
      <c r="B79" s="38">
        <v>-0.0082</v>
      </c>
    </row>
    <row r="80" ht="15.75" customHeight="1">
      <c r="A80" s="36"/>
    </row>
    <row r="81" ht="15.75" customHeight="1">
      <c r="A81" s="32" t="s">
        <v>115</v>
      </c>
    </row>
    <row r="82" ht="15.75" customHeight="1">
      <c r="A82" s="34"/>
    </row>
    <row r="83" ht="15.75" customHeight="1">
      <c r="A83" s="39">
        <v>2934.31</v>
      </c>
    </row>
    <row r="84" ht="15.75" customHeight="1">
      <c r="A84" s="37" t="s">
        <v>116</v>
      </c>
      <c r="B84" s="38" t="s">
        <v>117</v>
      </c>
    </row>
    <row r="85" ht="15.75" customHeight="1">
      <c r="A85" s="32"/>
    </row>
    <row r="86" ht="15.75" customHeight="1">
      <c r="A86" s="36" t="s">
        <v>118</v>
      </c>
    </row>
    <row r="87" ht="15.75" customHeight="1"/>
    <row r="88" ht="15.75" customHeight="1">
      <c r="A88" s="40">
        <v>2730.0</v>
      </c>
    </row>
    <row r="89" ht="15.75" customHeight="1">
      <c r="A89" s="32" t="s">
        <v>119</v>
      </c>
      <c r="B89" s="38" t="s">
        <v>117</v>
      </c>
    </row>
    <row r="90" ht="15.75" customHeight="1">
      <c r="A90" s="34"/>
    </row>
    <row r="91" ht="15.75" customHeight="1">
      <c r="A91" s="32" t="s">
        <v>118</v>
      </c>
    </row>
    <row r="92" ht="15.75" customHeight="1">
      <c r="A92" s="34"/>
    </row>
    <row r="93" ht="15.75" customHeight="1">
      <c r="A93" s="41">
        <v>2760.0</v>
      </c>
    </row>
    <row r="94" ht="15.75" customHeight="1">
      <c r="A94" s="32" t="s">
        <v>52</v>
      </c>
      <c r="B94" s="38" t="s">
        <v>117</v>
      </c>
    </row>
    <row r="95" ht="15.75" customHeight="1"/>
    <row r="96" ht="15.75" customHeight="1">
      <c r="A96" t="s">
        <v>115</v>
      </c>
    </row>
    <row r="97" ht="15.75" customHeight="1"/>
    <row r="98" ht="15.75" customHeight="1">
      <c r="A98" s="42">
        <v>3399.0</v>
      </c>
    </row>
    <row r="99" ht="15.75" customHeight="1">
      <c r="A99" t="s">
        <v>120</v>
      </c>
      <c r="B99" s="38" t="s">
        <v>117</v>
      </c>
    </row>
    <row r="100" ht="15.75" customHeight="1"/>
    <row r="101" ht="15.75" customHeight="1">
      <c r="A101" t="s">
        <v>118</v>
      </c>
    </row>
    <row r="102" ht="15.75" customHeight="1"/>
    <row r="103" ht="15.75" customHeight="1">
      <c r="A103" s="42">
        <v>3450.0</v>
      </c>
    </row>
    <row r="104" ht="15.75" customHeight="1">
      <c r="A104" t="s">
        <v>121</v>
      </c>
      <c r="B104" s="38" t="s">
        <v>117</v>
      </c>
    </row>
    <row r="105" ht="15.75" customHeight="1"/>
    <row r="106" ht="15.75" customHeight="1">
      <c r="A106" t="s">
        <v>118</v>
      </c>
    </row>
    <row r="107" ht="15.75" customHeight="1"/>
    <row r="108" ht="15.75" customHeight="1">
      <c r="A108" s="42">
        <v>3485.0</v>
      </c>
    </row>
    <row r="109" ht="15.75" customHeight="1">
      <c r="A109" t="s">
        <v>60</v>
      </c>
      <c r="B109" s="38">
        <v>-0.0332</v>
      </c>
    </row>
    <row r="110" ht="15.75" customHeight="1"/>
    <row r="111" ht="15.75" customHeight="1">
      <c r="A111" t="s">
        <v>122</v>
      </c>
    </row>
    <row r="112" ht="15.75" customHeight="1"/>
    <row r="113" ht="15.75" customHeight="1">
      <c r="A113" s="42">
        <v>3837.42</v>
      </c>
    </row>
    <row r="114" ht="15.75" customHeight="1">
      <c r="A114" t="s">
        <v>123</v>
      </c>
      <c r="B114" s="38">
        <v>-0.1152</v>
      </c>
    </row>
    <row r="115" ht="15.75" customHeight="1"/>
    <row r="116" ht="15.75" customHeight="1">
      <c r="A116" t="s">
        <v>122</v>
      </c>
    </row>
    <row r="117" ht="15.75" customHeight="1"/>
    <row r="118" ht="15.75" customHeight="1">
      <c r="A118" s="42">
        <v>774.83</v>
      </c>
    </row>
    <row r="119" ht="15.75" customHeight="1">
      <c r="A119" t="s">
        <v>62</v>
      </c>
      <c r="B119" s="38">
        <v>-0.0884</v>
      </c>
    </row>
    <row r="120" ht="15.75" customHeight="1"/>
    <row r="121" ht="15.75" customHeight="1">
      <c r="A121" t="s">
        <v>122</v>
      </c>
    </row>
    <row r="122" ht="15.75" customHeight="1"/>
    <row r="123" ht="15.75" customHeight="1">
      <c r="A123" s="42">
        <v>140.17</v>
      </c>
    </row>
    <row r="124" ht="15.75" customHeight="1">
      <c r="A124" t="s">
        <v>63</v>
      </c>
      <c r="B124" s="38">
        <v>-0.0921</v>
      </c>
    </row>
    <row r="125" ht="15.75" customHeight="1"/>
    <row r="126" ht="15.75" customHeight="1">
      <c r="A126" t="s">
        <v>122</v>
      </c>
    </row>
    <row r="127" ht="15.75" customHeight="1"/>
    <row r="128" ht="15.75" customHeight="1">
      <c r="A128" s="42">
        <v>2150.78</v>
      </c>
    </row>
    <row r="129" ht="15.75" customHeight="1">
      <c r="A129" t="s">
        <v>64</v>
      </c>
      <c r="B129" s="38">
        <v>-0.0738</v>
      </c>
    </row>
    <row r="130" ht="15.75" customHeight="1"/>
    <row r="131" ht="15.75" customHeight="1">
      <c r="A131" t="s">
        <v>122</v>
      </c>
    </row>
    <row r="132" ht="15.75" customHeight="1"/>
    <row r="133" ht="15.75" customHeight="1">
      <c r="A133" s="42">
        <v>2188.64</v>
      </c>
    </row>
    <row r="134" ht="15.75" customHeight="1">
      <c r="A134" t="s">
        <v>65</v>
      </c>
      <c r="B134" s="38">
        <v>-0.0763</v>
      </c>
    </row>
    <row r="135" ht="15.75" customHeight="1"/>
    <row r="136" ht="15.75" customHeight="1">
      <c r="A136" t="s">
        <v>122</v>
      </c>
    </row>
    <row r="137" ht="15.75" customHeight="1"/>
    <row r="138" ht="15.75" customHeight="1">
      <c r="A138" s="42">
        <v>2897.0</v>
      </c>
    </row>
    <row r="139" ht="15.75" customHeight="1">
      <c r="A139" t="s">
        <v>57</v>
      </c>
      <c r="B139" s="38">
        <v>-0.1079</v>
      </c>
    </row>
    <row r="140" ht="15.75" customHeight="1"/>
    <row r="141" ht="15.75" customHeight="1">
      <c r="A141" t="s">
        <v>122</v>
      </c>
    </row>
    <row r="142" ht="15.75" customHeight="1"/>
    <row r="143" ht="15.75" customHeight="1">
      <c r="A143" s="42">
        <v>284.7</v>
      </c>
    </row>
    <row r="144" ht="15.75" customHeight="1">
      <c r="A144" t="s">
        <v>124</v>
      </c>
      <c r="B144" t="s">
        <v>117</v>
      </c>
    </row>
    <row r="145" ht="15.75" customHeight="1"/>
    <row r="146" ht="15.75" customHeight="1">
      <c r="A146" t="s">
        <v>118</v>
      </c>
    </row>
    <row r="147" ht="15.75" customHeight="1"/>
    <row r="148" ht="15.75" customHeight="1">
      <c r="A148" s="42">
        <v>0.01</v>
      </c>
    </row>
    <row r="149" ht="15.75" customHeight="1">
      <c r="A149" t="s">
        <v>68</v>
      </c>
      <c r="B149" s="38" t="s">
        <v>117</v>
      </c>
    </row>
    <row r="150" ht="15.75" customHeight="1"/>
    <row r="151" ht="15.75" customHeight="1">
      <c r="A151" t="s">
        <v>122</v>
      </c>
    </row>
    <row r="152" ht="15.75" customHeight="1">
      <c r="A152" s="43"/>
    </row>
    <row r="153" ht="15.75" customHeight="1">
      <c r="A153" t="s">
        <v>125</v>
      </c>
    </row>
    <row r="154" ht="15.75" customHeight="1">
      <c r="A154" t="s">
        <v>70</v>
      </c>
      <c r="B154" s="38">
        <v>-0.9627</v>
      </c>
    </row>
    <row r="155" ht="15.75" customHeight="1"/>
    <row r="156" ht="15.75" customHeight="1">
      <c r="A156" t="s">
        <v>122</v>
      </c>
    </row>
    <row r="157" ht="15.75" customHeight="1">
      <c r="A157" s="43"/>
    </row>
    <row r="158" ht="15.75" customHeight="1">
      <c r="A158" t="s">
        <v>126</v>
      </c>
    </row>
    <row r="159" ht="15.75" customHeight="1">
      <c r="A159" t="s">
        <v>72</v>
      </c>
      <c r="B159" s="38">
        <v>0.0129</v>
      </c>
    </row>
    <row r="160" ht="15.75" customHeight="1"/>
    <row r="161" ht="15.75" customHeight="1">
      <c r="A161" s="43">
        <v>43344.0</v>
      </c>
    </row>
    <row r="162" ht="15.75" customHeight="1">
      <c r="A162" s="43"/>
    </row>
    <row r="163" ht="15.75" customHeight="1">
      <c r="A163" t="s">
        <v>127</v>
      </c>
    </row>
    <row r="164" ht="15.75" customHeight="1">
      <c r="A164" t="s">
        <v>72</v>
      </c>
      <c r="B164" s="38">
        <v>0.01</v>
      </c>
    </row>
    <row r="165" ht="15.75" customHeight="1"/>
    <row r="166" ht="15.75" customHeight="1">
      <c r="A166" s="43" t="s">
        <v>128</v>
      </c>
    </row>
    <row r="167" ht="15.75" customHeight="1"/>
    <row r="168" ht="15.75" customHeight="1">
      <c r="A168" t="s">
        <v>129</v>
      </c>
    </row>
    <row r="169" ht="15.75" customHeight="1">
      <c r="A169" t="s">
        <v>72</v>
      </c>
      <c r="B169" s="38">
        <v>0.0097</v>
      </c>
    </row>
    <row r="170" ht="15.75" customHeight="1"/>
    <row r="171" ht="15.75" customHeight="1">
      <c r="A171" s="43">
        <v>43525.0</v>
      </c>
    </row>
    <row r="172" ht="15.75" customHeight="1"/>
    <row r="173" ht="15.75" customHeight="1">
      <c r="A173" t="s">
        <v>130</v>
      </c>
    </row>
    <row r="174" ht="15.75" customHeight="1">
      <c r="A174" t="s">
        <v>131</v>
      </c>
    </row>
    <row r="175" ht="15.75" customHeight="1">
      <c r="A175" t="s">
        <v>132</v>
      </c>
    </row>
    <row r="176" ht="15.75" customHeight="1">
      <c r="A176" t="s">
        <v>133</v>
      </c>
    </row>
    <row r="177" ht="15.75" customHeight="1">
      <c r="A177" t="s">
        <v>134</v>
      </c>
    </row>
    <row r="178" ht="15.75" customHeight="1"/>
    <row r="179" ht="15.75" customHeight="1">
      <c r="A179" t="s">
        <v>135</v>
      </c>
    </row>
    <row r="180" ht="15.75" customHeight="1">
      <c r="A180" t="s">
        <v>46</v>
      </c>
    </row>
    <row r="181" ht="15.75" customHeight="1">
      <c r="A181" t="s">
        <v>136</v>
      </c>
    </row>
    <row r="182" ht="15.75" customHeight="1">
      <c r="A182">
        <v>-24.14</v>
      </c>
    </row>
    <row r="183" ht="15.75" customHeight="1">
      <c r="A183" s="38">
        <v>-0.0082</v>
      </c>
    </row>
    <row r="184" ht="15.75" customHeight="1">
      <c r="A184" t="s">
        <v>137</v>
      </c>
    </row>
    <row r="185" ht="15.75" customHeight="1">
      <c r="A185" t="s">
        <v>138</v>
      </c>
    </row>
    <row r="186" ht="15.75" customHeight="1">
      <c r="A186" t="s">
        <v>139</v>
      </c>
    </row>
    <row r="187" ht="15.75" customHeight="1">
      <c r="A187" t="s">
        <v>140</v>
      </c>
    </row>
    <row r="188" ht="15.75" customHeight="1">
      <c r="A188" t="s">
        <v>141</v>
      </c>
    </row>
    <row r="189" ht="15.75" customHeight="1">
      <c r="A189" t="s">
        <v>142</v>
      </c>
    </row>
    <row r="190" ht="15.75" customHeight="1">
      <c r="A190" t="s">
        <v>143</v>
      </c>
    </row>
    <row r="191" ht="15.75" customHeight="1">
      <c r="A191" t="s">
        <v>144</v>
      </c>
    </row>
    <row r="192" ht="15.75" customHeight="1">
      <c r="A192" t="s">
        <v>145</v>
      </c>
    </row>
    <row r="193" ht="15.75" customHeight="1">
      <c r="A193" t="s">
        <v>146</v>
      </c>
    </row>
    <row r="194" ht="15.75" customHeight="1">
      <c r="A194" t="s">
        <v>147</v>
      </c>
    </row>
    <row r="195" ht="15.75" customHeight="1">
      <c r="A195" t="s">
        <v>148</v>
      </c>
    </row>
    <row r="196" ht="15.75" customHeight="1">
      <c r="A196" t="s">
        <v>149</v>
      </c>
    </row>
    <row r="197" ht="15.75" customHeight="1">
      <c r="A197" t="s">
        <v>150</v>
      </c>
    </row>
    <row r="198" ht="15.75" customHeight="1">
      <c r="A198" t="s">
        <v>151</v>
      </c>
    </row>
    <row r="199" ht="15.75" customHeight="1">
      <c r="A199" t="s">
        <v>152</v>
      </c>
    </row>
    <row r="200" ht="15.75" customHeight="1">
      <c r="A200" t="s">
        <v>153</v>
      </c>
    </row>
    <row r="201" ht="15.75" customHeight="1">
      <c r="A201" t="s">
        <v>154</v>
      </c>
    </row>
    <row r="202" ht="15.75" customHeight="1">
      <c r="A202" t="s">
        <v>155</v>
      </c>
    </row>
    <row r="203" ht="15.75" customHeight="1">
      <c r="A203" t="s">
        <v>156</v>
      </c>
    </row>
    <row r="204" ht="15.75" customHeight="1">
      <c r="A204" t="s">
        <v>157</v>
      </c>
    </row>
    <row r="205" ht="15.75" customHeight="1">
      <c r="A205" t="s">
        <v>158</v>
      </c>
    </row>
    <row r="206" ht="15.75" customHeight="1">
      <c r="A206" t="s">
        <v>159</v>
      </c>
    </row>
    <row r="207" ht="15.75" customHeight="1">
      <c r="A207" t="s">
        <v>160</v>
      </c>
    </row>
    <row r="208" ht="15.75" customHeight="1">
      <c r="A208" t="s">
        <v>161</v>
      </c>
    </row>
    <row r="209" ht="15.75" customHeight="1">
      <c r="A209" t="s">
        <v>162</v>
      </c>
    </row>
    <row r="210" ht="15.75" customHeight="1">
      <c r="A210" t="s">
        <v>163</v>
      </c>
    </row>
    <row r="211" ht="15.75" customHeight="1">
      <c r="A211" t="s">
        <v>164</v>
      </c>
    </row>
    <row r="212" ht="15.75" customHeight="1">
      <c r="A212" t="s">
        <v>165</v>
      </c>
    </row>
    <row r="213" ht="15.75" customHeight="1">
      <c r="A213" t="s">
        <v>166</v>
      </c>
    </row>
    <row r="214" ht="15.75" customHeight="1">
      <c r="A214" t="s">
        <v>167</v>
      </c>
    </row>
    <row r="215" ht="15.75" customHeight="1">
      <c r="A215" t="s">
        <v>168</v>
      </c>
    </row>
    <row r="216" ht="15.75" customHeight="1">
      <c r="A216" t="s">
        <v>169</v>
      </c>
    </row>
    <row r="217" ht="15.75" customHeight="1">
      <c r="A217" t="s">
        <v>170</v>
      </c>
    </row>
    <row r="218" ht="15.75" customHeight="1">
      <c r="A218" t="s">
        <v>171</v>
      </c>
    </row>
    <row r="219" ht="15.75" customHeight="1">
      <c r="A219" t="s">
        <v>172</v>
      </c>
    </row>
    <row r="220" ht="15.75" customHeight="1">
      <c r="A220" t="s">
        <v>173</v>
      </c>
    </row>
    <row r="221" ht="15.75" customHeight="1">
      <c r="A221" t="s">
        <v>174</v>
      </c>
    </row>
    <row r="222" ht="15.75" customHeight="1">
      <c r="A222" t="s">
        <v>175</v>
      </c>
    </row>
    <row r="223" ht="15.75" customHeight="1">
      <c r="A223" t="s">
        <v>176</v>
      </c>
    </row>
    <row r="224" ht="15.75" customHeight="1">
      <c r="A224" t="s">
        <v>177</v>
      </c>
    </row>
    <row r="225" ht="15.75" customHeight="1">
      <c r="A225" t="s">
        <v>178</v>
      </c>
    </row>
    <row r="226" ht="15.75" customHeight="1">
      <c r="A226" t="s">
        <v>179</v>
      </c>
    </row>
    <row r="227" ht="15.75" customHeight="1">
      <c r="A227" t="s">
        <v>180</v>
      </c>
    </row>
    <row r="228" ht="15.75" customHeight="1">
      <c r="A228" t="s">
        <v>181</v>
      </c>
    </row>
    <row r="229" ht="15.75" customHeight="1">
      <c r="A229" t="s">
        <v>182</v>
      </c>
    </row>
    <row r="230" ht="15.75" customHeight="1">
      <c r="A230" t="s">
        <v>183</v>
      </c>
    </row>
    <row r="231" ht="15.75" customHeight="1">
      <c r="A231" t="s">
        <v>184</v>
      </c>
    </row>
    <row r="232" ht="15.75" customHeight="1">
      <c r="A232" t="s">
        <v>185</v>
      </c>
    </row>
    <row r="233" ht="15.75" customHeight="1">
      <c r="A233" t="s">
        <v>186</v>
      </c>
    </row>
    <row r="234" ht="15.75" customHeight="1">
      <c r="A234" t="s">
        <v>187</v>
      </c>
    </row>
    <row r="235" ht="15.75" customHeight="1">
      <c r="A235" t="s">
        <v>188</v>
      </c>
    </row>
    <row r="236" ht="15.75" customHeight="1">
      <c r="A236" t="s">
        <v>189</v>
      </c>
    </row>
    <row r="237" ht="15.75" customHeight="1">
      <c r="A237" t="s">
        <v>190</v>
      </c>
    </row>
    <row r="238" ht="15.75" customHeight="1">
      <c r="A238" t="s">
        <v>191</v>
      </c>
    </row>
    <row r="239" ht="15.75" customHeight="1">
      <c r="A239" t="s">
        <v>192</v>
      </c>
    </row>
    <row r="240" ht="15.75" customHeight="1">
      <c r="A240" t="s">
        <v>193</v>
      </c>
    </row>
    <row r="241" ht="15.75" customHeight="1">
      <c r="A241" t="s">
        <v>194</v>
      </c>
    </row>
    <row r="242" ht="15.75" customHeight="1">
      <c r="A242" t="s">
        <v>195</v>
      </c>
    </row>
    <row r="243" ht="15.75" customHeight="1">
      <c r="A243" t="s">
        <v>196</v>
      </c>
    </row>
    <row r="244" ht="15.75" customHeight="1">
      <c r="A244" t="s">
        <v>197</v>
      </c>
    </row>
    <row r="245" ht="15.75" customHeight="1">
      <c r="A245" t="s">
        <v>198</v>
      </c>
    </row>
    <row r="246" ht="15.75" customHeight="1">
      <c r="A246" t="s">
        <v>199</v>
      </c>
    </row>
    <row r="247" ht="15.75" customHeight="1">
      <c r="A247" t="s">
        <v>200</v>
      </c>
    </row>
    <row r="248" ht="15.75" customHeight="1">
      <c r="A248" t="s">
        <v>201</v>
      </c>
    </row>
    <row r="249" ht="15.75" customHeight="1">
      <c r="A249" t="s">
        <v>202</v>
      </c>
    </row>
    <row r="250" ht="15.75" customHeight="1">
      <c r="A250" t="s">
        <v>203</v>
      </c>
    </row>
    <row r="251" ht="15.75" customHeight="1">
      <c r="A251" t="s">
        <v>204</v>
      </c>
    </row>
    <row r="252" ht="15.75" customHeight="1">
      <c r="A252" t="s">
        <v>205</v>
      </c>
    </row>
    <row r="253" ht="15.75" customHeight="1">
      <c r="A253" t="s">
        <v>206</v>
      </c>
    </row>
    <row r="254" ht="15.75" customHeight="1">
      <c r="A254" t="s">
        <v>207</v>
      </c>
    </row>
    <row r="255" ht="15.75" customHeight="1">
      <c r="A255" t="s">
        <v>208</v>
      </c>
    </row>
    <row r="256" ht="15.75" customHeight="1">
      <c r="A256" t="s">
        <v>209</v>
      </c>
    </row>
    <row r="257" ht="15.75" customHeight="1">
      <c r="A257" t="s">
        <v>210</v>
      </c>
    </row>
    <row r="258" ht="15.75" customHeight="1">
      <c r="A258" t="s">
        <v>211</v>
      </c>
    </row>
    <row r="259" ht="15.75" customHeight="1">
      <c r="A259" t="s">
        <v>212</v>
      </c>
    </row>
    <row r="260" ht="15.75" customHeight="1">
      <c r="A260" t="s">
        <v>213</v>
      </c>
    </row>
    <row r="261" ht="15.75" customHeight="1">
      <c r="A261" t="s">
        <v>214</v>
      </c>
    </row>
    <row r="262" ht="15.75" customHeight="1">
      <c r="A262" t="s">
        <v>215</v>
      </c>
    </row>
    <row r="263" ht="15.75" customHeight="1">
      <c r="A263" t="s">
        <v>216</v>
      </c>
    </row>
    <row r="264" ht="15.75" customHeight="1">
      <c r="A264" t="s">
        <v>217</v>
      </c>
    </row>
    <row r="265" ht="15.75" customHeight="1">
      <c r="A265" t="s">
        <v>218</v>
      </c>
    </row>
    <row r="266" ht="15.75" customHeight="1">
      <c r="A266" t="s">
        <v>219</v>
      </c>
    </row>
    <row r="267" ht="15.75" customHeight="1">
      <c r="A267" t="s">
        <v>220</v>
      </c>
    </row>
    <row r="268" ht="15.75" customHeight="1">
      <c r="A268" t="s">
        <v>221</v>
      </c>
    </row>
    <row r="269" ht="15.75" customHeight="1">
      <c r="A269" t="s">
        <v>222</v>
      </c>
    </row>
    <row r="270" ht="15.75" customHeight="1">
      <c r="A270" t="s">
        <v>223</v>
      </c>
    </row>
    <row r="271" ht="15.75" customHeight="1">
      <c r="A271" t="s">
        <v>224</v>
      </c>
    </row>
    <row r="272" ht="15.75" customHeight="1">
      <c r="A272" t="s">
        <v>225</v>
      </c>
    </row>
    <row r="273" ht="15.75" customHeight="1">
      <c r="A273" t="s">
        <v>226</v>
      </c>
    </row>
    <row r="274" ht="15.75" customHeight="1">
      <c r="A274" t="s">
        <v>227</v>
      </c>
    </row>
    <row r="275" ht="15.75" customHeight="1">
      <c r="A275" t="s">
        <v>228</v>
      </c>
    </row>
    <row r="276" ht="15.75" customHeight="1">
      <c r="A276" t="s">
        <v>229</v>
      </c>
    </row>
    <row r="277" ht="15.75" customHeight="1">
      <c r="A277" t="s">
        <v>230</v>
      </c>
    </row>
    <row r="278" ht="15.75" customHeight="1">
      <c r="A278" t="s">
        <v>231</v>
      </c>
    </row>
    <row r="279" ht="15.75" customHeight="1">
      <c r="A279" t="s">
        <v>232</v>
      </c>
    </row>
    <row r="280" ht="15.75" customHeight="1">
      <c r="A280" t="s">
        <v>233</v>
      </c>
    </row>
    <row r="281" ht="15.75" customHeight="1">
      <c r="A281" t="s">
        <v>234</v>
      </c>
    </row>
    <row r="282" ht="15.75" customHeight="1">
      <c r="A282" t="s">
        <v>235</v>
      </c>
      <c r="B282" s="44"/>
    </row>
    <row r="283" ht="15.75" customHeight="1">
      <c r="A283" s="45" t="s">
        <v>236</v>
      </c>
    </row>
    <row r="284" ht="15.75" customHeight="1">
      <c r="A284" s="45">
        <v>3046.76</v>
      </c>
    </row>
    <row r="285" ht="15.75" customHeight="1">
      <c r="A285" t="s">
        <v>237</v>
      </c>
    </row>
    <row r="286" ht="15.75" customHeight="1">
      <c r="A286" s="45" t="s">
        <v>238</v>
      </c>
    </row>
    <row r="287" ht="15.75" customHeight="1">
      <c r="A287" s="45">
        <v>2875.72</v>
      </c>
    </row>
    <row r="288" ht="15.75" customHeight="1">
      <c r="A288" t="s">
        <v>239</v>
      </c>
    </row>
    <row r="289" ht="15.75" customHeight="1">
      <c r="A289" s="45" t="s">
        <v>240</v>
      </c>
      <c r="B289" s="46"/>
    </row>
    <row r="290" ht="15.75" customHeight="1">
      <c r="A290" s="45">
        <v>2947.19</v>
      </c>
    </row>
    <row r="291" ht="15.75" customHeight="1">
      <c r="A291" t="s">
        <v>241</v>
      </c>
      <c r="B291" s="47"/>
    </row>
    <row r="292" ht="15.75" customHeight="1">
      <c r="A292" t="s">
        <v>242</v>
      </c>
    </row>
    <row r="293" ht="15.75" customHeight="1">
      <c r="A293" t="s">
        <v>243</v>
      </c>
      <c r="B293" s="38"/>
    </row>
    <row r="294" ht="15.75" customHeight="1">
      <c r="A294" t="s">
        <v>244</v>
      </c>
    </row>
    <row r="295" ht="15.75" customHeight="1"/>
    <row r="296" ht="15.75" customHeight="1">
      <c r="A296" t="s">
        <v>245</v>
      </c>
    </row>
    <row r="297" ht="15.75" customHeight="1"/>
    <row r="298" ht="15.75" customHeight="1">
      <c r="A298" t="s">
        <v>246</v>
      </c>
    </row>
    <row r="299" ht="15.75" customHeight="1">
      <c r="A299" t="s">
        <v>247</v>
      </c>
      <c r="B299" s="44" t="s">
        <v>248</v>
      </c>
      <c r="C299" t="s">
        <v>249</v>
      </c>
      <c r="D299" t="s">
        <v>250</v>
      </c>
      <c r="E299" t="s">
        <v>251</v>
      </c>
    </row>
    <row r="300" ht="15.75" customHeight="1">
      <c r="A300" t="s">
        <v>252</v>
      </c>
      <c r="B300" t="s">
        <v>253</v>
      </c>
      <c r="C300" t="s">
        <v>254</v>
      </c>
      <c r="D300" t="s">
        <v>254</v>
      </c>
      <c r="E300" t="s">
        <v>254</v>
      </c>
    </row>
    <row r="301" ht="15.75" customHeight="1">
      <c r="A301" t="s">
        <v>255</v>
      </c>
      <c r="B301" s="44" t="s">
        <v>256</v>
      </c>
      <c r="C301" t="s">
        <v>254</v>
      </c>
      <c r="D301" t="s">
        <v>254</v>
      </c>
      <c r="E301" t="s">
        <v>254</v>
      </c>
    </row>
    <row r="302" ht="15.75" customHeight="1">
      <c r="A302" t="s">
        <v>257</v>
      </c>
      <c r="B302" s="44" t="s">
        <v>256</v>
      </c>
      <c r="C302" s="48" t="s">
        <v>254</v>
      </c>
      <c r="D302" t="s">
        <v>254</v>
      </c>
      <c r="E302" t="s">
        <v>254</v>
      </c>
    </row>
    <row r="303" ht="15.75" customHeight="1">
      <c r="A303" t="s">
        <v>258</v>
      </c>
      <c r="B303" s="44" t="s">
        <v>256</v>
      </c>
      <c r="C303" s="48" t="s">
        <v>254</v>
      </c>
      <c r="D303" s="48" t="s">
        <v>254</v>
      </c>
      <c r="E303" t="s">
        <v>254</v>
      </c>
    </row>
    <row r="304" ht="15.75" customHeight="1">
      <c r="A304" t="s">
        <v>259</v>
      </c>
      <c r="B304" t="s">
        <v>260</v>
      </c>
      <c r="C304" s="48" t="s">
        <v>254</v>
      </c>
      <c r="D304" s="48" t="s">
        <v>254</v>
      </c>
      <c r="E304" t="s">
        <v>254</v>
      </c>
    </row>
    <row r="305" ht="15.75" customHeight="1">
      <c r="A305" t="s">
        <v>261</v>
      </c>
      <c r="B305" t="s">
        <v>262</v>
      </c>
      <c r="C305" s="48" t="s">
        <v>254</v>
      </c>
      <c r="D305" s="48" t="s">
        <v>254</v>
      </c>
      <c r="E305" t="s">
        <v>254</v>
      </c>
    </row>
    <row r="306" ht="15.75" customHeight="1">
      <c r="A306" t="s">
        <v>263</v>
      </c>
      <c r="B306" t="s">
        <v>264</v>
      </c>
      <c r="C306" s="48" t="s">
        <v>254</v>
      </c>
      <c r="D306" s="48" t="s">
        <v>254</v>
      </c>
      <c r="E306" t="s">
        <v>254</v>
      </c>
    </row>
    <row r="307" ht="15.75" customHeight="1">
      <c r="A307" t="s">
        <v>265</v>
      </c>
      <c r="B307" t="s">
        <v>266</v>
      </c>
      <c r="C307" t="s">
        <v>254</v>
      </c>
      <c r="D307" t="s">
        <v>254</v>
      </c>
      <c r="E307" t="s">
        <v>254</v>
      </c>
    </row>
    <row r="308" ht="15.75" customHeight="1">
      <c r="A308" t="s">
        <v>267</v>
      </c>
      <c r="B308" t="s">
        <v>266</v>
      </c>
      <c r="C308" t="s">
        <v>254</v>
      </c>
      <c r="D308" t="s">
        <v>254</v>
      </c>
      <c r="E308" t="s">
        <v>254</v>
      </c>
    </row>
    <row r="309" ht="15.75" customHeight="1">
      <c r="A309" t="s">
        <v>268</v>
      </c>
      <c r="B309" t="s">
        <v>266</v>
      </c>
      <c r="C309" s="48" t="s">
        <v>254</v>
      </c>
      <c r="D309" s="48" t="s">
        <v>254</v>
      </c>
      <c r="E309" t="s">
        <v>254</v>
      </c>
    </row>
    <row r="310" ht="15.75" customHeight="1">
      <c r="A310" t="s">
        <v>269</v>
      </c>
      <c r="B310" t="s">
        <v>266</v>
      </c>
      <c r="C310" s="48" t="s">
        <v>254</v>
      </c>
      <c r="D310" s="48" t="s">
        <v>254</v>
      </c>
      <c r="E310" t="s">
        <v>254</v>
      </c>
    </row>
    <row r="311" ht="15.75" customHeight="1">
      <c r="A311" t="s">
        <v>270</v>
      </c>
      <c r="B311" t="s">
        <v>271</v>
      </c>
      <c r="C311" s="48" t="s">
        <v>254</v>
      </c>
      <c r="D311" s="48" t="s">
        <v>254</v>
      </c>
      <c r="E311" t="s">
        <v>254</v>
      </c>
    </row>
    <row r="312" ht="15.75" customHeight="1">
      <c r="A312" t="s">
        <v>272</v>
      </c>
      <c r="B312" t="s">
        <v>273</v>
      </c>
      <c r="C312" s="48" t="s">
        <v>254</v>
      </c>
      <c r="D312" s="48" t="s">
        <v>254</v>
      </c>
      <c r="E312" t="s">
        <v>254</v>
      </c>
    </row>
    <row r="313" ht="15.75" customHeight="1">
      <c r="A313" t="s">
        <v>274</v>
      </c>
      <c r="B313" t="s">
        <v>275</v>
      </c>
      <c r="C313" t="s">
        <v>254</v>
      </c>
      <c r="D313" t="s">
        <v>254</v>
      </c>
      <c r="E313" t="s">
        <v>254</v>
      </c>
    </row>
    <row r="314" ht="15.75" customHeight="1">
      <c r="A314" t="s">
        <v>276</v>
      </c>
      <c r="B314" t="s">
        <v>277</v>
      </c>
      <c r="C314" t="s">
        <v>254</v>
      </c>
      <c r="D314" t="s">
        <v>254</v>
      </c>
      <c r="E314" t="s">
        <v>254</v>
      </c>
    </row>
    <row r="315" ht="15.75" customHeight="1">
      <c r="A315" t="s">
        <v>278</v>
      </c>
      <c r="B315" t="s">
        <v>279</v>
      </c>
      <c r="C315" t="s">
        <v>254</v>
      </c>
      <c r="D315" t="s">
        <v>254</v>
      </c>
      <c r="E315" t="s">
        <v>254</v>
      </c>
    </row>
    <row r="316" ht="15.75" customHeight="1">
      <c r="A316" t="s">
        <v>280</v>
      </c>
      <c r="B316" t="s">
        <v>279</v>
      </c>
      <c r="C316" s="48" t="s">
        <v>254</v>
      </c>
      <c r="D316" s="48" t="s">
        <v>254</v>
      </c>
      <c r="E316" t="s">
        <v>254</v>
      </c>
    </row>
    <row r="317" ht="15.75" customHeight="1">
      <c r="A317" t="s">
        <v>281</v>
      </c>
      <c r="B317" t="s">
        <v>279</v>
      </c>
      <c r="C317" s="48" t="s">
        <v>254</v>
      </c>
      <c r="D317" s="48" t="s">
        <v>254</v>
      </c>
      <c r="E317" t="s">
        <v>254</v>
      </c>
    </row>
    <row r="318" ht="15.75" customHeight="1">
      <c r="A318" t="s">
        <v>282</v>
      </c>
      <c r="B318" t="s">
        <v>283</v>
      </c>
      <c r="C318" s="48" t="s">
        <v>254</v>
      </c>
      <c r="D318" s="48" t="s">
        <v>254</v>
      </c>
      <c r="E318" t="s">
        <v>254</v>
      </c>
    </row>
    <row r="319" ht="15.75" customHeight="1">
      <c r="A319" t="s">
        <v>284</v>
      </c>
      <c r="B319" t="s">
        <v>285</v>
      </c>
      <c r="C319" s="48" t="s">
        <v>254</v>
      </c>
      <c r="D319" s="48" t="s">
        <v>254</v>
      </c>
      <c r="E319" t="s">
        <v>254</v>
      </c>
    </row>
    <row r="320" ht="15.75" customHeight="1">
      <c r="A320" t="s">
        <v>286</v>
      </c>
      <c r="B320" t="s">
        <v>287</v>
      </c>
      <c r="C320" s="48" t="s">
        <v>254</v>
      </c>
      <c r="D320" s="48" t="s">
        <v>254</v>
      </c>
      <c r="E320" t="s">
        <v>254</v>
      </c>
    </row>
    <row r="321" ht="15.75" customHeight="1">
      <c r="A321" t="s">
        <v>288</v>
      </c>
      <c r="B321" t="s">
        <v>287</v>
      </c>
      <c r="C321" t="s">
        <v>254</v>
      </c>
      <c r="D321" t="s">
        <v>254</v>
      </c>
      <c r="E321" t="s">
        <v>254</v>
      </c>
    </row>
    <row r="322" ht="15.75" customHeight="1">
      <c r="A322" t="s">
        <v>289</v>
      </c>
      <c r="B322" t="s">
        <v>290</v>
      </c>
      <c r="C322" t="s">
        <v>254</v>
      </c>
      <c r="D322" t="s">
        <v>254</v>
      </c>
      <c r="E322" t="s">
        <v>254</v>
      </c>
    </row>
    <row r="323" ht="15.75" customHeight="1">
      <c r="A323" t="s">
        <v>291</v>
      </c>
      <c r="B323" t="s">
        <v>290</v>
      </c>
      <c r="C323" s="48" t="s">
        <v>254</v>
      </c>
      <c r="D323" s="48" t="s">
        <v>254</v>
      </c>
      <c r="E323" t="s">
        <v>254</v>
      </c>
    </row>
    <row r="324" ht="15.75" customHeight="1">
      <c r="A324" t="s">
        <v>292</v>
      </c>
      <c r="B324" t="s">
        <v>290</v>
      </c>
      <c r="C324" s="48" t="s">
        <v>254</v>
      </c>
      <c r="D324" s="48" t="s">
        <v>254</v>
      </c>
      <c r="E324" t="s">
        <v>254</v>
      </c>
    </row>
    <row r="325" ht="15.75" customHeight="1">
      <c r="A325" t="s">
        <v>293</v>
      </c>
      <c r="B325" t="s">
        <v>294</v>
      </c>
      <c r="C325" s="48" t="s">
        <v>254</v>
      </c>
      <c r="D325" s="48" t="s">
        <v>254</v>
      </c>
      <c r="E325" t="s">
        <v>254</v>
      </c>
    </row>
    <row r="326" ht="15.75" customHeight="1">
      <c r="A326" t="s">
        <v>295</v>
      </c>
      <c r="B326" t="s">
        <v>296</v>
      </c>
      <c r="C326" s="48" t="s">
        <v>254</v>
      </c>
      <c r="D326" s="48" t="s">
        <v>254</v>
      </c>
      <c r="E326" t="s">
        <v>254</v>
      </c>
    </row>
    <row r="327" ht="15.75" customHeight="1">
      <c r="A327" t="s">
        <v>297</v>
      </c>
      <c r="B327" t="s">
        <v>298</v>
      </c>
      <c r="C327" s="48" t="s">
        <v>254</v>
      </c>
      <c r="D327" s="48" t="s">
        <v>254</v>
      </c>
      <c r="E327" t="s">
        <v>254</v>
      </c>
    </row>
    <row r="328" ht="15.75" customHeight="1">
      <c r="A328" t="s">
        <v>299</v>
      </c>
      <c r="B328" t="s">
        <v>300</v>
      </c>
      <c r="C328" t="s">
        <v>254</v>
      </c>
      <c r="D328" t="s">
        <v>254</v>
      </c>
      <c r="E328" t="s">
        <v>254</v>
      </c>
    </row>
    <row r="329" ht="15.75" customHeight="1">
      <c r="A329" t="s">
        <v>301</v>
      </c>
      <c r="B329" t="s">
        <v>302</v>
      </c>
      <c r="C329" t="s">
        <v>254</v>
      </c>
      <c r="D329" t="s">
        <v>254</v>
      </c>
      <c r="E329" t="s">
        <v>254</v>
      </c>
    </row>
    <row r="330" ht="15.75" customHeight="1">
      <c r="A330" t="s">
        <v>303</v>
      </c>
      <c r="B330" t="s">
        <v>302</v>
      </c>
      <c r="C330" t="s">
        <v>254</v>
      </c>
      <c r="D330" t="s">
        <v>254</v>
      </c>
      <c r="E330" t="s">
        <v>254</v>
      </c>
    </row>
    <row r="331" ht="15.75" customHeight="1">
      <c r="A331" t="s">
        <v>304</v>
      </c>
    </row>
    <row r="332" ht="15.75" customHeight="1"/>
    <row r="333" ht="15.75" customHeight="1">
      <c r="A333" t="s">
        <v>305</v>
      </c>
    </row>
    <row r="334" ht="15.75" customHeight="1"/>
    <row r="335" ht="15.75" customHeight="1"/>
    <row r="336" ht="15.75" customHeight="1">
      <c r="A336" t="s">
        <v>306</v>
      </c>
    </row>
    <row r="337" ht="15.75" customHeight="1">
      <c r="A337" t="s">
        <v>307</v>
      </c>
    </row>
    <row r="338" ht="15.75" customHeight="1">
      <c r="A338" t="s">
        <v>308</v>
      </c>
    </row>
    <row r="339" ht="15.75" customHeight="1">
      <c r="A339" t="s">
        <v>309</v>
      </c>
    </row>
    <row r="340" ht="15.75" customHeight="1">
      <c r="A340" t="s">
        <v>310</v>
      </c>
    </row>
    <row r="341" ht="15.75" customHeight="1">
      <c r="A341" t="s">
        <v>311</v>
      </c>
    </row>
    <row r="342" ht="15.75" customHeight="1">
      <c r="A342" t="s">
        <v>312</v>
      </c>
    </row>
    <row r="343" ht="15.75" customHeight="1">
      <c r="A343" t="s">
        <v>313</v>
      </c>
    </row>
    <row r="344" ht="15.75" customHeight="1">
      <c r="A344" t="s">
        <v>314</v>
      </c>
    </row>
    <row r="345" ht="15.75" customHeight="1">
      <c r="A345" t="s">
        <v>315</v>
      </c>
    </row>
    <row r="346" ht="15.75" customHeight="1">
      <c r="A346" t="s">
        <v>316</v>
      </c>
    </row>
    <row r="347" ht="15.75" customHeight="1">
      <c r="A347" t="s">
        <v>317</v>
      </c>
    </row>
    <row r="348" ht="15.75" customHeight="1">
      <c r="A348" t="s">
        <v>318</v>
      </c>
    </row>
    <row r="349" ht="15.75" customHeight="1"/>
    <row r="350" ht="15.75" customHeight="1">
      <c r="A350" t="s">
        <v>319</v>
      </c>
    </row>
    <row r="351" ht="15.75" customHeight="1">
      <c r="A351" t="s">
        <v>320</v>
      </c>
    </row>
    <row r="352" ht="15.75" customHeight="1"/>
    <row r="353" ht="15.75" customHeight="1">
      <c r="A353" t="s">
        <v>321</v>
      </c>
    </row>
    <row r="354" ht="15.75" customHeight="1">
      <c r="A354" t="s">
        <v>322</v>
      </c>
      <c r="B354" s="42"/>
    </row>
    <row r="355" ht="15.75" customHeight="1">
      <c r="A355" t="s">
        <v>45</v>
      </c>
      <c r="B355" s="42">
        <v>2934.31</v>
      </c>
    </row>
    <row r="356" ht="15.75" customHeight="1">
      <c r="A356" t="s">
        <v>323</v>
      </c>
      <c r="B356" s="42">
        <v>2730.0</v>
      </c>
    </row>
    <row r="357" ht="15.75" customHeight="1">
      <c r="A357" t="s">
        <v>324</v>
      </c>
      <c r="B357" s="42">
        <v>2760.0</v>
      </c>
    </row>
    <row r="358" ht="15.75" customHeight="1">
      <c r="A358" t="s">
        <v>52</v>
      </c>
      <c r="B358" s="42">
        <v>3399.0</v>
      </c>
    </row>
    <row r="359" ht="15.75" customHeight="1">
      <c r="A359" t="s">
        <v>325</v>
      </c>
      <c r="B359" s="42">
        <v>3450.0</v>
      </c>
    </row>
    <row r="360" ht="15.75" customHeight="1">
      <c r="A360" t="s">
        <v>326</v>
      </c>
      <c r="B360" s="42">
        <v>3485.0</v>
      </c>
    </row>
    <row r="361" ht="15.75" customHeight="1">
      <c r="A361" t="s">
        <v>60</v>
      </c>
      <c r="B361" s="42">
        <v>3837.42</v>
      </c>
    </row>
    <row r="362" ht="15.75" customHeight="1">
      <c r="A362" t="s">
        <v>65</v>
      </c>
      <c r="B362" s="42">
        <v>2897.0</v>
      </c>
    </row>
    <row r="363" ht="15.75" customHeight="1">
      <c r="A363" t="s">
        <v>64</v>
      </c>
      <c r="B363" s="44">
        <v>2188.64</v>
      </c>
    </row>
    <row r="364" ht="15.75" customHeight="1">
      <c r="A364" t="s">
        <v>63</v>
      </c>
      <c r="B364" s="42">
        <v>2150.78</v>
      </c>
    </row>
    <row r="365" ht="15.75" customHeight="1">
      <c r="A365" t="s">
        <v>327</v>
      </c>
      <c r="B365" s="42">
        <v>774.83</v>
      </c>
    </row>
    <row r="366" ht="15.75" customHeight="1">
      <c r="A366" t="s">
        <v>328</v>
      </c>
      <c r="B366" s="42">
        <v>102.89</v>
      </c>
    </row>
    <row r="367" ht="15.75" customHeight="1">
      <c r="A367" t="s">
        <v>62</v>
      </c>
      <c r="B367" s="42">
        <v>140.17</v>
      </c>
    </row>
    <row r="368" ht="15.75" customHeight="1">
      <c r="A368" t="s">
        <v>329</v>
      </c>
      <c r="B368" s="42">
        <v>456.34</v>
      </c>
    </row>
    <row r="369" ht="15.75" customHeight="1">
      <c r="A369" t="s">
        <v>330</v>
      </c>
      <c r="B369" s="42">
        <v>284.7</v>
      </c>
    </row>
    <row r="370" ht="15.75" customHeight="1">
      <c r="A370" t="s">
        <v>331</v>
      </c>
      <c r="B370" s="49">
        <v>0.01</v>
      </c>
    </row>
    <row r="371" ht="15.75" customHeight="1">
      <c r="A371" t="s">
        <v>332</v>
      </c>
    </row>
    <row r="372" ht="15.75" customHeight="1">
      <c r="A372" t="s">
        <v>68</v>
      </c>
      <c r="B372" t="s">
        <v>125</v>
      </c>
    </row>
    <row r="373" ht="15.75" customHeight="1">
      <c r="A373" t="s">
        <v>70</v>
      </c>
      <c r="B373" s="47" t="s">
        <v>126</v>
      </c>
    </row>
    <row r="374" ht="15.75" customHeight="1">
      <c r="A374" t="s">
        <v>333</v>
      </c>
      <c r="B374" t="s">
        <v>127</v>
      </c>
    </row>
    <row r="375" ht="15.75" customHeight="1">
      <c r="A375" t="s">
        <v>334</v>
      </c>
      <c r="B375" t="s">
        <v>129</v>
      </c>
    </row>
    <row r="376" ht="15.75" customHeight="1">
      <c r="A376" t="s">
        <v>335</v>
      </c>
      <c r="B376" s="50" t="s">
        <v>130</v>
      </c>
    </row>
    <row r="377" ht="15.75" customHeight="1">
      <c r="A377" t="s">
        <v>336</v>
      </c>
      <c r="B377" s="42">
        <v>695000.0</v>
      </c>
    </row>
    <row r="378" ht="15.75" customHeight="1">
      <c r="A378" t="s">
        <v>337</v>
      </c>
      <c r="B378" s="42">
        <v>3523248.7</v>
      </c>
    </row>
    <row r="379" ht="15.75" customHeight="1">
      <c r="A379" t="s">
        <v>338</v>
      </c>
      <c r="B379" s="46">
        <v>114334.7</v>
      </c>
    </row>
    <row r="380" ht="15.75" customHeight="1">
      <c r="A380" t="s">
        <v>339</v>
      </c>
      <c r="B380" s="42">
        <v>124276.85</v>
      </c>
    </row>
    <row r="381" ht="15.75" customHeight="1">
      <c r="A381" t="s">
        <v>340</v>
      </c>
      <c r="B381" s="42">
        <v>1238.7</v>
      </c>
    </row>
    <row r="382" ht="15.75" customHeight="1">
      <c r="A382" t="s">
        <v>341</v>
      </c>
      <c r="B382" s="44">
        <v>1548.38</v>
      </c>
    </row>
    <row r="383" ht="15.75" customHeight="1">
      <c r="A383" t="s">
        <v>342</v>
      </c>
      <c r="B383" t="s">
        <v>343</v>
      </c>
    </row>
    <row r="384" ht="15.75" customHeight="1">
      <c r="A384" t="s">
        <v>344</v>
      </c>
      <c r="B384" s="45"/>
    </row>
    <row r="385" ht="15.75" customHeight="1">
      <c r="A385" t="s">
        <v>345</v>
      </c>
      <c r="B385" s="44">
        <v>1528.09</v>
      </c>
    </row>
    <row r="386" ht="15.75" customHeight="1">
      <c r="A386" t="s">
        <v>346</v>
      </c>
      <c r="B386" s="44"/>
    </row>
    <row r="387" ht="15.75" customHeight="1">
      <c r="A387" t="s">
        <v>347</v>
      </c>
      <c r="B387" s="44">
        <v>0.0425</v>
      </c>
    </row>
    <row r="388" ht="15.75" customHeight="1">
      <c r="A388" t="s">
        <v>348</v>
      </c>
      <c r="B388" s="38">
        <v>0.04126</v>
      </c>
    </row>
    <row r="389" ht="15.75" customHeight="1">
      <c r="A389" t="s">
        <v>349</v>
      </c>
      <c r="B389" s="38">
        <v>0.045</v>
      </c>
    </row>
    <row r="390" ht="15.75" customHeight="1">
      <c r="A390" t="s">
        <v>350</v>
      </c>
      <c r="B390" s="38"/>
    </row>
    <row r="391" ht="15.75" customHeight="1">
      <c r="A391" t="s">
        <v>351</v>
      </c>
      <c r="B391" s="38">
        <v>0.2234</v>
      </c>
    </row>
    <row r="392" ht="15.75" customHeight="1">
      <c r="A392" t="s">
        <v>352</v>
      </c>
      <c r="B392" s="38">
        <v>0.3042</v>
      </c>
    </row>
    <row r="393" ht="15.75" customHeight="1">
      <c r="A393" t="s">
        <v>353</v>
      </c>
      <c r="B393" s="42"/>
    </row>
    <row r="394" ht="15.75" customHeight="1">
      <c r="A394" t="s">
        <v>81</v>
      </c>
      <c r="B394" s="49">
        <v>259.6613</v>
      </c>
    </row>
    <row r="395" ht="15.75" customHeight="1">
      <c r="A395" t="s">
        <v>354</v>
      </c>
      <c r="B395" s="38">
        <v>0.0071</v>
      </c>
    </row>
    <row r="396" ht="15.75" customHeight="1">
      <c r="A396" t="s">
        <v>355</v>
      </c>
      <c r="B396" s="50">
        <v>0.0063</v>
      </c>
    </row>
    <row r="397" ht="15.75" customHeight="1">
      <c r="A397" t="s">
        <v>356</v>
      </c>
      <c r="B397" s="51">
        <v>113400.0</v>
      </c>
    </row>
    <row r="398" ht="15.75" customHeight="1">
      <c r="A398" t="s">
        <v>357</v>
      </c>
      <c r="B398" s="38">
        <v>0.118</v>
      </c>
    </row>
    <row r="399" ht="15.75" customHeight="1">
      <c r="A399" t="s">
        <v>358</v>
      </c>
      <c r="B399" s="50">
        <v>0.094</v>
      </c>
    </row>
    <row r="400" ht="15.75" customHeight="1">
      <c r="A400" t="s">
        <v>97</v>
      </c>
      <c r="B400" s="50">
        <v>781242.0</v>
      </c>
    </row>
    <row r="401" ht="15.75" customHeight="1">
      <c r="A401" t="s">
        <v>98</v>
      </c>
      <c r="B401" s="50">
        <v>88211.0</v>
      </c>
    </row>
    <row r="402" ht="15.75" customHeight="1">
      <c r="A402" t="s">
        <v>99</v>
      </c>
      <c r="B402" s="51">
        <v>33156.0</v>
      </c>
    </row>
    <row r="403" ht="15.75" customHeight="1">
      <c r="A403" t="str">
        <f> indicador sube</f>
        <v>#ERROR!</v>
      </c>
      <c r="B403" t="str">
        <f> indicador baja</f>
        <v>#ERROR!</v>
      </c>
    </row>
    <row r="404" ht="15.75" customHeight="1">
      <c r="A404" t="str">
        <f> indicador igual</f>
        <v>#ERROR!</v>
      </c>
      <c r="B404" t="str">
        <f> indicador desactualizado</f>
        <v>#ERROR!</v>
      </c>
    </row>
    <row r="405" ht="15.75" customHeight="1">
      <c r="A405" t="s">
        <v>359</v>
      </c>
      <c r="B405" t="str">
        <f> sin valor para comparar</f>
        <v>#ERROR!</v>
      </c>
    </row>
    <row r="406" ht="15.75" customHeight="1">
      <c r="A406" t="s">
        <v>360</v>
      </c>
    </row>
    <row r="407" ht="15.75" customHeight="1">
      <c r="A407" t="s">
        <v>361</v>
      </c>
    </row>
    <row r="408" ht="15.75" customHeight="1">
      <c r="A408" t="s">
        <v>362</v>
      </c>
    </row>
    <row r="409" ht="15.75" customHeight="1">
      <c r="A409" t="s">
        <v>363</v>
      </c>
    </row>
    <row r="410" ht="15.75" customHeight="1">
      <c r="A410" t="s">
        <v>364</v>
      </c>
    </row>
    <row r="411" ht="15.75" customHeight="1">
      <c r="A411" t="s">
        <v>365</v>
      </c>
    </row>
    <row r="412" ht="15.75" customHeight="1">
      <c r="A412" t="s">
        <v>366</v>
      </c>
    </row>
    <row r="413" ht="15.75" customHeight="1">
      <c r="A413" s="34"/>
    </row>
    <row r="414" ht="15.75" customHeight="1">
      <c r="A414" s="32"/>
    </row>
    <row r="415" ht="15.75" customHeight="1">
      <c r="A415" s="34"/>
    </row>
    <row r="416" ht="15.75" customHeight="1">
      <c r="A416" s="34"/>
    </row>
    <row r="417" ht="15.75" customHeight="1">
      <c r="A417" s="32"/>
    </row>
    <row r="418" ht="15.75" customHeight="1">
      <c r="A418" s="34"/>
    </row>
    <row r="419" ht="15.75" customHeight="1">
      <c r="A419" s="32"/>
    </row>
    <row r="420" ht="15.75" customHeight="1">
      <c r="A420" s="34"/>
    </row>
    <row r="421" ht="15.75" customHeight="1">
      <c r="A421" s="34"/>
    </row>
    <row r="422" ht="15.75" customHeight="1">
      <c r="A422" s="32"/>
    </row>
    <row r="423" ht="15.75" customHeight="1">
      <c r="A423" s="34"/>
    </row>
    <row r="424" ht="15.75" customHeight="1">
      <c r="A424" s="32"/>
    </row>
    <row r="425" ht="15.75" customHeight="1">
      <c r="A425" s="34"/>
    </row>
    <row r="426" ht="15.75" customHeight="1">
      <c r="A426" s="34"/>
    </row>
    <row r="427" ht="15.75" customHeight="1">
      <c r="A427" s="32"/>
    </row>
    <row r="428" ht="15.75" customHeight="1">
      <c r="A428" s="34"/>
    </row>
    <row r="429" ht="15.75" customHeight="1">
      <c r="A429" s="32"/>
    </row>
    <row r="430" ht="15.75" customHeight="1">
      <c r="A430" s="34"/>
    </row>
    <row r="431" ht="15.75" customHeight="1">
      <c r="A431" s="32"/>
    </row>
    <row r="432" ht="15.75" customHeight="1">
      <c r="A432" s="34"/>
    </row>
    <row r="433" ht="15.75" customHeight="1">
      <c r="A433" s="32"/>
    </row>
    <row r="434" ht="15.75" customHeight="1">
      <c r="A434" s="34"/>
    </row>
    <row r="435" ht="15.75" customHeight="1">
      <c r="A435" s="34"/>
    </row>
    <row r="436" ht="15.75" customHeight="1">
      <c r="A436" s="32"/>
    </row>
    <row r="437" ht="15.75" customHeight="1">
      <c r="A437" s="34"/>
    </row>
    <row r="438" ht="15.75" customHeight="1">
      <c r="A438" s="32"/>
    </row>
    <row r="439" ht="15.75" customHeight="1">
      <c r="A439" s="34"/>
    </row>
    <row r="440" ht="15.75" customHeight="1"/>
    <row r="441" ht="15.75" customHeight="1">
      <c r="A441" s="36"/>
    </row>
    <row r="442" ht="15.75" customHeight="1"/>
    <row r="443" ht="15.75" customHeight="1">
      <c r="A443" s="36"/>
    </row>
    <row r="444" ht="15.75" customHeight="1"/>
    <row r="445" ht="15.75" customHeight="1">
      <c r="A445" s="36"/>
    </row>
    <row r="446" ht="15.75" customHeight="1"/>
    <row r="447" ht="15.75" customHeight="1">
      <c r="A447" s="36"/>
    </row>
    <row r="448" ht="15.75" customHeight="1">
      <c r="A448" s="36"/>
    </row>
    <row r="449" ht="15.75" customHeight="1">
      <c r="A449" s="36"/>
    </row>
    <row r="450" ht="15.75" customHeight="1">
      <c r="A450" s="36"/>
    </row>
    <row r="451" ht="15.75" customHeight="1">
      <c r="A451" s="36"/>
    </row>
    <row r="452" ht="15.75" customHeight="1">
      <c r="A452" s="36"/>
    </row>
    <row r="453" ht="15.75" customHeight="1">
      <c r="A453" s="30"/>
    </row>
    <row r="454" ht="15.75" customHeight="1">
      <c r="A454" s="36"/>
    </row>
    <row r="455" ht="15.75" customHeight="1"/>
    <row r="456" ht="15.75" customHeight="1">
      <c r="A456" s="36"/>
    </row>
    <row r="457" ht="15.75" customHeight="1"/>
    <row r="458" ht="15.75" customHeight="1">
      <c r="A458" s="36"/>
    </row>
    <row r="459" ht="15.75" customHeight="1">
      <c r="A459" s="36"/>
    </row>
    <row r="460" ht="15.75" customHeight="1">
      <c r="A460" s="36"/>
    </row>
    <row r="461" ht="15.75" customHeight="1">
      <c r="A461" s="36"/>
    </row>
    <row r="462" ht="15.75" customHeight="1">
      <c r="A462" s="36"/>
    </row>
    <row r="463" ht="15.75" customHeight="1"/>
    <row r="464" ht="15.75" customHeight="1">
      <c r="A464" s="36"/>
    </row>
    <row r="465" ht="15.75" customHeight="1"/>
    <row r="466" ht="15.75" customHeight="1">
      <c r="A466" s="36"/>
    </row>
    <row r="467" ht="15.75" customHeight="1">
      <c r="A467" s="36"/>
    </row>
    <row r="468" ht="15.75" customHeight="1">
      <c r="A468" s="36"/>
    </row>
    <row r="469" ht="15.75" customHeight="1">
      <c r="A469" s="36"/>
    </row>
    <row r="470" ht="15.75" customHeight="1">
      <c r="A470" s="36"/>
    </row>
    <row r="471" ht="15.75" customHeight="1"/>
    <row r="472" ht="15.75" customHeight="1">
      <c r="A472" s="36"/>
    </row>
    <row r="473" ht="15.75" customHeight="1"/>
    <row r="474" ht="15.75" customHeight="1">
      <c r="A474" s="36"/>
    </row>
    <row r="475" ht="15.75" customHeight="1">
      <c r="A475" s="36"/>
    </row>
    <row r="476" ht="15.75" customHeight="1">
      <c r="A476" s="36"/>
    </row>
    <row r="477" ht="15.75" customHeight="1">
      <c r="A477" s="36"/>
    </row>
    <row r="478" ht="15.75" customHeight="1">
      <c r="A478" s="36"/>
    </row>
    <row r="479" ht="15.75" customHeight="1"/>
    <row r="480" ht="15.75" customHeight="1">
      <c r="A480" s="36"/>
    </row>
    <row r="481" ht="15.75" customHeight="1"/>
    <row r="482" ht="15.75" customHeight="1">
      <c r="A482" s="36"/>
    </row>
    <row r="483" ht="15.75" customHeight="1">
      <c r="A483" s="36"/>
    </row>
    <row r="484" ht="15.75" customHeight="1">
      <c r="A484" s="36"/>
    </row>
    <row r="485" ht="15.75" customHeight="1">
      <c r="A485" s="36"/>
    </row>
    <row r="486" ht="15.75" customHeight="1">
      <c r="A486" s="36"/>
    </row>
    <row r="487" ht="15.75" customHeight="1">
      <c r="A487" s="36"/>
    </row>
    <row r="488" ht="15.75" customHeight="1">
      <c r="A488" s="36"/>
    </row>
    <row r="489" ht="15.75" customHeight="1"/>
    <row r="490" ht="15.75" customHeight="1">
      <c r="A490" s="36"/>
    </row>
    <row r="491" ht="15.75" customHeight="1"/>
    <row r="492" ht="15.75" customHeight="1">
      <c r="A492" s="36"/>
    </row>
    <row r="493" ht="15.75" customHeight="1">
      <c r="A493" s="36"/>
    </row>
    <row r="494" ht="15.75" customHeight="1">
      <c r="A494" s="36"/>
    </row>
    <row r="495" ht="15.75" customHeight="1">
      <c r="A495" s="36"/>
    </row>
    <row r="496" ht="15.75" customHeight="1">
      <c r="A496" s="36"/>
    </row>
    <row r="497" ht="15.75" customHeight="1"/>
    <row r="498" ht="15.75" customHeight="1">
      <c r="A498" s="36"/>
    </row>
    <row r="499" ht="15.75" customHeight="1"/>
    <row r="500" ht="15.75" customHeight="1">
      <c r="A500" s="36"/>
    </row>
    <row r="501" ht="15.75" customHeight="1">
      <c r="A501" s="36"/>
    </row>
    <row r="502" ht="15.75" customHeight="1">
      <c r="A502" s="36"/>
    </row>
    <row r="503" ht="15.75" customHeight="1">
      <c r="A503" s="36"/>
    </row>
    <row r="504" ht="15.75" customHeight="1">
      <c r="A504" s="36"/>
    </row>
    <row r="505" ht="15.75" customHeight="1"/>
    <row r="506" ht="15.75" customHeight="1">
      <c r="A506" s="36"/>
    </row>
    <row r="507" ht="15.75" customHeight="1"/>
    <row r="508" ht="15.75" customHeight="1">
      <c r="A508" s="36"/>
    </row>
    <row r="509" ht="15.75" customHeight="1">
      <c r="A509" s="36"/>
    </row>
    <row r="510" ht="15.75" customHeight="1">
      <c r="A510" s="36"/>
    </row>
    <row r="511" ht="15.75" customHeight="1">
      <c r="A511" s="36"/>
    </row>
    <row r="512" ht="15.75" customHeight="1">
      <c r="A512" s="36"/>
    </row>
    <row r="513" ht="15.75" customHeight="1"/>
    <row r="514" ht="15.75" customHeight="1">
      <c r="A514" s="36"/>
    </row>
    <row r="515" ht="15.75" customHeight="1"/>
    <row r="516" ht="15.75" customHeight="1">
      <c r="A516" s="36"/>
    </row>
    <row r="517" ht="15.75" customHeight="1">
      <c r="A517" s="36"/>
    </row>
    <row r="518" ht="15.75" customHeight="1">
      <c r="A518" s="36"/>
    </row>
    <row r="519" ht="15.75" customHeight="1">
      <c r="A519" s="36"/>
    </row>
    <row r="520" ht="15.75" customHeight="1">
      <c r="A520" s="36"/>
    </row>
    <row r="521" ht="15.75" customHeight="1"/>
    <row r="522" ht="15.75" customHeight="1">
      <c r="A522" s="36"/>
    </row>
    <row r="523" ht="15.75" customHeight="1"/>
    <row r="524" ht="15.75" customHeight="1">
      <c r="A524" s="36"/>
    </row>
    <row r="525" ht="15.75" customHeight="1">
      <c r="A525" s="36"/>
    </row>
    <row r="526" ht="15.75" customHeight="1">
      <c r="A526" s="36"/>
    </row>
    <row r="527" ht="15.75" customHeight="1">
      <c r="A527" s="36"/>
    </row>
    <row r="528" ht="15.75" customHeight="1"/>
    <row r="529" ht="15.75" customHeight="1">
      <c r="A529" s="36"/>
    </row>
    <row r="530" ht="15.75" customHeight="1"/>
    <row r="531" ht="15.75" customHeight="1">
      <c r="A531" s="36"/>
    </row>
    <row r="532" ht="15.75" customHeight="1">
      <c r="A532" s="36"/>
    </row>
    <row r="533" ht="15.75" customHeight="1">
      <c r="A533" s="36"/>
    </row>
    <row r="534" ht="15.75" customHeight="1">
      <c r="A534" s="36"/>
    </row>
    <row r="535" ht="15.75" customHeight="1"/>
    <row r="536" ht="15.75" customHeight="1">
      <c r="A536" s="36"/>
    </row>
    <row r="537" ht="15.75" customHeight="1"/>
    <row r="538" ht="15.75" customHeight="1">
      <c r="A538" s="36"/>
    </row>
    <row r="539" ht="15.75" customHeight="1">
      <c r="A539" s="36"/>
    </row>
    <row r="540" ht="15.75" customHeight="1">
      <c r="A540" s="36"/>
    </row>
    <row r="541" ht="15.75" customHeight="1">
      <c r="A541" s="52"/>
    </row>
    <row r="542" ht="15.75" customHeight="1"/>
    <row r="543" ht="15.75" customHeight="1">
      <c r="A543" s="36"/>
    </row>
    <row r="544" ht="15.75" customHeight="1"/>
    <row r="545" ht="15.75" customHeight="1">
      <c r="A545" s="36"/>
    </row>
    <row r="546" ht="15.75" customHeight="1">
      <c r="A546" s="36"/>
    </row>
    <row r="547" ht="15.75" customHeight="1">
      <c r="A547" s="36"/>
    </row>
    <row r="548" ht="15.75" customHeight="1">
      <c r="A548" s="36"/>
    </row>
    <row r="549" ht="15.75" customHeight="1">
      <c r="A549" s="32"/>
    </row>
    <row r="550" ht="15.75" customHeight="1">
      <c r="A550" s="34"/>
    </row>
    <row r="551" ht="15.75" customHeight="1">
      <c r="A551" s="32"/>
    </row>
    <row r="552" ht="15.75" customHeight="1">
      <c r="A552" s="34"/>
    </row>
    <row r="553" ht="15.75" customHeight="1">
      <c r="A553" s="32"/>
    </row>
    <row r="554" ht="15.75" customHeight="1">
      <c r="A554" s="34"/>
    </row>
    <row r="555" ht="15.75" customHeight="1">
      <c r="A555" s="32"/>
    </row>
    <row r="556" ht="15.75" customHeight="1">
      <c r="A556" s="34"/>
    </row>
    <row r="557" ht="15.75" customHeight="1">
      <c r="A557" s="34"/>
    </row>
    <row r="558" ht="15.75" customHeight="1">
      <c r="A558" s="32"/>
    </row>
    <row r="559" ht="15.75" customHeight="1">
      <c r="A559" s="34"/>
    </row>
    <row r="560" ht="15.75" customHeight="1">
      <c r="A560" s="32"/>
    </row>
    <row r="561" ht="15.75" customHeight="1">
      <c r="A561" s="34"/>
    </row>
    <row r="562" ht="15.75" customHeight="1">
      <c r="A562" s="34"/>
    </row>
    <row r="563" ht="15.75" customHeight="1">
      <c r="A563" s="32"/>
    </row>
    <row r="564" ht="15.75" customHeight="1">
      <c r="A564" s="34"/>
    </row>
    <row r="565" ht="15.75" customHeight="1">
      <c r="A565" s="32"/>
    </row>
    <row r="566" ht="15.75" customHeight="1">
      <c r="A566" s="34"/>
    </row>
    <row r="567" ht="15.75" customHeight="1">
      <c r="A567" s="34"/>
    </row>
    <row r="568" ht="15.75" customHeight="1">
      <c r="A568" s="32"/>
    </row>
    <row r="569" ht="15.75" customHeight="1">
      <c r="A569" s="34"/>
    </row>
    <row r="570" ht="15.75" customHeight="1">
      <c r="A570" s="32"/>
    </row>
    <row r="571" ht="15.75" customHeight="1">
      <c r="A571" s="34"/>
    </row>
    <row r="572" ht="15.75" customHeight="1">
      <c r="A572" s="32"/>
    </row>
    <row r="573" ht="15.75" customHeight="1">
      <c r="A573" s="34"/>
    </row>
    <row r="574" ht="15.75" customHeight="1">
      <c r="A574" s="32"/>
    </row>
    <row r="575" ht="15.75" customHeight="1">
      <c r="A575" s="34"/>
    </row>
    <row r="576" ht="15.75" customHeight="1">
      <c r="A576" s="32"/>
    </row>
    <row r="577" ht="15.75" customHeight="1">
      <c r="A577" s="34"/>
    </row>
    <row r="578" ht="15.75" customHeight="1">
      <c r="A578" s="32"/>
    </row>
    <row r="579" ht="15.75" customHeight="1">
      <c r="A579" s="34"/>
    </row>
    <row r="580" ht="15.75" customHeight="1">
      <c r="A580" s="32"/>
    </row>
    <row r="581" ht="15.75" customHeight="1">
      <c r="A581" s="34"/>
    </row>
    <row r="582" ht="15.75" customHeight="1">
      <c r="A582" s="32"/>
    </row>
    <row r="583" ht="15.75" customHeight="1">
      <c r="A583" s="34"/>
    </row>
    <row r="584" ht="15.75" customHeight="1">
      <c r="A584" s="32"/>
    </row>
    <row r="585" ht="15.75" customHeight="1">
      <c r="A585" s="34"/>
    </row>
    <row r="586" ht="15.75" customHeight="1">
      <c r="A586" s="32"/>
    </row>
    <row r="587" ht="15.75" customHeight="1">
      <c r="A587" s="34"/>
    </row>
    <row r="588" ht="15.75" customHeight="1">
      <c r="A588" s="32"/>
    </row>
    <row r="589" ht="15.75" customHeight="1">
      <c r="A589" s="34"/>
    </row>
    <row r="590" ht="15.75" customHeight="1">
      <c r="A590" s="34"/>
    </row>
    <row r="591" ht="15.75" customHeight="1">
      <c r="A591" s="32"/>
    </row>
    <row r="592" ht="15.75" customHeight="1">
      <c r="A592" s="34"/>
    </row>
    <row r="593" ht="15.75" customHeight="1">
      <c r="A593" s="32"/>
    </row>
    <row r="594" ht="15.75" customHeight="1">
      <c r="A594" s="34"/>
    </row>
    <row r="595" ht="15.75" customHeight="1">
      <c r="A595" s="53"/>
    </row>
    <row r="596" ht="15.75" customHeight="1">
      <c r="A596" s="32"/>
    </row>
    <row r="597" ht="15.75" customHeight="1">
      <c r="A597" s="34"/>
    </row>
    <row r="598" ht="15.75" customHeight="1">
      <c r="A598" s="32"/>
    </row>
    <row r="599" ht="15.75" customHeight="1">
      <c r="A599" s="34"/>
    </row>
    <row r="600" ht="15.75" customHeight="1">
      <c r="A600" s="32"/>
    </row>
    <row r="601" ht="15.75" customHeight="1">
      <c r="A601" s="34"/>
    </row>
    <row r="602" ht="15.75" customHeight="1">
      <c r="A602" s="32"/>
    </row>
    <row r="603" ht="15.75" customHeight="1">
      <c r="A603" s="34"/>
    </row>
    <row r="604" ht="15.75" customHeight="1">
      <c r="A604" s="34"/>
    </row>
    <row r="605" ht="15.75" customHeight="1">
      <c r="A605" s="32"/>
    </row>
    <row r="606" ht="15.75" customHeight="1">
      <c r="A606" s="34"/>
    </row>
    <row r="607" ht="15.75" customHeight="1">
      <c r="A607" s="32"/>
    </row>
    <row r="608" ht="15.75" customHeight="1">
      <c r="A608" s="34"/>
    </row>
    <row r="609" ht="15.75" customHeight="1">
      <c r="A609" s="32"/>
    </row>
    <row r="610" ht="15.75" customHeight="1">
      <c r="A610" s="34"/>
    </row>
    <row r="611" ht="15.75" customHeight="1">
      <c r="A611" s="32"/>
    </row>
    <row r="612" ht="15.75" customHeight="1">
      <c r="A612" s="34"/>
    </row>
  </sheetData>
  <printOptions/>
  <pageMargins bottom="0.75" footer="0.0" header="0.0" left="0.7" right="0.7" top="0.75"/>
  <pageSetup orientation="portrait"/>
  <drawing r:id="rId1"/>
</worksheet>
</file>

<file path=docProps/app.xml><?xml version="1.0" encoding="utf-8"?>
<Properties xmlns="http://schemas.openxmlformats.org/officeDocument/2006/extended-properties" xmlns:vt="http://schemas.openxmlformats.org/officeDocument/2006/docPropsVTypes">
  <ScaleCrop>false</ScaleCrop>
  <HeadingPairs>
    <vt:vector baseType="variant" size="4">
      <vt:variant>
        <vt:lpstr>Hojas de cálculo</vt:lpstr>
      </vt:variant>
      <vt:variant>
        <vt:i4>2</vt:i4>
      </vt:variant>
      <vt:variant>
        <vt:lpstr>Rangos con nombre</vt:lpstr>
      </vt:variant>
      <vt:variant>
        <vt:i4>1</vt:i4>
      </vt:variant>
    </vt:vector>
  </HeadingPairs>
  <TitlesOfParts>
    <vt:vector baseType="lpstr" size="3">
      <vt:lpstr>Compras</vt:lpstr>
      <vt:lpstr>Divisa del dolar</vt:lpstr>
      <vt:lpstr>'Divisa del dolar'!dolar</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2013-02-09T22:38:03Z</dcterms:created>
  <dc:creator>David</dc:creator>
  <cp:lastModifiedBy>dvelas25</cp:lastModifiedBy>
  <cp:lastPrinted>2014-03-03T16:25:58Z</cp:lastPrinted>
  <dcterms:modified xsi:type="dcterms:W3CDTF">2018-08-29T03:05:16Z</dcterms:modified>
</cp:coreProperties>
</file>