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0e929440403464/Work/Career/Coding/Folio/Budgeting app/"/>
    </mc:Choice>
  </mc:AlternateContent>
  <xr:revisionPtr revIDLastSave="9" documentId="8_{29B16FBB-D845-4202-BFD1-8558142E72F6}" xr6:coauthVersionLast="47" xr6:coauthVersionMax="47" xr10:uidLastSave="{52C86628-BFCC-444C-819A-7580D1B5C838}"/>
  <bookViews>
    <workbookView xWindow="-108" yWindow="-108" windowWidth="23256" windowHeight="12456" activeTab="2" xr2:uid="{CC2991C6-D96F-42B4-8A23-EBC4E980F972}"/>
  </bookViews>
  <sheets>
    <sheet name="raw" sheetId="3" r:id="rId1"/>
    <sheet name="trn" sheetId="1" r:id="rId2"/>
    <sheet name="rep" sheetId="2" r:id="rId3"/>
    <sheet name="mapping" sheetId="4" r:id="rId4"/>
  </sheets>
  <definedNames>
    <definedName name="_xlnm._FilterDatabase" localSheetId="3" hidden="1">mapping!$A$1:$B$96</definedName>
    <definedName name="_xlnm._FilterDatabase" localSheetId="2" hidden="1">rep!$A$1:$E$140</definedName>
    <definedName name="_xlnm._FilterDatabase" localSheetId="1" hidden="1">trn!$A$1:$L$140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G139" i="1"/>
  <c r="G14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E34" i="1" s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E114" i="1" s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" i="1"/>
  <c r="B15" i="1"/>
  <c r="B16" i="1"/>
  <c r="B2" i="1"/>
  <c r="B3" i="1"/>
  <c r="B4" i="1"/>
  <c r="B5" i="1"/>
  <c r="B6" i="1"/>
  <c r="B7" i="1"/>
  <c r="E7" i="1" s="1"/>
  <c r="B8" i="1"/>
  <c r="B9" i="1"/>
  <c r="B10" i="1"/>
  <c r="B11" i="1"/>
  <c r="B12" i="1"/>
  <c r="B1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E55" i="1" s="1"/>
  <c r="C56" i="1"/>
  <c r="E56" i="1" s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E119" i="1" s="1"/>
  <c r="C120" i="1"/>
  <c r="E120" i="1" s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E94" i="1" s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2" i="1"/>
  <c r="E115" i="1" l="1"/>
  <c r="E66" i="1"/>
  <c r="E70" i="1"/>
  <c r="E38" i="1"/>
  <c r="E22" i="1"/>
  <c r="E6" i="1"/>
  <c r="E49" i="1"/>
  <c r="E5" i="1"/>
  <c r="E36" i="1"/>
  <c r="E46" i="1"/>
  <c r="E134" i="1"/>
  <c r="E81" i="1"/>
  <c r="E35" i="1"/>
  <c r="E62" i="1"/>
  <c r="E102" i="1"/>
  <c r="E65" i="1"/>
  <c r="E116" i="1"/>
  <c r="E69" i="1"/>
  <c r="E21" i="1"/>
  <c r="E100" i="1"/>
  <c r="E131" i="1"/>
  <c r="E99" i="1"/>
  <c r="E67" i="1"/>
  <c r="E19" i="1"/>
  <c r="E4" i="1"/>
  <c r="E98" i="1"/>
  <c r="E18" i="1"/>
  <c r="E17" i="1"/>
  <c r="E127" i="1"/>
  <c r="E79" i="1"/>
  <c r="E85" i="1"/>
  <c r="E53" i="1"/>
  <c r="E137" i="1"/>
  <c r="E121" i="1"/>
  <c r="E9" i="1"/>
  <c r="E130" i="1"/>
  <c r="E113" i="1"/>
  <c r="E129" i="1"/>
  <c r="E128" i="1"/>
  <c r="E80" i="1"/>
  <c r="E48" i="1"/>
  <c r="E32" i="1"/>
  <c r="E111" i="1"/>
  <c r="E63" i="1"/>
  <c r="E31" i="1"/>
  <c r="E15" i="1"/>
  <c r="E126" i="1"/>
  <c r="E78" i="1"/>
  <c r="E30" i="1"/>
  <c r="E14" i="1"/>
  <c r="E13" i="1"/>
  <c r="E84" i="1"/>
  <c r="E52" i="1"/>
  <c r="E136" i="1"/>
  <c r="E104" i="1"/>
  <c r="E72" i="1"/>
  <c r="E40" i="1"/>
  <c r="E24" i="1"/>
  <c r="E8" i="1"/>
  <c r="E83" i="1"/>
  <c r="E51" i="1"/>
  <c r="E133" i="1"/>
  <c r="E101" i="1"/>
  <c r="E37" i="1"/>
  <c r="E132" i="1"/>
  <c r="E68" i="1"/>
  <c r="E20" i="1"/>
  <c r="E3" i="1"/>
  <c r="E33" i="1"/>
  <c r="E97" i="1"/>
  <c r="E112" i="1"/>
  <c r="E96" i="1"/>
  <c r="E64" i="1"/>
  <c r="E16" i="1"/>
  <c r="E95" i="1"/>
  <c r="E47" i="1"/>
  <c r="E110" i="1"/>
  <c r="E11" i="1"/>
  <c r="E118" i="1"/>
  <c r="E86" i="1"/>
  <c r="E54" i="1"/>
  <c r="E135" i="1"/>
  <c r="E103" i="1"/>
  <c r="E71" i="1"/>
  <c r="E39" i="1"/>
  <c r="E23" i="1"/>
  <c r="E82" i="1"/>
  <c r="E50" i="1"/>
  <c r="E77" i="1"/>
  <c r="E92" i="1"/>
  <c r="E44" i="1"/>
  <c r="E107" i="1"/>
  <c r="E59" i="1"/>
  <c r="E106" i="1"/>
  <c r="E26" i="1"/>
  <c r="E73" i="1"/>
  <c r="E25" i="1"/>
  <c r="E2" i="1"/>
  <c r="E109" i="1"/>
  <c r="E61" i="1"/>
  <c r="E140" i="1"/>
  <c r="E60" i="1"/>
  <c r="E91" i="1"/>
  <c r="E75" i="1"/>
  <c r="E138" i="1"/>
  <c r="E90" i="1"/>
  <c r="E42" i="1"/>
  <c r="E89" i="1"/>
  <c r="E41" i="1"/>
  <c r="E117" i="1"/>
  <c r="E93" i="1"/>
  <c r="E29" i="1"/>
  <c r="E124" i="1"/>
  <c r="E76" i="1"/>
  <c r="E139" i="1"/>
  <c r="E27" i="1"/>
  <c r="E74" i="1"/>
  <c r="E125" i="1"/>
  <c r="E45" i="1"/>
  <c r="E108" i="1"/>
  <c r="E28" i="1"/>
  <c r="E123" i="1"/>
  <c r="E43" i="1"/>
  <c r="E12" i="1"/>
  <c r="E122" i="1"/>
  <c r="E58" i="1"/>
  <c r="E105" i="1"/>
  <c r="E57" i="1"/>
  <c r="E10" i="1"/>
</calcChain>
</file>

<file path=xl/sharedStrings.xml><?xml version="1.0" encoding="utf-8"?>
<sst xmlns="http://schemas.openxmlformats.org/spreadsheetml/2006/main" count="1191" uniqueCount="206">
  <si>
    <t>SmartPlan status</t>
  </si>
  <si>
    <t>Description. This column is sortable</t>
  </si>
  <si>
    <t>Debit. This column is sortable</t>
  </si>
  <si>
    <t>Credit. This column is sortable</t>
  </si>
  <si>
    <t>Balance Footnote message1</t>
  </si>
  <si>
    <t>19 Sep 2024</t>
  </si>
  <si>
    <t>PAYMENT BY AUTHORITY TO WESTPAC BANKCORP DIRECT DR190659410Click for details</t>
  </si>
  <si>
    <t>WITHDRAWAL MOBILE 1689428 TFR Rocket Repa Extra RepaymentsClick for details</t>
  </si>
  <si>
    <t>16 Sep 2024</t>
  </si>
  <si>
    <t>PAYMENT BY AUTHORITY TO COVAU PTY LTD 1309187 INV 163080Click for details</t>
  </si>
  <si>
    <t>DEBIT CARD PURCHASE SPINTEL PTY LTD ST PETERS AUSClick for details</t>
  </si>
  <si>
    <t>13 Sep 2024</t>
  </si>
  <si>
    <t>WITHDRAWAL MOBILE 1671460 PYMT Chantelle Investment MoneyClick for details</t>
  </si>
  <si>
    <t>WITHDRAWAL MOBILE 1671381 PYMT Mergy Vent Investment MoneyClick for details</t>
  </si>
  <si>
    <t>WITHDRAWAL MOBILE 1669652 PYMT ChantelleClick for details</t>
  </si>
  <si>
    <t>WITHDRAWAL MOBILE 1561323 PYMT Daniel VenClick for details</t>
  </si>
  <si>
    <t>12 Sep 2024</t>
  </si>
  <si>
    <t>DEPOSIT 5715670 Maxxia05715670Click for details</t>
  </si>
  <si>
    <t>DEPOSIT-SALARY EYBS PAYROLL ADA124934 13017524Click for details</t>
  </si>
  <si>
    <t>11 Sep 2024</t>
  </si>
  <si>
    <t>DEPOSIT-SALARY SOUTHERN HEALTH salary 00632180Click for details</t>
  </si>
  <si>
    <t>9 Sep 2024</t>
  </si>
  <si>
    <t>DEBIT CARD PURCHASE Disney Plus 1800-965160 AUSClick for details</t>
  </si>
  <si>
    <t>5 Sep 2024</t>
  </si>
  <si>
    <t>WITHDRAWAL MOBILE 1486651 TFR Rocket Repa Extra RepaymentsClick for details</t>
  </si>
  <si>
    <t>DEBIT CARD PURCHASE NETFLIX.COM Melbourne AUSClick for details</t>
  </si>
  <si>
    <t>30 Aug 2024</t>
  </si>
  <si>
    <t>EFTPOS DEBIT 0635476 STAN.COM.AU\ 29/08Click for details</t>
  </si>
  <si>
    <t>WITHDRAWAL MOBILE 1780527 PYMT Daniel VenClick for details</t>
  </si>
  <si>
    <t>WITHDRAWAL MOBILE 1529810 PYMT Mergy Vent Investment MoneyClick for details</t>
  </si>
  <si>
    <t>WITHDRAWAL MOBILE 1520287 PYMT Chantelle Investment MoneyClick for details</t>
  </si>
  <si>
    <t>WITHDRAWAL MOBILE 1480315 PYMT ChantelleClick for details</t>
  </si>
  <si>
    <t>29 Aug 2024</t>
  </si>
  <si>
    <t>DEPOSIT 5698155 Maxxia05698155Click for details</t>
  </si>
  <si>
    <t>28 Aug 2024</t>
  </si>
  <si>
    <t>22 Aug 2024</t>
  </si>
  <si>
    <t>WITHDRAWAL MOBILE 1568121 TFR Rocket Repa Extra RepaymentsClick for details</t>
  </si>
  <si>
    <t>21 Aug 2024</t>
  </si>
  <si>
    <t>PAYMENT BY AUTHORITY TO COVAU PTY LTD 1309235 Inv 159239Click for details</t>
  </si>
  <si>
    <t>16 Aug 2024</t>
  </si>
  <si>
    <t>WITHDRAWAL MOBILE 1625589 PYMT Daniel VenClick for details</t>
  </si>
  <si>
    <t>WITHDRAWAL MOBILE 1621286 PYMT Chantelle Investment MoneyClick for details</t>
  </si>
  <si>
    <t>WITHDRAWAL MOBILE 1621191 PYMT Mergy Vent Investment MoneyClick for details</t>
  </si>
  <si>
    <t>WITHDRAWAL MOBILE 1505457 PYMT ChantelleClick for details</t>
  </si>
  <si>
    <t>15 Aug 2024</t>
  </si>
  <si>
    <t>DEPOSIT 5682397 Maxxia05682397Click for details</t>
  </si>
  <si>
    <t>14 Aug 2024</t>
  </si>
  <si>
    <t>8 Aug 2024</t>
  </si>
  <si>
    <t>WITHDRAWAL MOBILE 1651433 TFR Rocket Repa Extra RepaymentsClick for details</t>
  </si>
  <si>
    <t>5 Aug 2024</t>
  </si>
  <si>
    <t>2 Aug 2024</t>
  </si>
  <si>
    <t>WITHDRAWAL MOBILE 1949130 PYMT Chantelle Investment MoneyClick for details</t>
  </si>
  <si>
    <t>WITHDRAWAL MOBILE 1949099 PYMT Mergy Vent Investment MoneyClick for details</t>
  </si>
  <si>
    <t>WITHDRAWAL MOBILE 1902035 PYMT Daniel VenClick for details</t>
  </si>
  <si>
    <t>WITHDRAWAL MOBILE 1060357 PYMT ChantelleClick for details</t>
  </si>
  <si>
    <t>1 Aug 2024</t>
  </si>
  <si>
    <t>DEPOSIT 5665839 Maxxia05665839Click for details</t>
  </si>
  <si>
    <t>31 Jul 2024</t>
  </si>
  <si>
    <t>30 Jul 2024</t>
  </si>
  <si>
    <t>EFTPOS DEBIT 0360976 STAN.COM.AU\ 29/07Click for details</t>
  </si>
  <si>
    <t>25 Jul 2024</t>
  </si>
  <si>
    <t>22 Jul 2024</t>
  </si>
  <si>
    <t>PAYMENT BY AUTHORITY TO COVAU PTY LTD 1309235 Inv 154361Click for details</t>
  </si>
  <si>
    <t>19 Jul 2024</t>
  </si>
  <si>
    <t>WITHDRAWAL MOBILE 1576203 PYMT Chantelle Investment MoneyClick for details</t>
  </si>
  <si>
    <t>WITHDRAWAL MOBILE 1576115 PYMT Mergy Vent Investment MoneyClick for details</t>
  </si>
  <si>
    <t>WITHDRAWAL MOBILE 1502269 PYMT ChantelleClick for details</t>
  </si>
  <si>
    <t>WITHDRAWAL MOBILE 1476096 PYMT Daniel VenClick for details</t>
  </si>
  <si>
    <t>18 Jul 2024</t>
  </si>
  <si>
    <t>DEPOSIT 5645804 Maxxia05645804Click for details</t>
  </si>
  <si>
    <t>17 Jul 2024</t>
  </si>
  <si>
    <t>PAYMENT BY AUTHORITY TO COVAU PTY LTD 1309187 INV 153449Click for details</t>
  </si>
  <si>
    <t>16 Jul 2024</t>
  </si>
  <si>
    <t>DEBIT CARD PURCHASE Kogan.com 8JCCMJ7U Melbourne AUSClick for details</t>
  </si>
  <si>
    <t>15 Jul 2024</t>
  </si>
  <si>
    <t>DEBIT CARD PURCHASE stan.com.au Sydney AUSClick for details</t>
  </si>
  <si>
    <t>12 Jul 2024</t>
  </si>
  <si>
    <t>11 Jul 2024</t>
  </si>
  <si>
    <t>8 Jul 2024</t>
  </si>
  <si>
    <t>5 Jul 2024</t>
  </si>
  <si>
    <t>WITHDRAWAL MOBILE 1481320 PYMT ChantelleClick for details</t>
  </si>
  <si>
    <t>WITHDRAWAL MOBILE 1431204 PYMT Daniel VenClick for details</t>
  </si>
  <si>
    <t>DEBIT CARD PURCHASE Dyson Appliances Au Taren Point AUSClick for details</t>
  </si>
  <si>
    <t>4 Jul 2024</t>
  </si>
  <si>
    <t>DEPOSIT 5631249 Maxxia05631249Click for details</t>
  </si>
  <si>
    <t>3 Jul 2024</t>
  </si>
  <si>
    <t>27 Jun 2024</t>
  </si>
  <si>
    <t>25 Jun 2024</t>
  </si>
  <si>
    <t>PAYMENT BY AUTHORITY TO COVAU PTY LTD 1309235 Inv 149880Click for details</t>
  </si>
  <si>
    <t>21 Jun 2024</t>
  </si>
  <si>
    <t>WITHDRAWAL MOBILE 1510483 PYMT Daniel VenClick for details</t>
  </si>
  <si>
    <t>WITHDRAWAL MOBILE 1420935 PYMT ChantelleClick for details</t>
  </si>
  <si>
    <t>20 Jun 2024</t>
  </si>
  <si>
    <t>DEPOSIT 5626075 Maxxia05626075Click for details</t>
  </si>
  <si>
    <t>19 Jun 2024</t>
  </si>
  <si>
    <t>17 Jun 2024</t>
  </si>
  <si>
    <t>13 Jun 2024</t>
  </si>
  <si>
    <t>10 Jun 2024</t>
  </si>
  <si>
    <t>7 Jun 2024</t>
  </si>
  <si>
    <t>WITHDRAWAL MOBILE 1503735 PYMT ChantelleClick for details</t>
  </si>
  <si>
    <t>WITHDRAWAL MOBILE 1467428 PYMT Daniel VenClick for details</t>
  </si>
  <si>
    <t>6 Jun 2024</t>
  </si>
  <si>
    <t>DEPOSIT 5606695 Maxxia05606695Click for details</t>
  </si>
  <si>
    <t>5 Jun 2024</t>
  </si>
  <si>
    <t>30 May 2024</t>
  </si>
  <si>
    <t>24 May 2024</t>
  </si>
  <si>
    <t>WITHDRAWAL MOBILE 1694171 PYMT ChantelleClick for details</t>
  </si>
  <si>
    <t>WITHDRAWAL MOBILE 1495354 PYMT Daniel VenClick for details</t>
  </si>
  <si>
    <t>23 May 2024</t>
  </si>
  <si>
    <t>DEPOSIT 5584299 Maxxia05584299Click for details</t>
  </si>
  <si>
    <t>22 May 2024</t>
  </si>
  <si>
    <t>PAYMENT BY AUTHORITY TO COVAU PTY LTD 1309235 Inv 145103Click for details</t>
  </si>
  <si>
    <t>17 May 2024</t>
  </si>
  <si>
    <t>PAYMENT BY AUTHORITY TO COVAU PTY LTD 1309187 INV 144516Click for details</t>
  </si>
  <si>
    <t>16 May 2024</t>
  </si>
  <si>
    <t>15 May 2024</t>
  </si>
  <si>
    <t>14 May 2024</t>
  </si>
  <si>
    <t>10 May 2024</t>
  </si>
  <si>
    <t>WITHDRAWAL MOBILE 1780903 PYMT ChantelleClick for details</t>
  </si>
  <si>
    <t>WITHDRAWAL MOBILE 1410517 PYMT Daniel VenClick for details</t>
  </si>
  <si>
    <t>9 May 2024</t>
  </si>
  <si>
    <t>DEPOSIT 5562303 Maxxia05562303Click for details</t>
  </si>
  <si>
    <t>8 May 2024</t>
  </si>
  <si>
    <t>DEBIT CARD PURCHASE KMART 1163 RICHMOND AUSClick for details</t>
  </si>
  <si>
    <t>DEPOSIT-SALARY Southern Health 632180Click for details</t>
  </si>
  <si>
    <t>6 May 2024</t>
  </si>
  <si>
    <t>2 May 2024</t>
  </si>
  <si>
    <t>30 Apr 2024</t>
  </si>
  <si>
    <t>26 Apr 2024</t>
  </si>
  <si>
    <t>WITHDRAWAL MOBILE 1575340 PYMT Daniel VenClick for details</t>
  </si>
  <si>
    <t>WITHDRAWAL MOBILE 1533949 PYMT ChantelleClick for details</t>
  </si>
  <si>
    <t>WITHDRAWAL-OSKO PAYMENT 1087696 Chantelle ElliottClick for details</t>
  </si>
  <si>
    <t>DEPOSIT 5543424 Maxxia05543424Click for details</t>
  </si>
  <si>
    <t>DEPOSIT-OSKO PAYMENT 2075040 Miss Chantelle Marea Elliott Medical BillClick for details</t>
  </si>
  <si>
    <t>24 Apr 2024</t>
  </si>
  <si>
    <t>DEBIT CARD PURCHASE NORTH ROAD MEDICAL SOUTH CAULFI AUSClick for details</t>
  </si>
  <si>
    <t>22 Apr 2024</t>
  </si>
  <si>
    <t>18 Apr 2024</t>
  </si>
  <si>
    <t>DEBIT CARD PURCHASE COLES 7719 RICHMOND AUSClick for details</t>
  </si>
  <si>
    <t>12 Apr 2024</t>
  </si>
  <si>
    <t>WITHDRAWAL MOBILE 1646209 PYMT ChantelleClick for details</t>
  </si>
  <si>
    <t>WITHDRAWAL MOBILE 1646099 PYMT Daniel VenClick for details</t>
  </si>
  <si>
    <t>11 Apr 2024</t>
  </si>
  <si>
    <t>DEPOSIT 5541499 Maxxia05541499Click for details</t>
  </si>
  <si>
    <t>10 Apr 2024</t>
  </si>
  <si>
    <t>8 Apr 2024</t>
  </si>
  <si>
    <t>WITHDRAWAL MOBILE 1659908 PYMT Home LoanClick for details</t>
  </si>
  <si>
    <t>DEBIT CARD PURCHASE Netflix.com Melbourne AUSClick for details</t>
  </si>
  <si>
    <t>DEBIT CARD PURCHASE LAT*SoapBarRichmnd Richmond AUSClick for details</t>
  </si>
  <si>
    <t>2 Apr 2024</t>
  </si>
  <si>
    <t>WITHDRAWAL MOBILE 1450887 PYMT ChantelleClick for details</t>
  </si>
  <si>
    <t>WITHDRAWAL MOBILE 1450667 PYMT Daniel VenClick for details</t>
  </si>
  <si>
    <t>28 Mar 2024</t>
  </si>
  <si>
    <t>INTERESTClick for details</t>
  </si>
  <si>
    <t>DEPOSIT 5513167 Maxxia05513167Click for details</t>
  </si>
  <si>
    <t>27 Mar 2024</t>
  </si>
  <si>
    <t>22 Mar 2024</t>
  </si>
  <si>
    <t>DEPOSIT ONLINE 2125410 TFR Rocket Repa AccidentClick for details</t>
  </si>
  <si>
    <t>DIRECT DEBIT DISHONOURED 0037300Click for details</t>
  </si>
  <si>
    <t>21 Mar 2024</t>
  </si>
  <si>
    <t>20 Mar 2024</t>
  </si>
  <si>
    <t>WITHDRAWAL MOBILE 1699302 PYMT Home Loan Monthly RepaymentClick for details</t>
  </si>
  <si>
    <t>14 Mar 2024</t>
  </si>
  <si>
    <t>EFTPOS DEBIT 0347437 Disney PLUS Ecom\ 13/03Click for details</t>
  </si>
  <si>
    <t>WITHDRAWAL MOBILE 1682366 PYMT Daniel Ven Individual SalaryClick for details</t>
  </si>
  <si>
    <t>WITHDRAWAL MOBILE 1682261 PYMT Chantelle Individual SalaryClick for details</t>
  </si>
  <si>
    <t>13 Mar 2024</t>
  </si>
  <si>
    <t>4 Mar 2024</t>
  </si>
  <si>
    <t>WITHDRAWAL-OSKO PAYMENT 1578644 Daniel Ventura 03 MAR 2024Click for details</t>
  </si>
  <si>
    <t>21 Feb 2024</t>
  </si>
  <si>
    <t>WITHDRAWAL FOR SETTLEMENT 0000000Click for details</t>
  </si>
  <si>
    <t>16 Feb 2024</t>
  </si>
  <si>
    <t>DEPOSIT-OSKO PAYMENT 2253903 Daniel F Ventura Homeloan expensesClick for details</t>
  </si>
  <si>
    <t>DEPOSIT-OSKO PAYMENT 2073382 Daniel F Ventura TestClick for details</t>
  </si>
  <si>
    <t>Date. This column is sortable sorted descending</t>
  </si>
  <si>
    <t>Date</t>
  </si>
  <si>
    <t>Day</t>
  </si>
  <si>
    <t>Year</t>
  </si>
  <si>
    <t>Month (number)</t>
  </si>
  <si>
    <t>Debit</t>
  </si>
  <si>
    <t>Credit</t>
  </si>
  <si>
    <t>Balance</t>
  </si>
  <si>
    <t>Mapping</t>
  </si>
  <si>
    <t>Purchases</t>
  </si>
  <si>
    <t>Stan</t>
  </si>
  <si>
    <t>Wifi</t>
  </si>
  <si>
    <t>Netflix</t>
  </si>
  <si>
    <t>Chant pay</t>
  </si>
  <si>
    <t>Renamed</t>
  </si>
  <si>
    <t>Mergy pay</t>
  </si>
  <si>
    <t>Disney plus</t>
  </si>
  <si>
    <t>Gas and electricity</t>
  </si>
  <si>
    <t>Mortgage payment</t>
  </si>
  <si>
    <t>Extra mortgage repayment</t>
  </si>
  <si>
    <t>Investments payment</t>
  </si>
  <si>
    <t>Fortnightly budget payment</t>
  </si>
  <si>
    <t>Homeloan repayment</t>
  </si>
  <si>
    <t>Misc</t>
  </si>
  <si>
    <t>Description</t>
  </si>
  <si>
    <t>Transaction_classification</t>
  </si>
  <si>
    <t>Interest</t>
  </si>
  <si>
    <t>Amount</t>
  </si>
  <si>
    <t>Debit_credit</t>
  </si>
  <si>
    <t>Gas and electricity bills</t>
  </si>
  <si>
    <t>Other</t>
  </si>
  <si>
    <t>Settlement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</si>
</sst>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14" fontId="0" fillId="0" borderId="0" xfId="0" applyNumberFormat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F7A8-6163-433B-BA37-87C0BA407677}">
  <dimension ref="A1:F140"/>
  <sheetViews>
    <sheetView workbookViewId="0">
      <selection sqref="A1:F140"/>
    </sheetView>
  </sheetViews>
  <sheetFormatPr defaultRowHeight="14.4" x14ac:dyDescent="0.3"/>
  <sheetData>
    <row r="1" spans="1:6" x14ac:dyDescent="0.3">
      <c r="A1" t="s">
        <v>174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C2" t="s">
        <v>6</v>
      </c>
      <c r="D2" s="1">
        <v>-2612.5</v>
      </c>
      <c r="F2" s="1">
        <v>4665.2</v>
      </c>
    </row>
    <row r="3" spans="1:6" x14ac:dyDescent="0.3">
      <c r="A3" t="s">
        <v>5</v>
      </c>
      <c r="C3" t="s">
        <v>7</v>
      </c>
      <c r="D3" s="1">
        <v>-100</v>
      </c>
      <c r="F3" s="1">
        <v>7277.7</v>
      </c>
    </row>
    <row r="4" spans="1:6" x14ac:dyDescent="0.3">
      <c r="A4" t="s">
        <v>8</v>
      </c>
      <c r="C4" t="s">
        <v>9</v>
      </c>
      <c r="D4" s="1">
        <v>-160.72</v>
      </c>
      <c r="F4" s="1">
        <v>7377.7</v>
      </c>
    </row>
    <row r="5" spans="1:6" x14ac:dyDescent="0.3">
      <c r="A5" t="s">
        <v>8</v>
      </c>
      <c r="C5" t="s">
        <v>10</v>
      </c>
      <c r="D5" s="1">
        <v>-76.08</v>
      </c>
      <c r="F5" s="1">
        <v>7538.42</v>
      </c>
    </row>
    <row r="6" spans="1:6" x14ac:dyDescent="0.3">
      <c r="A6" t="s">
        <v>11</v>
      </c>
      <c r="C6" t="s">
        <v>12</v>
      </c>
      <c r="D6" s="1">
        <v>-315</v>
      </c>
      <c r="F6" s="1">
        <v>7614.5</v>
      </c>
    </row>
    <row r="7" spans="1:6" x14ac:dyDescent="0.3">
      <c r="A7" t="s">
        <v>11</v>
      </c>
      <c r="C7" t="s">
        <v>13</v>
      </c>
      <c r="D7" s="1">
        <v>-315</v>
      </c>
      <c r="F7" s="1">
        <v>7929.5</v>
      </c>
    </row>
    <row r="8" spans="1:6" x14ac:dyDescent="0.3">
      <c r="A8" t="s">
        <v>11</v>
      </c>
      <c r="C8" t="s">
        <v>14</v>
      </c>
      <c r="D8" s="1">
        <v>-1065</v>
      </c>
      <c r="F8" s="1">
        <v>8244.5</v>
      </c>
    </row>
    <row r="9" spans="1:6" x14ac:dyDescent="0.3">
      <c r="A9" t="s">
        <v>11</v>
      </c>
      <c r="C9" t="s">
        <v>15</v>
      </c>
      <c r="D9" s="1">
        <v>-1065</v>
      </c>
      <c r="F9" s="1">
        <v>9309.5</v>
      </c>
    </row>
    <row r="10" spans="1:6" x14ac:dyDescent="0.3">
      <c r="A10" t="s">
        <v>16</v>
      </c>
      <c r="C10" t="s">
        <v>17</v>
      </c>
      <c r="E10" s="1">
        <v>346.54</v>
      </c>
      <c r="F10" s="1">
        <v>10374.5</v>
      </c>
    </row>
    <row r="11" spans="1:6" x14ac:dyDescent="0.3">
      <c r="A11" t="s">
        <v>16</v>
      </c>
      <c r="C11" t="s">
        <v>18</v>
      </c>
      <c r="E11" s="1">
        <v>5313.37</v>
      </c>
      <c r="F11" s="1">
        <v>10027.959999999999</v>
      </c>
    </row>
    <row r="12" spans="1:6" x14ac:dyDescent="0.3">
      <c r="A12" t="s">
        <v>19</v>
      </c>
      <c r="C12" t="s">
        <v>20</v>
      </c>
      <c r="E12" s="1">
        <v>3068.17</v>
      </c>
      <c r="F12" s="1">
        <v>4714.59</v>
      </c>
    </row>
    <row r="13" spans="1:6" x14ac:dyDescent="0.3">
      <c r="A13" t="s">
        <v>21</v>
      </c>
      <c r="C13" t="s">
        <v>22</v>
      </c>
      <c r="D13" s="1">
        <v>-17.989999999999998</v>
      </c>
      <c r="F13" s="1">
        <v>1646.42</v>
      </c>
    </row>
    <row r="14" spans="1:6" x14ac:dyDescent="0.3">
      <c r="A14" t="s">
        <v>23</v>
      </c>
      <c r="C14" t="s">
        <v>6</v>
      </c>
      <c r="D14" s="1">
        <v>-2612.5</v>
      </c>
      <c r="F14" s="1">
        <v>1664.41</v>
      </c>
    </row>
    <row r="15" spans="1:6" x14ac:dyDescent="0.3">
      <c r="A15" t="s">
        <v>23</v>
      </c>
      <c r="C15" t="s">
        <v>24</v>
      </c>
      <c r="D15" s="1">
        <v>-100</v>
      </c>
      <c r="F15" s="1">
        <v>4276.91</v>
      </c>
    </row>
    <row r="16" spans="1:6" x14ac:dyDescent="0.3">
      <c r="A16" t="s">
        <v>23</v>
      </c>
      <c r="C16" t="s">
        <v>25</v>
      </c>
      <c r="D16" s="1">
        <v>-18.989999999999998</v>
      </c>
      <c r="F16" s="1">
        <v>4376.91</v>
      </c>
    </row>
    <row r="17" spans="1:6" x14ac:dyDescent="0.3">
      <c r="A17" t="s">
        <v>26</v>
      </c>
      <c r="C17" t="s">
        <v>27</v>
      </c>
      <c r="D17" s="1">
        <v>-12</v>
      </c>
      <c r="F17" s="1">
        <v>4395.8999999999996</v>
      </c>
    </row>
    <row r="18" spans="1:6" x14ac:dyDescent="0.3">
      <c r="A18" t="s">
        <v>26</v>
      </c>
      <c r="C18" t="s">
        <v>28</v>
      </c>
      <c r="D18" s="1">
        <v>-1065</v>
      </c>
      <c r="F18" s="1">
        <v>4407.8999999999996</v>
      </c>
    </row>
    <row r="19" spans="1:6" x14ac:dyDescent="0.3">
      <c r="A19" t="s">
        <v>26</v>
      </c>
      <c r="C19" t="s">
        <v>29</v>
      </c>
      <c r="D19" s="1">
        <v>-315</v>
      </c>
      <c r="F19" s="1">
        <v>5472.9</v>
      </c>
    </row>
    <row r="20" spans="1:6" x14ac:dyDescent="0.3">
      <c r="A20" t="s">
        <v>26</v>
      </c>
      <c r="C20" t="s">
        <v>30</v>
      </c>
      <c r="D20" s="1">
        <v>-315</v>
      </c>
      <c r="F20" s="1">
        <v>5787.9</v>
      </c>
    </row>
    <row r="21" spans="1:6" x14ac:dyDescent="0.3">
      <c r="A21" t="s">
        <v>26</v>
      </c>
      <c r="C21" t="s">
        <v>31</v>
      </c>
      <c r="D21" s="1">
        <v>-1065</v>
      </c>
      <c r="F21" s="1">
        <v>6102.9</v>
      </c>
    </row>
    <row r="22" spans="1:6" x14ac:dyDescent="0.3">
      <c r="A22" t="s">
        <v>32</v>
      </c>
      <c r="C22" t="s">
        <v>33</v>
      </c>
      <c r="E22" s="1">
        <v>346.54</v>
      </c>
      <c r="F22" s="1">
        <v>7167.9</v>
      </c>
    </row>
    <row r="23" spans="1:6" x14ac:dyDescent="0.3">
      <c r="A23" t="s">
        <v>34</v>
      </c>
      <c r="C23" t="s">
        <v>20</v>
      </c>
      <c r="E23" s="1">
        <v>3080.1</v>
      </c>
      <c r="F23" s="1">
        <v>6821.36</v>
      </c>
    </row>
    <row r="24" spans="1:6" x14ac:dyDescent="0.3">
      <c r="A24" t="s">
        <v>35</v>
      </c>
      <c r="C24" t="s">
        <v>6</v>
      </c>
      <c r="D24" s="1">
        <v>-2612.5</v>
      </c>
      <c r="F24" s="1">
        <v>3741.26</v>
      </c>
    </row>
    <row r="25" spans="1:6" x14ac:dyDescent="0.3">
      <c r="A25" t="s">
        <v>35</v>
      </c>
      <c r="C25" t="s">
        <v>36</v>
      </c>
      <c r="D25" s="1">
        <v>-100</v>
      </c>
      <c r="F25" s="1">
        <v>6353.76</v>
      </c>
    </row>
    <row r="26" spans="1:6" x14ac:dyDescent="0.3">
      <c r="A26" t="s">
        <v>37</v>
      </c>
      <c r="C26" t="s">
        <v>38</v>
      </c>
      <c r="D26" s="1">
        <v>-227.15</v>
      </c>
      <c r="F26" s="1">
        <v>6453.76</v>
      </c>
    </row>
    <row r="27" spans="1:6" x14ac:dyDescent="0.3">
      <c r="A27" t="s">
        <v>39</v>
      </c>
      <c r="C27" t="s">
        <v>40</v>
      </c>
      <c r="D27" s="1">
        <v>-1065</v>
      </c>
      <c r="F27" s="1">
        <v>6680.91</v>
      </c>
    </row>
    <row r="28" spans="1:6" x14ac:dyDescent="0.3">
      <c r="A28" t="s">
        <v>39</v>
      </c>
      <c r="C28" t="s">
        <v>41</v>
      </c>
      <c r="D28" s="1">
        <v>-315</v>
      </c>
      <c r="F28" s="1">
        <v>7745.91</v>
      </c>
    </row>
    <row r="29" spans="1:6" x14ac:dyDescent="0.3">
      <c r="A29" t="s">
        <v>39</v>
      </c>
      <c r="C29" t="s">
        <v>42</v>
      </c>
      <c r="D29" s="1">
        <v>-315</v>
      </c>
      <c r="F29" s="1">
        <v>8060.91</v>
      </c>
    </row>
    <row r="30" spans="1:6" x14ac:dyDescent="0.3">
      <c r="A30" t="s">
        <v>39</v>
      </c>
      <c r="C30" t="s">
        <v>43</v>
      </c>
      <c r="D30" s="1">
        <v>-1065</v>
      </c>
      <c r="F30" s="1">
        <v>8375.91</v>
      </c>
    </row>
    <row r="31" spans="1:6" x14ac:dyDescent="0.3">
      <c r="A31" t="s">
        <v>44</v>
      </c>
      <c r="C31" t="s">
        <v>10</v>
      </c>
      <c r="D31" s="1">
        <v>-97.84</v>
      </c>
      <c r="F31" s="1">
        <v>9440.91</v>
      </c>
    </row>
    <row r="32" spans="1:6" x14ac:dyDescent="0.3">
      <c r="A32" t="s">
        <v>44</v>
      </c>
      <c r="C32" t="s">
        <v>45</v>
      </c>
      <c r="E32" s="1">
        <v>346.54</v>
      </c>
      <c r="F32" s="1">
        <v>9538.75</v>
      </c>
    </row>
    <row r="33" spans="1:6" x14ac:dyDescent="0.3">
      <c r="A33" t="s">
        <v>46</v>
      </c>
      <c r="C33" t="s">
        <v>18</v>
      </c>
      <c r="E33" s="1">
        <v>5413.37</v>
      </c>
      <c r="F33" s="1">
        <v>9192.2099999999991</v>
      </c>
    </row>
    <row r="34" spans="1:6" x14ac:dyDescent="0.3">
      <c r="A34" t="s">
        <v>46</v>
      </c>
      <c r="C34" t="s">
        <v>20</v>
      </c>
      <c r="E34" s="1">
        <v>2379.33</v>
      </c>
      <c r="F34" s="1">
        <v>3778.84</v>
      </c>
    </row>
    <row r="35" spans="1:6" x14ac:dyDescent="0.3">
      <c r="A35" t="s">
        <v>47</v>
      </c>
      <c r="C35" t="s">
        <v>6</v>
      </c>
      <c r="D35" s="1">
        <v>-2612.5</v>
      </c>
      <c r="F35" s="1">
        <v>1399.51</v>
      </c>
    </row>
    <row r="36" spans="1:6" x14ac:dyDescent="0.3">
      <c r="A36" t="s">
        <v>47</v>
      </c>
      <c r="C36" t="s">
        <v>48</v>
      </c>
      <c r="D36" s="1">
        <v>-100</v>
      </c>
      <c r="F36" s="1">
        <v>4012.01</v>
      </c>
    </row>
    <row r="37" spans="1:6" x14ac:dyDescent="0.3">
      <c r="A37" t="s">
        <v>47</v>
      </c>
      <c r="C37" t="s">
        <v>22</v>
      </c>
      <c r="D37" s="1">
        <v>-17.989999999999998</v>
      </c>
      <c r="F37" s="1">
        <v>4112.01</v>
      </c>
    </row>
    <row r="38" spans="1:6" x14ac:dyDescent="0.3">
      <c r="A38" t="s">
        <v>49</v>
      </c>
      <c r="C38" t="s">
        <v>25</v>
      </c>
      <c r="D38" s="1">
        <v>-18.989999999999998</v>
      </c>
      <c r="F38" s="1">
        <v>4130</v>
      </c>
    </row>
    <row r="39" spans="1:6" x14ac:dyDescent="0.3">
      <c r="A39" t="s">
        <v>50</v>
      </c>
      <c r="C39" t="s">
        <v>51</v>
      </c>
      <c r="D39" s="1">
        <v>-315</v>
      </c>
      <c r="F39" s="1">
        <v>4148.99</v>
      </c>
    </row>
    <row r="40" spans="1:6" x14ac:dyDescent="0.3">
      <c r="A40" t="s">
        <v>50</v>
      </c>
      <c r="C40" t="s">
        <v>52</v>
      </c>
      <c r="D40" s="1">
        <v>-315</v>
      </c>
      <c r="F40" s="1">
        <v>4463.99</v>
      </c>
    </row>
    <row r="41" spans="1:6" x14ac:dyDescent="0.3">
      <c r="A41" t="s">
        <v>50</v>
      </c>
      <c r="C41" t="s">
        <v>53</v>
      </c>
      <c r="D41" s="1">
        <v>-1065</v>
      </c>
      <c r="F41" s="1">
        <v>4778.99</v>
      </c>
    </row>
    <row r="42" spans="1:6" x14ac:dyDescent="0.3">
      <c r="A42" t="s">
        <v>50</v>
      </c>
      <c r="C42" t="s">
        <v>54</v>
      </c>
      <c r="D42" s="1">
        <v>-1065</v>
      </c>
      <c r="F42" s="1">
        <v>5843.99</v>
      </c>
    </row>
    <row r="43" spans="1:6" x14ac:dyDescent="0.3">
      <c r="A43" t="s">
        <v>55</v>
      </c>
      <c r="C43" t="s">
        <v>56</v>
      </c>
      <c r="E43" s="1">
        <v>346.54</v>
      </c>
      <c r="F43" s="1">
        <v>6908.99</v>
      </c>
    </row>
    <row r="44" spans="1:6" x14ac:dyDescent="0.3">
      <c r="A44" t="s">
        <v>57</v>
      </c>
      <c r="C44" t="s">
        <v>20</v>
      </c>
      <c r="E44" s="1">
        <v>2483.1999999999998</v>
      </c>
      <c r="F44" s="1">
        <v>6562.45</v>
      </c>
    </row>
    <row r="45" spans="1:6" x14ac:dyDescent="0.3">
      <c r="A45" t="s">
        <v>58</v>
      </c>
      <c r="C45" t="s">
        <v>59</v>
      </c>
      <c r="D45" s="1">
        <v>-12</v>
      </c>
      <c r="F45" s="1">
        <v>4079.25</v>
      </c>
    </row>
    <row r="46" spans="1:6" x14ac:dyDescent="0.3">
      <c r="A46" t="s">
        <v>60</v>
      </c>
      <c r="C46" t="s">
        <v>6</v>
      </c>
      <c r="D46" s="1">
        <v>-2612.5</v>
      </c>
      <c r="F46" s="1">
        <v>4091.25</v>
      </c>
    </row>
    <row r="47" spans="1:6" x14ac:dyDescent="0.3">
      <c r="A47" t="s">
        <v>61</v>
      </c>
      <c r="C47" t="s">
        <v>62</v>
      </c>
      <c r="D47" s="1">
        <v>-37.33</v>
      </c>
      <c r="F47" s="1">
        <v>6703.75</v>
      </c>
    </row>
    <row r="48" spans="1:6" x14ac:dyDescent="0.3">
      <c r="A48" t="s">
        <v>63</v>
      </c>
      <c r="C48" t="s">
        <v>64</v>
      </c>
      <c r="D48" s="1">
        <v>-315</v>
      </c>
      <c r="F48" s="1">
        <v>6741.08</v>
      </c>
    </row>
    <row r="49" spans="1:6" x14ac:dyDescent="0.3">
      <c r="A49" t="s">
        <v>63</v>
      </c>
      <c r="C49" t="s">
        <v>65</v>
      </c>
      <c r="D49" s="1">
        <v>-315</v>
      </c>
      <c r="F49" s="1">
        <v>7056.08</v>
      </c>
    </row>
    <row r="50" spans="1:6" x14ac:dyDescent="0.3">
      <c r="A50" t="s">
        <v>63</v>
      </c>
      <c r="C50" t="s">
        <v>66</v>
      </c>
      <c r="D50" s="1">
        <v>-1065</v>
      </c>
      <c r="F50" s="1">
        <v>7371.08</v>
      </c>
    </row>
    <row r="51" spans="1:6" x14ac:dyDescent="0.3">
      <c r="A51" t="s">
        <v>63</v>
      </c>
      <c r="C51" t="s">
        <v>67</v>
      </c>
      <c r="D51" s="1">
        <v>-1065</v>
      </c>
      <c r="F51" s="1">
        <v>8436.08</v>
      </c>
    </row>
    <row r="52" spans="1:6" x14ac:dyDescent="0.3">
      <c r="A52" t="s">
        <v>68</v>
      </c>
      <c r="C52" t="s">
        <v>69</v>
      </c>
      <c r="E52" s="1">
        <v>346.54</v>
      </c>
      <c r="F52" s="1">
        <v>9501.08</v>
      </c>
    </row>
    <row r="53" spans="1:6" x14ac:dyDescent="0.3">
      <c r="A53" t="s">
        <v>70</v>
      </c>
      <c r="C53" t="s">
        <v>71</v>
      </c>
      <c r="D53" s="1">
        <v>-110.31</v>
      </c>
      <c r="F53" s="1">
        <v>9154.5400000000009</v>
      </c>
    </row>
    <row r="54" spans="1:6" x14ac:dyDescent="0.3">
      <c r="A54" t="s">
        <v>70</v>
      </c>
      <c r="C54" t="s">
        <v>20</v>
      </c>
      <c r="E54" s="1">
        <v>2514.37</v>
      </c>
      <c r="F54" s="1">
        <v>9264.85</v>
      </c>
    </row>
    <row r="55" spans="1:6" x14ac:dyDescent="0.3">
      <c r="A55" t="s">
        <v>72</v>
      </c>
      <c r="C55" t="s">
        <v>73</v>
      </c>
      <c r="D55" s="1">
        <v>-1444.99</v>
      </c>
      <c r="F55" s="1">
        <v>6750.48</v>
      </c>
    </row>
    <row r="56" spans="1:6" x14ac:dyDescent="0.3">
      <c r="A56" t="s">
        <v>72</v>
      </c>
      <c r="C56" t="s">
        <v>10</v>
      </c>
      <c r="D56" s="1">
        <v>-54.56</v>
      </c>
      <c r="F56" s="1">
        <v>8195.4699999999993</v>
      </c>
    </row>
    <row r="57" spans="1:6" x14ac:dyDescent="0.3">
      <c r="A57" t="s">
        <v>74</v>
      </c>
      <c r="C57" t="s">
        <v>75</v>
      </c>
      <c r="D57" s="1">
        <v>-12</v>
      </c>
      <c r="F57" s="1">
        <v>8250.0300000000007</v>
      </c>
    </row>
    <row r="58" spans="1:6" x14ac:dyDescent="0.3">
      <c r="A58" t="s">
        <v>76</v>
      </c>
      <c r="C58" t="s">
        <v>18</v>
      </c>
      <c r="E58" s="1">
        <v>5413.37</v>
      </c>
      <c r="F58" s="1">
        <v>8262.0300000000007</v>
      </c>
    </row>
    <row r="59" spans="1:6" x14ac:dyDescent="0.3">
      <c r="A59" t="s">
        <v>77</v>
      </c>
      <c r="C59" t="s">
        <v>6</v>
      </c>
      <c r="D59" s="1">
        <v>-2612.5</v>
      </c>
      <c r="F59" s="1">
        <v>2848.66</v>
      </c>
    </row>
    <row r="60" spans="1:6" x14ac:dyDescent="0.3">
      <c r="A60" t="s">
        <v>78</v>
      </c>
      <c r="C60" t="s">
        <v>22</v>
      </c>
      <c r="D60" s="1">
        <v>-17.989999999999998</v>
      </c>
      <c r="F60" s="1">
        <v>5461.16</v>
      </c>
    </row>
    <row r="61" spans="1:6" x14ac:dyDescent="0.3">
      <c r="A61" t="s">
        <v>79</v>
      </c>
      <c r="C61" t="s">
        <v>80</v>
      </c>
      <c r="D61" s="1">
        <v>-1065</v>
      </c>
      <c r="F61" s="1">
        <v>5479.15</v>
      </c>
    </row>
    <row r="62" spans="1:6" x14ac:dyDescent="0.3">
      <c r="A62" t="s">
        <v>79</v>
      </c>
      <c r="C62" t="s">
        <v>81</v>
      </c>
      <c r="D62" s="1">
        <v>-1065</v>
      </c>
      <c r="F62" s="1">
        <v>6544.15</v>
      </c>
    </row>
    <row r="63" spans="1:6" x14ac:dyDescent="0.3">
      <c r="A63" t="s">
        <v>79</v>
      </c>
      <c r="C63" t="s">
        <v>82</v>
      </c>
      <c r="D63" s="1">
        <v>-490</v>
      </c>
      <c r="F63" s="1">
        <v>7609.15</v>
      </c>
    </row>
    <row r="64" spans="1:6" x14ac:dyDescent="0.3">
      <c r="A64" t="s">
        <v>79</v>
      </c>
      <c r="C64" t="s">
        <v>25</v>
      </c>
      <c r="D64" s="1">
        <v>-16.989999999999998</v>
      </c>
      <c r="F64" s="1">
        <v>8099.15</v>
      </c>
    </row>
    <row r="65" spans="1:6" x14ac:dyDescent="0.3">
      <c r="A65" t="s">
        <v>83</v>
      </c>
      <c r="C65" t="s">
        <v>84</v>
      </c>
      <c r="E65" s="1">
        <v>346.54</v>
      </c>
      <c r="F65" s="1">
        <v>8116.14</v>
      </c>
    </row>
    <row r="66" spans="1:6" x14ac:dyDescent="0.3">
      <c r="A66" t="s">
        <v>85</v>
      </c>
      <c r="C66" t="s">
        <v>20</v>
      </c>
      <c r="E66" s="1">
        <v>2673.48</v>
      </c>
      <c r="F66" s="1">
        <v>7769.6</v>
      </c>
    </row>
    <row r="67" spans="1:6" x14ac:dyDescent="0.3">
      <c r="A67" t="s">
        <v>86</v>
      </c>
      <c r="C67" t="s">
        <v>6</v>
      </c>
      <c r="D67" s="1">
        <v>-2612.5</v>
      </c>
      <c r="F67" s="1">
        <v>5096.12</v>
      </c>
    </row>
    <row r="68" spans="1:6" x14ac:dyDescent="0.3">
      <c r="A68" t="s">
        <v>87</v>
      </c>
      <c r="C68" t="s">
        <v>88</v>
      </c>
      <c r="D68" s="1">
        <v>-99.37</v>
      </c>
      <c r="F68" s="1">
        <v>7708.62</v>
      </c>
    </row>
    <row r="69" spans="1:6" x14ac:dyDescent="0.3">
      <c r="A69" t="s">
        <v>89</v>
      </c>
      <c r="C69" t="s">
        <v>90</v>
      </c>
      <c r="D69" s="1">
        <v>-1065</v>
      </c>
      <c r="F69" s="1">
        <v>7807.99</v>
      </c>
    </row>
    <row r="70" spans="1:6" x14ac:dyDescent="0.3">
      <c r="A70" t="s">
        <v>89</v>
      </c>
      <c r="C70" t="s">
        <v>91</v>
      </c>
      <c r="D70" s="1">
        <v>-1065</v>
      </c>
      <c r="F70" s="1">
        <v>8872.99</v>
      </c>
    </row>
    <row r="71" spans="1:6" x14ac:dyDescent="0.3">
      <c r="A71" t="s">
        <v>92</v>
      </c>
      <c r="C71" t="s">
        <v>93</v>
      </c>
      <c r="E71" s="1">
        <v>346.54</v>
      </c>
      <c r="F71" s="1">
        <v>9937.99</v>
      </c>
    </row>
    <row r="72" spans="1:6" x14ac:dyDescent="0.3">
      <c r="A72" t="s">
        <v>94</v>
      </c>
      <c r="C72" t="s">
        <v>20</v>
      </c>
      <c r="E72" s="1">
        <v>2739.26</v>
      </c>
      <c r="F72" s="1">
        <v>9591.4500000000007</v>
      </c>
    </row>
    <row r="73" spans="1:6" x14ac:dyDescent="0.3">
      <c r="A73" t="s">
        <v>95</v>
      </c>
      <c r="C73" t="s">
        <v>10</v>
      </c>
      <c r="D73" s="1">
        <v>-55.14</v>
      </c>
      <c r="F73" s="1">
        <v>6852.19</v>
      </c>
    </row>
    <row r="74" spans="1:6" x14ac:dyDescent="0.3">
      <c r="A74" t="s">
        <v>96</v>
      </c>
      <c r="C74" t="s">
        <v>6</v>
      </c>
      <c r="D74" s="1">
        <v>-2612.5</v>
      </c>
      <c r="F74" s="1">
        <v>6907.33</v>
      </c>
    </row>
    <row r="75" spans="1:6" x14ac:dyDescent="0.3">
      <c r="A75" t="s">
        <v>96</v>
      </c>
      <c r="C75" t="s">
        <v>18</v>
      </c>
      <c r="E75" s="1">
        <v>4647.7700000000004</v>
      </c>
      <c r="F75" s="1">
        <v>9519.83</v>
      </c>
    </row>
    <row r="76" spans="1:6" x14ac:dyDescent="0.3">
      <c r="A76" t="s">
        <v>97</v>
      </c>
      <c r="C76" t="s">
        <v>22</v>
      </c>
      <c r="D76" s="1">
        <v>-17.989999999999998</v>
      </c>
      <c r="F76" s="1">
        <v>4872.0600000000004</v>
      </c>
    </row>
    <row r="77" spans="1:6" x14ac:dyDescent="0.3">
      <c r="A77" t="s">
        <v>98</v>
      </c>
      <c r="C77" t="s">
        <v>99</v>
      </c>
      <c r="D77" s="1">
        <v>-1065</v>
      </c>
      <c r="F77" s="1">
        <v>4890.05</v>
      </c>
    </row>
    <row r="78" spans="1:6" x14ac:dyDescent="0.3">
      <c r="A78" t="s">
        <v>98</v>
      </c>
      <c r="C78" t="s">
        <v>100</v>
      </c>
      <c r="D78" s="1">
        <v>-1065</v>
      </c>
      <c r="F78" s="1">
        <v>5955.05</v>
      </c>
    </row>
    <row r="79" spans="1:6" x14ac:dyDescent="0.3">
      <c r="A79" t="s">
        <v>101</v>
      </c>
      <c r="C79" t="s">
        <v>102</v>
      </c>
      <c r="E79" s="1">
        <v>346.54</v>
      </c>
      <c r="F79" s="1">
        <v>7020.05</v>
      </c>
    </row>
    <row r="80" spans="1:6" x14ac:dyDescent="0.3">
      <c r="A80" t="s">
        <v>103</v>
      </c>
      <c r="C80" t="s">
        <v>25</v>
      </c>
      <c r="D80" s="1">
        <v>-16.989999999999998</v>
      </c>
      <c r="F80" s="1">
        <v>6673.51</v>
      </c>
    </row>
    <row r="81" spans="1:6" x14ac:dyDescent="0.3">
      <c r="A81" t="s">
        <v>103</v>
      </c>
      <c r="C81" t="s">
        <v>20</v>
      </c>
      <c r="E81" s="1">
        <v>3299.79</v>
      </c>
      <c r="F81" s="1">
        <v>6690.5</v>
      </c>
    </row>
    <row r="82" spans="1:6" x14ac:dyDescent="0.3">
      <c r="A82" t="s">
        <v>104</v>
      </c>
      <c r="C82" t="s">
        <v>6</v>
      </c>
      <c r="D82" s="1">
        <v>-2612.5</v>
      </c>
      <c r="F82" s="1">
        <v>3390.71</v>
      </c>
    </row>
    <row r="83" spans="1:6" x14ac:dyDescent="0.3">
      <c r="A83" t="s">
        <v>104</v>
      </c>
      <c r="C83" t="s">
        <v>75</v>
      </c>
      <c r="D83" s="1">
        <v>-12</v>
      </c>
      <c r="F83" s="1">
        <v>6003.21</v>
      </c>
    </row>
    <row r="84" spans="1:6" x14ac:dyDescent="0.3">
      <c r="A84" t="s">
        <v>105</v>
      </c>
      <c r="C84" t="s">
        <v>106</v>
      </c>
      <c r="D84" s="1">
        <v>-1065</v>
      </c>
      <c r="F84" s="1">
        <v>6015.21</v>
      </c>
    </row>
    <row r="85" spans="1:6" x14ac:dyDescent="0.3">
      <c r="A85" t="s">
        <v>105</v>
      </c>
      <c r="C85" t="s">
        <v>107</v>
      </c>
      <c r="D85" s="1">
        <v>-1065</v>
      </c>
      <c r="F85" s="1">
        <v>7080.21</v>
      </c>
    </row>
    <row r="86" spans="1:6" x14ac:dyDescent="0.3">
      <c r="A86" t="s">
        <v>108</v>
      </c>
      <c r="C86" t="s">
        <v>109</v>
      </c>
      <c r="E86" s="1">
        <v>346.54</v>
      </c>
      <c r="F86" s="1">
        <v>8145.21</v>
      </c>
    </row>
    <row r="87" spans="1:6" x14ac:dyDescent="0.3">
      <c r="A87" t="s">
        <v>110</v>
      </c>
      <c r="C87" t="s">
        <v>111</v>
      </c>
      <c r="D87" s="1">
        <v>-69.27</v>
      </c>
      <c r="F87" s="1">
        <v>7798.67</v>
      </c>
    </row>
    <row r="88" spans="1:6" x14ac:dyDescent="0.3">
      <c r="A88" t="s">
        <v>110</v>
      </c>
      <c r="C88" t="s">
        <v>20</v>
      </c>
      <c r="E88" s="1">
        <v>3366.18</v>
      </c>
      <c r="F88" s="1">
        <v>7867.94</v>
      </c>
    </row>
    <row r="89" spans="1:6" x14ac:dyDescent="0.3">
      <c r="A89" t="s">
        <v>112</v>
      </c>
      <c r="C89" t="s">
        <v>113</v>
      </c>
      <c r="D89" s="1">
        <v>-137.51</v>
      </c>
      <c r="F89" s="1">
        <v>4501.76</v>
      </c>
    </row>
    <row r="90" spans="1:6" x14ac:dyDescent="0.3">
      <c r="A90" t="s">
        <v>114</v>
      </c>
      <c r="C90" t="s">
        <v>6</v>
      </c>
      <c r="D90" s="1">
        <v>-2612.5</v>
      </c>
      <c r="F90" s="1">
        <v>4639.2700000000004</v>
      </c>
    </row>
    <row r="91" spans="1:6" x14ac:dyDescent="0.3">
      <c r="A91" t="s">
        <v>115</v>
      </c>
      <c r="C91" t="s">
        <v>10</v>
      </c>
      <c r="D91" s="1">
        <v>-54.55</v>
      </c>
      <c r="F91" s="1">
        <v>7251.77</v>
      </c>
    </row>
    <row r="92" spans="1:6" x14ac:dyDescent="0.3">
      <c r="A92" t="s">
        <v>116</v>
      </c>
      <c r="C92" t="s">
        <v>18</v>
      </c>
      <c r="E92" s="1">
        <v>4647.7700000000004</v>
      </c>
      <c r="F92" s="1">
        <v>7306.32</v>
      </c>
    </row>
    <row r="93" spans="1:6" x14ac:dyDescent="0.3">
      <c r="A93" t="s">
        <v>117</v>
      </c>
      <c r="C93" t="s">
        <v>118</v>
      </c>
      <c r="D93" s="1">
        <v>-1065</v>
      </c>
      <c r="F93" s="1">
        <v>2658.55</v>
      </c>
    </row>
    <row r="94" spans="1:6" x14ac:dyDescent="0.3">
      <c r="A94" t="s">
        <v>117</v>
      </c>
      <c r="C94" t="s">
        <v>119</v>
      </c>
      <c r="D94" s="1">
        <v>-1065</v>
      </c>
      <c r="F94" s="1">
        <v>3723.55</v>
      </c>
    </row>
    <row r="95" spans="1:6" x14ac:dyDescent="0.3">
      <c r="A95" t="s">
        <v>120</v>
      </c>
      <c r="C95" t="s">
        <v>121</v>
      </c>
      <c r="E95" s="1">
        <v>346.54</v>
      </c>
      <c r="F95" s="1">
        <v>4788.55</v>
      </c>
    </row>
    <row r="96" spans="1:6" x14ac:dyDescent="0.3">
      <c r="A96" t="s">
        <v>122</v>
      </c>
      <c r="C96" t="s">
        <v>123</v>
      </c>
      <c r="D96" s="1">
        <v>-65</v>
      </c>
      <c r="F96" s="1">
        <v>4442.01</v>
      </c>
    </row>
    <row r="97" spans="1:6" x14ac:dyDescent="0.3">
      <c r="A97" t="s">
        <v>122</v>
      </c>
      <c r="C97" t="s">
        <v>22</v>
      </c>
      <c r="D97" s="1">
        <v>-17.989999999999998</v>
      </c>
      <c r="F97" s="1">
        <v>4507.01</v>
      </c>
    </row>
    <row r="98" spans="1:6" x14ac:dyDescent="0.3">
      <c r="A98" t="s">
        <v>122</v>
      </c>
      <c r="C98" t="s">
        <v>124</v>
      </c>
      <c r="E98" s="1">
        <v>2989.79</v>
      </c>
      <c r="F98" s="1">
        <v>4525</v>
      </c>
    </row>
    <row r="99" spans="1:6" x14ac:dyDescent="0.3">
      <c r="A99" t="s">
        <v>125</v>
      </c>
      <c r="C99" t="s">
        <v>25</v>
      </c>
      <c r="D99" s="1">
        <v>-16.989999999999998</v>
      </c>
      <c r="F99" s="1">
        <v>1535.21</v>
      </c>
    </row>
    <row r="100" spans="1:6" x14ac:dyDescent="0.3">
      <c r="A100" t="s">
        <v>126</v>
      </c>
      <c r="C100" t="s">
        <v>6</v>
      </c>
      <c r="D100" s="1">
        <v>-2612.5</v>
      </c>
      <c r="F100" s="1">
        <v>1552.2</v>
      </c>
    </row>
    <row r="101" spans="1:6" x14ac:dyDescent="0.3">
      <c r="A101" t="s">
        <v>127</v>
      </c>
      <c r="C101" t="s">
        <v>75</v>
      </c>
      <c r="D101" s="1">
        <v>-12</v>
      </c>
      <c r="F101" s="1">
        <v>4164.7</v>
      </c>
    </row>
    <row r="102" spans="1:6" x14ac:dyDescent="0.3">
      <c r="A102" t="s">
        <v>128</v>
      </c>
      <c r="C102" t="s">
        <v>129</v>
      </c>
      <c r="D102" s="1">
        <v>-1065</v>
      </c>
      <c r="F102" s="1">
        <v>4176.7</v>
      </c>
    </row>
    <row r="103" spans="1:6" x14ac:dyDescent="0.3">
      <c r="A103" t="s">
        <v>128</v>
      </c>
      <c r="C103" t="s">
        <v>130</v>
      </c>
      <c r="D103" s="1">
        <v>-1065</v>
      </c>
      <c r="F103" s="1">
        <v>5241.7</v>
      </c>
    </row>
    <row r="104" spans="1:6" x14ac:dyDescent="0.3">
      <c r="A104" t="s">
        <v>128</v>
      </c>
      <c r="C104" t="s">
        <v>131</v>
      </c>
      <c r="D104" s="1">
        <v>-68.94</v>
      </c>
      <c r="F104" s="1">
        <v>6306.7</v>
      </c>
    </row>
    <row r="105" spans="1:6" x14ac:dyDescent="0.3">
      <c r="A105" t="s">
        <v>128</v>
      </c>
      <c r="C105" t="s">
        <v>132</v>
      </c>
      <c r="E105" s="1">
        <v>346.54</v>
      </c>
      <c r="F105" s="1">
        <v>6375.64</v>
      </c>
    </row>
    <row r="106" spans="1:6" x14ac:dyDescent="0.3">
      <c r="A106" t="s">
        <v>128</v>
      </c>
      <c r="C106" t="s">
        <v>133</v>
      </c>
      <c r="E106" s="1">
        <v>79</v>
      </c>
      <c r="F106" s="1">
        <v>6029.1</v>
      </c>
    </row>
    <row r="107" spans="1:6" x14ac:dyDescent="0.3">
      <c r="A107" t="s">
        <v>134</v>
      </c>
      <c r="C107" t="s">
        <v>135</v>
      </c>
      <c r="D107" s="1">
        <v>-79</v>
      </c>
      <c r="F107" s="1">
        <v>5950.1</v>
      </c>
    </row>
    <row r="108" spans="1:6" x14ac:dyDescent="0.3">
      <c r="A108" t="s">
        <v>134</v>
      </c>
      <c r="C108" t="s">
        <v>124</v>
      </c>
      <c r="E108" s="1">
        <v>2532.0100000000002</v>
      </c>
      <c r="F108" s="1">
        <v>6029.1</v>
      </c>
    </row>
    <row r="109" spans="1:6" x14ac:dyDescent="0.3">
      <c r="A109" t="s">
        <v>136</v>
      </c>
      <c r="C109" t="s">
        <v>6</v>
      </c>
      <c r="D109" s="1">
        <v>-5396</v>
      </c>
      <c r="F109" s="1">
        <v>3497.09</v>
      </c>
    </row>
    <row r="110" spans="1:6" x14ac:dyDescent="0.3">
      <c r="A110" t="s">
        <v>137</v>
      </c>
      <c r="C110" t="s">
        <v>138</v>
      </c>
      <c r="D110" s="1">
        <v>-47.13</v>
      </c>
      <c r="F110" s="1">
        <v>8893.09</v>
      </c>
    </row>
    <row r="111" spans="1:6" x14ac:dyDescent="0.3">
      <c r="A111" t="s">
        <v>137</v>
      </c>
      <c r="C111" t="s">
        <v>138</v>
      </c>
      <c r="D111" s="1">
        <v>-7.67</v>
      </c>
      <c r="F111" s="1">
        <v>8940.2199999999993</v>
      </c>
    </row>
    <row r="112" spans="1:6" x14ac:dyDescent="0.3">
      <c r="A112" t="s">
        <v>139</v>
      </c>
      <c r="C112" t="s">
        <v>140</v>
      </c>
      <c r="D112" s="1">
        <v>-1065</v>
      </c>
      <c r="F112" s="1">
        <v>8947.89</v>
      </c>
    </row>
    <row r="113" spans="1:6" x14ac:dyDescent="0.3">
      <c r="A113" t="s">
        <v>139</v>
      </c>
      <c r="C113" t="s">
        <v>141</v>
      </c>
      <c r="D113" s="1">
        <v>-1065</v>
      </c>
      <c r="F113" s="1">
        <v>10012.89</v>
      </c>
    </row>
    <row r="114" spans="1:6" x14ac:dyDescent="0.3">
      <c r="A114" t="s">
        <v>139</v>
      </c>
      <c r="C114" t="s">
        <v>18</v>
      </c>
      <c r="E114" s="1">
        <v>4647.7700000000004</v>
      </c>
      <c r="F114" s="1">
        <v>11077.89</v>
      </c>
    </row>
    <row r="115" spans="1:6" x14ac:dyDescent="0.3">
      <c r="A115" t="s">
        <v>142</v>
      </c>
      <c r="C115" t="s">
        <v>143</v>
      </c>
      <c r="E115" s="1">
        <v>346.62</v>
      </c>
      <c r="F115" s="1">
        <v>6430.12</v>
      </c>
    </row>
    <row r="116" spans="1:6" x14ac:dyDescent="0.3">
      <c r="A116" t="s">
        <v>144</v>
      </c>
      <c r="C116" t="s">
        <v>124</v>
      </c>
      <c r="E116" s="1">
        <v>3790.88</v>
      </c>
      <c r="F116" s="1">
        <v>6083.5</v>
      </c>
    </row>
    <row r="117" spans="1:6" x14ac:dyDescent="0.3">
      <c r="A117" t="s">
        <v>145</v>
      </c>
      <c r="C117" t="s">
        <v>146</v>
      </c>
      <c r="D117" s="1">
        <v>-5225</v>
      </c>
      <c r="F117" s="1">
        <v>2292.62</v>
      </c>
    </row>
    <row r="118" spans="1:6" x14ac:dyDescent="0.3">
      <c r="A118" t="s">
        <v>145</v>
      </c>
      <c r="C118" t="s">
        <v>147</v>
      </c>
      <c r="D118" s="1">
        <v>-16.989999999999998</v>
      </c>
      <c r="F118" s="1">
        <v>7517.62</v>
      </c>
    </row>
    <row r="119" spans="1:6" x14ac:dyDescent="0.3">
      <c r="A119" t="s">
        <v>145</v>
      </c>
      <c r="C119" t="s">
        <v>22</v>
      </c>
      <c r="D119" s="1">
        <v>-13.99</v>
      </c>
      <c r="F119" s="1">
        <v>7534.61</v>
      </c>
    </row>
    <row r="120" spans="1:6" x14ac:dyDescent="0.3">
      <c r="A120" t="s">
        <v>145</v>
      </c>
      <c r="C120" t="s">
        <v>148</v>
      </c>
      <c r="D120" s="1">
        <v>-3</v>
      </c>
      <c r="F120" s="1">
        <v>7548.6</v>
      </c>
    </row>
    <row r="121" spans="1:6" x14ac:dyDescent="0.3">
      <c r="A121" t="s">
        <v>145</v>
      </c>
      <c r="C121" t="s">
        <v>148</v>
      </c>
      <c r="D121" s="1">
        <v>-3</v>
      </c>
      <c r="F121" s="1">
        <v>7551.6</v>
      </c>
    </row>
    <row r="122" spans="1:6" x14ac:dyDescent="0.3">
      <c r="A122" t="s">
        <v>149</v>
      </c>
      <c r="C122" t="s">
        <v>150</v>
      </c>
      <c r="D122" s="1">
        <v>-1065</v>
      </c>
      <c r="F122" s="1">
        <v>7554.6</v>
      </c>
    </row>
    <row r="123" spans="1:6" x14ac:dyDescent="0.3">
      <c r="A123" t="s">
        <v>149</v>
      </c>
      <c r="C123" t="s">
        <v>151</v>
      </c>
      <c r="D123" s="1">
        <v>-1065</v>
      </c>
      <c r="F123" s="1">
        <v>8619.6</v>
      </c>
    </row>
    <row r="124" spans="1:6" x14ac:dyDescent="0.3">
      <c r="A124" t="s">
        <v>149</v>
      </c>
      <c r="C124" t="s">
        <v>75</v>
      </c>
      <c r="D124" s="1">
        <v>-10</v>
      </c>
      <c r="F124" s="1">
        <v>9684.6</v>
      </c>
    </row>
    <row r="125" spans="1:6" x14ac:dyDescent="0.3">
      <c r="A125" t="s">
        <v>152</v>
      </c>
      <c r="C125" t="s">
        <v>153</v>
      </c>
      <c r="D125" s="1">
        <v>-2.1</v>
      </c>
      <c r="F125" s="1">
        <v>9694.6</v>
      </c>
    </row>
    <row r="126" spans="1:6" x14ac:dyDescent="0.3">
      <c r="A126" t="s">
        <v>152</v>
      </c>
      <c r="C126" t="s">
        <v>154</v>
      </c>
      <c r="E126" s="1">
        <v>346.46</v>
      </c>
      <c r="F126" s="1">
        <v>9696.7000000000007</v>
      </c>
    </row>
    <row r="127" spans="1:6" x14ac:dyDescent="0.3">
      <c r="A127" t="s">
        <v>155</v>
      </c>
      <c r="C127" t="s">
        <v>124</v>
      </c>
      <c r="E127" s="1">
        <v>3668.01</v>
      </c>
      <c r="F127" s="1">
        <v>9350.24</v>
      </c>
    </row>
    <row r="128" spans="1:6" x14ac:dyDescent="0.3">
      <c r="A128" t="s">
        <v>156</v>
      </c>
      <c r="C128" t="s">
        <v>157</v>
      </c>
      <c r="E128" s="1">
        <v>5396</v>
      </c>
      <c r="F128" s="1">
        <v>5682.23</v>
      </c>
    </row>
    <row r="129" spans="1:6" x14ac:dyDescent="0.3">
      <c r="A129" t="s">
        <v>156</v>
      </c>
      <c r="C129" t="s">
        <v>158</v>
      </c>
      <c r="E129" s="1">
        <v>5396</v>
      </c>
      <c r="F129" s="1">
        <v>286.23</v>
      </c>
    </row>
    <row r="130" spans="1:6" x14ac:dyDescent="0.3">
      <c r="A130" t="s">
        <v>159</v>
      </c>
      <c r="C130" t="s">
        <v>6</v>
      </c>
      <c r="D130" s="1">
        <v>-5396</v>
      </c>
      <c r="F130" s="1">
        <v>-5109.7700000000004</v>
      </c>
    </row>
    <row r="131" spans="1:6" x14ac:dyDescent="0.3">
      <c r="A131" t="s">
        <v>160</v>
      </c>
      <c r="C131" t="s">
        <v>161</v>
      </c>
      <c r="D131" s="1">
        <v>-5396</v>
      </c>
      <c r="F131" s="1">
        <v>286.23</v>
      </c>
    </row>
    <row r="132" spans="1:6" x14ac:dyDescent="0.3">
      <c r="A132" t="s">
        <v>162</v>
      </c>
      <c r="C132" t="s">
        <v>163</v>
      </c>
      <c r="D132" s="1">
        <v>-13.99</v>
      </c>
      <c r="F132" s="1">
        <v>5682.23</v>
      </c>
    </row>
    <row r="133" spans="1:6" x14ac:dyDescent="0.3">
      <c r="A133" t="s">
        <v>162</v>
      </c>
      <c r="C133" t="s">
        <v>164</v>
      </c>
      <c r="D133" s="1">
        <v>-891.5</v>
      </c>
      <c r="F133" s="1">
        <v>5696.22</v>
      </c>
    </row>
    <row r="134" spans="1:6" x14ac:dyDescent="0.3">
      <c r="A134" t="s">
        <v>162</v>
      </c>
      <c r="C134" t="s">
        <v>165</v>
      </c>
      <c r="D134" s="1">
        <v>-891.8</v>
      </c>
      <c r="F134" s="1">
        <v>6587.72</v>
      </c>
    </row>
    <row r="135" spans="1:6" x14ac:dyDescent="0.3">
      <c r="A135" t="s">
        <v>162</v>
      </c>
      <c r="C135" t="s">
        <v>18</v>
      </c>
      <c r="E135" s="1">
        <v>4647.7700000000004</v>
      </c>
      <c r="F135" s="1">
        <v>7479.52</v>
      </c>
    </row>
    <row r="136" spans="1:6" x14ac:dyDescent="0.3">
      <c r="A136" t="s">
        <v>166</v>
      </c>
      <c r="C136" t="s">
        <v>124</v>
      </c>
      <c r="E136" s="1">
        <v>2831.75</v>
      </c>
      <c r="F136" s="1">
        <v>2831.75</v>
      </c>
    </row>
    <row r="137" spans="1:6" x14ac:dyDescent="0.3">
      <c r="A137" t="s">
        <v>167</v>
      </c>
      <c r="C137" t="s">
        <v>168</v>
      </c>
      <c r="D137" s="1">
        <v>-1811.58</v>
      </c>
      <c r="F137" s="1">
        <v>0</v>
      </c>
    </row>
    <row r="138" spans="1:6" x14ac:dyDescent="0.3">
      <c r="A138" t="s">
        <v>169</v>
      </c>
      <c r="C138" t="s">
        <v>170</v>
      </c>
      <c r="D138" s="1">
        <v>-62189.42</v>
      </c>
      <c r="F138" s="1">
        <v>1811.58</v>
      </c>
    </row>
    <row r="139" spans="1:6" x14ac:dyDescent="0.3">
      <c r="A139" t="s">
        <v>171</v>
      </c>
      <c r="C139" t="s">
        <v>172</v>
      </c>
      <c r="E139" s="1">
        <v>64000</v>
      </c>
      <c r="F139" s="1">
        <v>64001</v>
      </c>
    </row>
    <row r="140" spans="1:6" x14ac:dyDescent="0.3">
      <c r="A140" t="s">
        <v>171</v>
      </c>
      <c r="C140" t="s">
        <v>173</v>
      </c>
      <c r="E140" s="1">
        <v>1</v>
      </c>
      <c r="F140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1EDB-1105-4F68-8E79-6FCCAC0ED050}">
  <dimension ref="A1:L140"/>
  <sheetViews>
    <sheetView topLeftCell="A129" workbookViewId="0">
      <selection activeCell="E140" sqref="E1:L140"/>
    </sheetView>
  </sheetViews>
  <sheetFormatPr defaultRowHeight="14.4" x14ac:dyDescent="0.3"/>
  <cols>
    <col min="1" max="1" width="11.44140625" bestFit="1" customWidth="1"/>
    <col min="2" max="2" width="11.44140625" customWidth="1"/>
    <col min="3" max="3" width="14.33203125" bestFit="1" customWidth="1"/>
    <col min="4" max="4" width="11.44140625" customWidth="1"/>
    <col min="5" max="5" width="10.5546875" bestFit="1" customWidth="1"/>
    <col min="6" max="6" width="76.44140625" bestFit="1" customWidth="1"/>
    <col min="7" max="7" width="76.44140625" customWidth="1"/>
    <col min="8" max="8" width="10.6640625" bestFit="1" customWidth="1"/>
    <col min="9" max="9" width="10" bestFit="1" customWidth="1"/>
    <col min="10" max="10" width="10" customWidth="1"/>
    <col min="11" max="11" width="11" bestFit="1" customWidth="1"/>
    <col min="12" max="12" width="10" bestFit="1" customWidth="1"/>
  </cols>
  <sheetData>
    <row r="1" spans="1:12" x14ac:dyDescent="0.3">
      <c r="A1" t="s">
        <v>175</v>
      </c>
      <c r="B1" t="s">
        <v>176</v>
      </c>
      <c r="C1" t="s">
        <v>178</v>
      </c>
      <c r="D1" t="s">
        <v>177</v>
      </c>
      <c r="E1" t="s">
        <v>175</v>
      </c>
      <c r="F1" t="s">
        <v>198</v>
      </c>
      <c r="G1" t="s">
        <v>199</v>
      </c>
      <c r="H1" t="s">
        <v>179</v>
      </c>
      <c r="I1" t="s">
        <v>180</v>
      </c>
      <c r="J1" t="s">
        <v>201</v>
      </c>
      <c r="K1" t="s">
        <v>202</v>
      </c>
      <c r="L1" t="s">
        <v>181</v>
      </c>
    </row>
    <row r="2" spans="1:12" x14ac:dyDescent="0.3">
      <c r="A2" s="2" t="s">
        <v>5</v>
      </c>
      <c r="B2" t="str">
        <f t="shared" ref="B2:B12" si="0">LEFT(A2, FIND(" ", SUBSTITUTE(A2, CHAR(160), " ")) - 1)</f>
        <v>19</v>
      </c>
      <c r="C2">
        <f>IF(ISNUMBER(SEARCH("Jan",A2)),1,IF(ISNUMBER(SEARCH("Feb",A2)),2,IF(ISNUMBER(SEARCH("Mar",A2)),3,IF(ISNUMBER(SEARCH("Apr",A2)),4,IF(ISNUMBER(SEARCH("May",A2)),5,IF(ISNUMBER(SEARCH("Jun",A2)),6,IF(ISNUMBER(SEARCH("Jul",A2)),7,IF(ISNUMBER(SEARCH("Aug",A2)),8,IF(ISNUMBER(SEARCH("Sep",A2)),9,IF(ISNUMBER(SEARCH("Oct",A2)),10,IF(ISNUMBER(SEARCH("Nov",A2)),11,IF(ISNUMBER(SEARCH("Dec",A2)),12,"Error"))))))))))))</f>
        <v>9</v>
      </c>
      <c r="D2" s="2" t="str">
        <f>RIGHT(A2,4)</f>
        <v>2024</v>
      </c>
      <c r="E2" s="2">
        <f>DATE(D2,C2,B2)</f>
        <v>45554</v>
      </c>
      <c r="F2" t="s">
        <v>6</v>
      </c>
      <c r="G2" t="str">
        <f t="shared" ref="G2:G65" si="1">IF(ISNUMBER(SEARCH("MAXXIA",F2)),"Chant pay",
IF(ISNUMBER(SEARCH("COVAU",F2)),"Gas and electricity bills",
IF(ISNUMBER(SEARCH("COLES",F2)),"Purchases",
IF(ISNUMBER(SEARCH("Disney",F2)),"Disney plus",
IF(ISNUMBER(SEARCH("Dyson",F2)),"Purchases",
IF(ISNUMBER(SEARCH("KMART",F2)),"Purchases",
IF(ISNUMBER(SEARCH("Kogan",F2)),"Purchases",
IF(ISNUMBER(SEARCH("SoapBarRichmnd",F2)),"Purchases",
IF(ISNUMBER(SEARCH("NETFLIX",F2)),"Netflix",
IF(ISNUMBER(SEARCH("SPINTEL",F2)),"Wifi",
IF(ISNUMBER(SEARCH("stan.com.au",F2)),"Stan",
IF(ISNUMBER(SEARCH("Rocket Repa",F2)),"Extra mortgage repayment",
IF(ISNUMBER(SEARCH("Southern Health",F2)),"Chant pay",
IF(ISNUMBER(SEARCH("WESTPAC",F2)),"Mortgage payment",
IF(ISNUMBER(SEARCH("Chantelle",F2)),"Fortnightly budget payment",
IF(ISNUMBER(SEARCH("Daniel Ven",F2)),"Fortnightly budget payment",
IF(ISNUMBER(SEARCH("Homeloan",F2)),"Homeloan repayment",
IF(ISNUMBER(SEARCH("Mergy",F2)),"Investments payment",
IF(ISNUMBER(SEARCH("Settlement",F2)),"Settlement",
IF(ISNUMBER(SEARCH("EYBS",F2)),"Mergy pay",
"Other"))))))))))))))))))))</f>
        <v>Mortgage payment</v>
      </c>
      <c r="H2" s="1">
        <v>-2612.5</v>
      </c>
      <c r="J2">
        <f>IF(H2&lt;&gt;"", (H2*-1), I2)</f>
        <v>2612.5</v>
      </c>
      <c r="K2" t="str">
        <f>IF(H2&lt;&gt;"","Debit","Credit")</f>
        <v>Debit</v>
      </c>
      <c r="L2" s="1">
        <v>4665.2</v>
      </c>
    </row>
    <row r="3" spans="1:12" x14ac:dyDescent="0.3">
      <c r="A3" s="2" t="s">
        <v>5</v>
      </c>
      <c r="B3" t="str">
        <f t="shared" si="0"/>
        <v>19</v>
      </c>
      <c r="C3">
        <f t="shared" ref="C3:C66" si="2">IF(ISNUMBER(SEARCH("Jan",A3)),1,IF(ISNUMBER(SEARCH("Feb",A3)),2,IF(ISNUMBER(SEARCH("Mar",A3)),3,IF(ISNUMBER(SEARCH("Apr",A3)),4,IF(ISNUMBER(SEARCH("May",A3)),5,IF(ISNUMBER(SEARCH("Jun",A3)),6,IF(ISNUMBER(SEARCH("Jul",A3)),7,IF(ISNUMBER(SEARCH("Aug",A3)),8,IF(ISNUMBER(SEARCH("Sep",A3)),9,IF(ISNUMBER(SEARCH("Oct",A3)),10,IF(ISNUMBER(SEARCH("Nov",A3)),11,IF(ISNUMBER(SEARCH("Dec",A3)),12,"Error"))))))))))))</f>
        <v>9</v>
      </c>
      <c r="D3" s="2" t="str">
        <f t="shared" ref="D3:D66" si="3">RIGHT(A3,4)</f>
        <v>2024</v>
      </c>
      <c r="E3" s="2">
        <f t="shared" ref="E3:E66" si="4">DATE(D3,C3,B3)</f>
        <v>45554</v>
      </c>
      <c r="F3" t="s">
        <v>7</v>
      </c>
      <c r="G3" t="str">
        <f t="shared" si="1"/>
        <v>Extra mortgage repayment</v>
      </c>
      <c r="H3" s="1">
        <v>-100</v>
      </c>
      <c r="J3">
        <f t="shared" ref="J3:J66" si="5">IF(H3&lt;&gt;"", (H3*-1), I3)</f>
        <v>100</v>
      </c>
      <c r="K3" t="str">
        <f t="shared" ref="K3:K66" si="6">IF(H3&lt;&gt;"","Debit","Credit")</f>
        <v>Debit</v>
      </c>
      <c r="L3" s="1">
        <v>7277.7</v>
      </c>
    </row>
    <row r="4" spans="1:12" x14ac:dyDescent="0.3">
      <c r="A4" s="2" t="s">
        <v>8</v>
      </c>
      <c r="B4" t="str">
        <f t="shared" si="0"/>
        <v>16</v>
      </c>
      <c r="C4">
        <f t="shared" si="2"/>
        <v>9</v>
      </c>
      <c r="D4" s="2" t="str">
        <f t="shared" si="3"/>
        <v>2024</v>
      </c>
      <c r="E4" s="2">
        <f t="shared" si="4"/>
        <v>45551</v>
      </c>
      <c r="F4" t="s">
        <v>9</v>
      </c>
      <c r="G4" t="str">
        <f t="shared" si="1"/>
        <v>Gas and electricity bills</v>
      </c>
      <c r="H4" s="1">
        <v>-160.72</v>
      </c>
      <c r="J4">
        <f t="shared" si="5"/>
        <v>160.72</v>
      </c>
      <c r="K4" t="str">
        <f t="shared" si="6"/>
        <v>Debit</v>
      </c>
      <c r="L4" s="1">
        <v>7377.7</v>
      </c>
    </row>
    <row r="5" spans="1:12" x14ac:dyDescent="0.3">
      <c r="A5" s="2" t="s">
        <v>8</v>
      </c>
      <c r="B5" t="str">
        <f t="shared" si="0"/>
        <v>16</v>
      </c>
      <c r="C5">
        <f t="shared" si="2"/>
        <v>9</v>
      </c>
      <c r="D5" s="2" t="str">
        <f t="shared" si="3"/>
        <v>2024</v>
      </c>
      <c r="E5" s="2">
        <f t="shared" si="4"/>
        <v>45551</v>
      </c>
      <c r="F5" t="s">
        <v>10</v>
      </c>
      <c r="G5" t="str">
        <f t="shared" si="1"/>
        <v>Wifi</v>
      </c>
      <c r="H5" s="1">
        <v>-76.08</v>
      </c>
      <c r="J5">
        <f t="shared" si="5"/>
        <v>76.08</v>
      </c>
      <c r="K5" t="str">
        <f t="shared" si="6"/>
        <v>Debit</v>
      </c>
      <c r="L5" s="1">
        <v>7538.42</v>
      </c>
    </row>
    <row r="6" spans="1:12" x14ac:dyDescent="0.3">
      <c r="A6" s="2" t="s">
        <v>11</v>
      </c>
      <c r="B6" t="str">
        <f t="shared" si="0"/>
        <v>13</v>
      </c>
      <c r="C6">
        <f t="shared" si="2"/>
        <v>9</v>
      </c>
      <c r="D6" s="2" t="str">
        <f t="shared" si="3"/>
        <v>2024</v>
      </c>
      <c r="E6" s="2">
        <f t="shared" si="4"/>
        <v>45548</v>
      </c>
      <c r="F6" t="s">
        <v>12</v>
      </c>
      <c r="G6" t="str">
        <f t="shared" si="1"/>
        <v>Fortnightly budget payment</v>
      </c>
      <c r="H6" s="1">
        <v>-315</v>
      </c>
      <c r="J6">
        <f t="shared" si="5"/>
        <v>315</v>
      </c>
      <c r="K6" t="str">
        <f t="shared" si="6"/>
        <v>Debit</v>
      </c>
      <c r="L6" s="1">
        <v>7614.5</v>
      </c>
    </row>
    <row r="7" spans="1:12" x14ac:dyDescent="0.3">
      <c r="A7" s="2" t="s">
        <v>11</v>
      </c>
      <c r="B7" t="str">
        <f t="shared" si="0"/>
        <v>13</v>
      </c>
      <c r="C7">
        <f t="shared" si="2"/>
        <v>9</v>
      </c>
      <c r="D7" s="2" t="str">
        <f t="shared" si="3"/>
        <v>2024</v>
      </c>
      <c r="E7" s="2">
        <f t="shared" si="4"/>
        <v>45548</v>
      </c>
      <c r="F7" t="s">
        <v>13</v>
      </c>
      <c r="G7" t="str">
        <f t="shared" si="1"/>
        <v>Investments payment</v>
      </c>
      <c r="H7" s="1">
        <v>-315</v>
      </c>
      <c r="J7">
        <f t="shared" si="5"/>
        <v>315</v>
      </c>
      <c r="K7" t="str">
        <f t="shared" si="6"/>
        <v>Debit</v>
      </c>
      <c r="L7" s="1">
        <v>7929.5</v>
      </c>
    </row>
    <row r="8" spans="1:12" x14ac:dyDescent="0.3">
      <c r="A8" s="2" t="s">
        <v>11</v>
      </c>
      <c r="B8" t="str">
        <f t="shared" si="0"/>
        <v>13</v>
      </c>
      <c r="C8">
        <f t="shared" si="2"/>
        <v>9</v>
      </c>
      <c r="D8" s="2" t="str">
        <f t="shared" si="3"/>
        <v>2024</v>
      </c>
      <c r="E8" s="2">
        <f t="shared" si="4"/>
        <v>45548</v>
      </c>
      <c r="F8" t="s">
        <v>14</v>
      </c>
      <c r="G8" t="str">
        <f t="shared" si="1"/>
        <v>Fortnightly budget payment</v>
      </c>
      <c r="H8" s="1">
        <v>-1065</v>
      </c>
      <c r="J8">
        <f t="shared" si="5"/>
        <v>1065</v>
      </c>
      <c r="K8" t="str">
        <f t="shared" si="6"/>
        <v>Debit</v>
      </c>
      <c r="L8" s="1">
        <v>8244.5</v>
      </c>
    </row>
    <row r="9" spans="1:12" x14ac:dyDescent="0.3">
      <c r="A9" s="2" t="s">
        <v>11</v>
      </c>
      <c r="B9" t="str">
        <f t="shared" si="0"/>
        <v>13</v>
      </c>
      <c r="C9">
        <f t="shared" si="2"/>
        <v>9</v>
      </c>
      <c r="D9" s="2" t="str">
        <f t="shared" si="3"/>
        <v>2024</v>
      </c>
      <c r="E9" s="2">
        <f t="shared" si="4"/>
        <v>45548</v>
      </c>
      <c r="F9" t="s">
        <v>15</v>
      </c>
      <c r="G9" t="str">
        <f t="shared" si="1"/>
        <v>Fortnightly budget payment</v>
      </c>
      <c r="H9" s="1">
        <v>-1065</v>
      </c>
      <c r="J9">
        <f t="shared" si="5"/>
        <v>1065</v>
      </c>
      <c r="K9" t="str">
        <f t="shared" si="6"/>
        <v>Debit</v>
      </c>
      <c r="L9" s="1">
        <v>9309.5</v>
      </c>
    </row>
    <row r="10" spans="1:12" x14ac:dyDescent="0.3">
      <c r="A10" s="2" t="s">
        <v>16</v>
      </c>
      <c r="B10" t="str">
        <f t="shared" si="0"/>
        <v>12</v>
      </c>
      <c r="C10">
        <f t="shared" si="2"/>
        <v>9</v>
      </c>
      <c r="D10" s="2" t="str">
        <f t="shared" si="3"/>
        <v>2024</v>
      </c>
      <c r="E10" s="2">
        <f t="shared" si="4"/>
        <v>45547</v>
      </c>
      <c r="F10" t="s">
        <v>17</v>
      </c>
      <c r="G10" t="str">
        <f t="shared" si="1"/>
        <v>Chant pay</v>
      </c>
      <c r="I10" s="1">
        <v>346.54</v>
      </c>
      <c r="J10">
        <f t="shared" si="5"/>
        <v>346.54</v>
      </c>
      <c r="K10" t="str">
        <f t="shared" si="6"/>
        <v>Credit</v>
      </c>
      <c r="L10" s="1">
        <v>10374.5</v>
      </c>
    </row>
    <row r="11" spans="1:12" x14ac:dyDescent="0.3">
      <c r="A11" s="2" t="s">
        <v>16</v>
      </c>
      <c r="B11" t="str">
        <f t="shared" si="0"/>
        <v>12</v>
      </c>
      <c r="C11">
        <f t="shared" si="2"/>
        <v>9</v>
      </c>
      <c r="D11" s="2" t="str">
        <f t="shared" si="3"/>
        <v>2024</v>
      </c>
      <c r="E11" s="2">
        <f t="shared" si="4"/>
        <v>45547</v>
      </c>
      <c r="F11" t="s">
        <v>18</v>
      </c>
      <c r="G11" t="str">
        <f t="shared" si="1"/>
        <v>Mergy pay</v>
      </c>
      <c r="I11" s="1">
        <v>5313.37</v>
      </c>
      <c r="J11">
        <f t="shared" si="5"/>
        <v>5313.37</v>
      </c>
      <c r="K11" t="str">
        <f t="shared" si="6"/>
        <v>Credit</v>
      </c>
      <c r="L11" s="1">
        <v>10027.959999999999</v>
      </c>
    </row>
    <row r="12" spans="1:12" x14ac:dyDescent="0.3">
      <c r="A12" s="2" t="s">
        <v>19</v>
      </c>
      <c r="B12" t="str">
        <f t="shared" si="0"/>
        <v>11</v>
      </c>
      <c r="C12">
        <f t="shared" si="2"/>
        <v>9</v>
      </c>
      <c r="D12" s="2" t="str">
        <f t="shared" si="3"/>
        <v>2024</v>
      </c>
      <c r="E12" s="2">
        <f t="shared" si="4"/>
        <v>45546</v>
      </c>
      <c r="F12" t="s">
        <v>20</v>
      </c>
      <c r="G12" t="str">
        <f t="shared" si="1"/>
        <v>Chant pay</v>
      </c>
      <c r="I12" s="1">
        <v>3068.17</v>
      </c>
      <c r="J12">
        <f t="shared" si="5"/>
        <v>3068.17</v>
      </c>
      <c r="K12" t="str">
        <f t="shared" si="6"/>
        <v>Credit</v>
      </c>
      <c r="L12" s="1">
        <v>4714.59</v>
      </c>
    </row>
    <row r="13" spans="1:12" x14ac:dyDescent="0.3">
      <c r="A13" s="2" t="s">
        <v>21</v>
      </c>
      <c r="B13" t="str">
        <f>LEFT(A13, FIND(" ", SUBSTITUTE(A13, CHAR(160), " ")) - 1)</f>
        <v>9</v>
      </c>
      <c r="C13">
        <f t="shared" si="2"/>
        <v>9</v>
      </c>
      <c r="D13" s="2" t="str">
        <f t="shared" si="3"/>
        <v>2024</v>
      </c>
      <c r="E13" s="2">
        <f t="shared" si="4"/>
        <v>45544</v>
      </c>
      <c r="F13" t="s">
        <v>22</v>
      </c>
      <c r="G13" t="str">
        <f t="shared" si="1"/>
        <v>Disney plus</v>
      </c>
      <c r="H13" s="1">
        <v>-17.989999999999998</v>
      </c>
      <c r="J13">
        <f t="shared" si="5"/>
        <v>17.989999999999998</v>
      </c>
      <c r="K13" t="str">
        <f t="shared" si="6"/>
        <v>Debit</v>
      </c>
      <c r="L13" s="1">
        <v>1646.42</v>
      </c>
    </row>
    <row r="14" spans="1:12" x14ac:dyDescent="0.3">
      <c r="A14" s="2" t="s">
        <v>23</v>
      </c>
      <c r="B14" t="str">
        <f t="shared" ref="B14:B77" si="7">LEFT(A14, FIND(" ", SUBSTITUTE(A14, CHAR(160), " ")) - 1)</f>
        <v>5</v>
      </c>
      <c r="C14">
        <f t="shared" si="2"/>
        <v>9</v>
      </c>
      <c r="D14" s="2" t="str">
        <f t="shared" si="3"/>
        <v>2024</v>
      </c>
      <c r="E14" s="2">
        <f t="shared" si="4"/>
        <v>45540</v>
      </c>
      <c r="F14" t="s">
        <v>6</v>
      </c>
      <c r="G14" t="str">
        <f t="shared" si="1"/>
        <v>Mortgage payment</v>
      </c>
      <c r="H14" s="1">
        <v>-2612.5</v>
      </c>
      <c r="J14">
        <f t="shared" si="5"/>
        <v>2612.5</v>
      </c>
      <c r="K14" t="str">
        <f t="shared" si="6"/>
        <v>Debit</v>
      </c>
      <c r="L14" s="1">
        <v>1664.41</v>
      </c>
    </row>
    <row r="15" spans="1:12" x14ac:dyDescent="0.3">
      <c r="A15" s="2" t="s">
        <v>23</v>
      </c>
      <c r="B15" t="str">
        <f t="shared" si="7"/>
        <v>5</v>
      </c>
      <c r="C15">
        <f t="shared" si="2"/>
        <v>9</v>
      </c>
      <c r="D15" s="2" t="str">
        <f t="shared" si="3"/>
        <v>2024</v>
      </c>
      <c r="E15" s="2">
        <f t="shared" si="4"/>
        <v>45540</v>
      </c>
      <c r="F15" t="s">
        <v>24</v>
      </c>
      <c r="G15" t="str">
        <f t="shared" si="1"/>
        <v>Extra mortgage repayment</v>
      </c>
      <c r="H15" s="1">
        <v>-100</v>
      </c>
      <c r="J15">
        <f t="shared" si="5"/>
        <v>100</v>
      </c>
      <c r="K15" t="str">
        <f t="shared" si="6"/>
        <v>Debit</v>
      </c>
      <c r="L15" s="1">
        <v>4276.91</v>
      </c>
    </row>
    <row r="16" spans="1:12" x14ac:dyDescent="0.3">
      <c r="A16" s="2" t="s">
        <v>23</v>
      </c>
      <c r="B16" t="str">
        <f t="shared" si="7"/>
        <v>5</v>
      </c>
      <c r="C16">
        <f t="shared" si="2"/>
        <v>9</v>
      </c>
      <c r="D16" s="2" t="str">
        <f t="shared" si="3"/>
        <v>2024</v>
      </c>
      <c r="E16" s="2">
        <f t="shared" si="4"/>
        <v>45540</v>
      </c>
      <c r="F16" t="s">
        <v>25</v>
      </c>
      <c r="G16" t="str">
        <f t="shared" si="1"/>
        <v>Netflix</v>
      </c>
      <c r="H16" s="1">
        <v>-18.989999999999998</v>
      </c>
      <c r="J16">
        <f t="shared" si="5"/>
        <v>18.989999999999998</v>
      </c>
      <c r="K16" t="str">
        <f t="shared" si="6"/>
        <v>Debit</v>
      </c>
      <c r="L16" s="1">
        <v>4376.91</v>
      </c>
    </row>
    <row r="17" spans="1:12" x14ac:dyDescent="0.3">
      <c r="A17" s="2" t="s">
        <v>26</v>
      </c>
      <c r="B17" t="str">
        <f t="shared" si="7"/>
        <v>30</v>
      </c>
      <c r="C17">
        <f t="shared" si="2"/>
        <v>8</v>
      </c>
      <c r="D17" s="2" t="str">
        <f t="shared" si="3"/>
        <v>2024</v>
      </c>
      <c r="E17" s="2">
        <f t="shared" si="4"/>
        <v>45534</v>
      </c>
      <c r="F17" t="s">
        <v>27</v>
      </c>
      <c r="G17" t="str">
        <f t="shared" si="1"/>
        <v>Stan</v>
      </c>
      <c r="H17" s="1">
        <v>-12</v>
      </c>
      <c r="J17">
        <f t="shared" si="5"/>
        <v>12</v>
      </c>
      <c r="K17" t="str">
        <f t="shared" si="6"/>
        <v>Debit</v>
      </c>
      <c r="L17" s="1">
        <v>4395.8999999999996</v>
      </c>
    </row>
    <row r="18" spans="1:12" x14ac:dyDescent="0.3">
      <c r="A18" s="2" t="s">
        <v>26</v>
      </c>
      <c r="B18" t="str">
        <f t="shared" si="7"/>
        <v>30</v>
      </c>
      <c r="C18">
        <f t="shared" si="2"/>
        <v>8</v>
      </c>
      <c r="D18" s="2" t="str">
        <f t="shared" si="3"/>
        <v>2024</v>
      </c>
      <c r="E18" s="2">
        <f t="shared" si="4"/>
        <v>45534</v>
      </c>
      <c r="F18" t="s">
        <v>28</v>
      </c>
      <c r="G18" t="str">
        <f t="shared" si="1"/>
        <v>Fortnightly budget payment</v>
      </c>
      <c r="H18" s="1">
        <v>-1065</v>
      </c>
      <c r="J18">
        <f t="shared" si="5"/>
        <v>1065</v>
      </c>
      <c r="K18" t="str">
        <f t="shared" si="6"/>
        <v>Debit</v>
      </c>
      <c r="L18" s="1">
        <v>4407.8999999999996</v>
      </c>
    </row>
    <row r="19" spans="1:12" x14ac:dyDescent="0.3">
      <c r="A19" s="2" t="s">
        <v>26</v>
      </c>
      <c r="B19" t="str">
        <f t="shared" si="7"/>
        <v>30</v>
      </c>
      <c r="C19">
        <f t="shared" si="2"/>
        <v>8</v>
      </c>
      <c r="D19" s="2" t="str">
        <f t="shared" si="3"/>
        <v>2024</v>
      </c>
      <c r="E19" s="2">
        <f t="shared" si="4"/>
        <v>45534</v>
      </c>
      <c r="F19" t="s">
        <v>29</v>
      </c>
      <c r="G19" t="str">
        <f t="shared" si="1"/>
        <v>Investments payment</v>
      </c>
      <c r="H19" s="1">
        <v>-315</v>
      </c>
      <c r="J19">
        <f t="shared" si="5"/>
        <v>315</v>
      </c>
      <c r="K19" t="str">
        <f t="shared" si="6"/>
        <v>Debit</v>
      </c>
      <c r="L19" s="1">
        <v>5472.9</v>
      </c>
    </row>
    <row r="20" spans="1:12" x14ac:dyDescent="0.3">
      <c r="A20" s="2" t="s">
        <v>26</v>
      </c>
      <c r="B20" t="str">
        <f t="shared" si="7"/>
        <v>30</v>
      </c>
      <c r="C20">
        <f t="shared" si="2"/>
        <v>8</v>
      </c>
      <c r="D20" s="2" t="str">
        <f t="shared" si="3"/>
        <v>2024</v>
      </c>
      <c r="E20" s="2">
        <f t="shared" si="4"/>
        <v>45534</v>
      </c>
      <c r="F20" t="s">
        <v>30</v>
      </c>
      <c r="G20" t="str">
        <f t="shared" si="1"/>
        <v>Fortnightly budget payment</v>
      </c>
      <c r="H20" s="1">
        <v>-315</v>
      </c>
      <c r="J20">
        <f t="shared" si="5"/>
        <v>315</v>
      </c>
      <c r="K20" t="str">
        <f t="shared" si="6"/>
        <v>Debit</v>
      </c>
      <c r="L20" s="1">
        <v>5787.9</v>
      </c>
    </row>
    <row r="21" spans="1:12" x14ac:dyDescent="0.3">
      <c r="A21" s="2" t="s">
        <v>26</v>
      </c>
      <c r="B21" t="str">
        <f t="shared" si="7"/>
        <v>30</v>
      </c>
      <c r="C21">
        <f t="shared" si="2"/>
        <v>8</v>
      </c>
      <c r="D21" s="2" t="str">
        <f t="shared" si="3"/>
        <v>2024</v>
      </c>
      <c r="E21" s="2">
        <f t="shared" si="4"/>
        <v>45534</v>
      </c>
      <c r="F21" t="s">
        <v>31</v>
      </c>
      <c r="G21" t="str">
        <f t="shared" si="1"/>
        <v>Fortnightly budget payment</v>
      </c>
      <c r="H21" s="1">
        <v>-1065</v>
      </c>
      <c r="J21">
        <f t="shared" si="5"/>
        <v>1065</v>
      </c>
      <c r="K21" t="str">
        <f t="shared" si="6"/>
        <v>Debit</v>
      </c>
      <c r="L21" s="1">
        <v>6102.9</v>
      </c>
    </row>
    <row r="22" spans="1:12" x14ac:dyDescent="0.3">
      <c r="A22" s="2" t="s">
        <v>32</v>
      </c>
      <c r="B22" t="str">
        <f t="shared" si="7"/>
        <v>29</v>
      </c>
      <c r="C22">
        <f t="shared" si="2"/>
        <v>8</v>
      </c>
      <c r="D22" s="2" t="str">
        <f t="shared" si="3"/>
        <v>2024</v>
      </c>
      <c r="E22" s="2">
        <f t="shared" si="4"/>
        <v>45533</v>
      </c>
      <c r="F22" t="s">
        <v>33</v>
      </c>
      <c r="G22" t="str">
        <f t="shared" si="1"/>
        <v>Chant pay</v>
      </c>
      <c r="I22" s="1">
        <v>346.54</v>
      </c>
      <c r="J22">
        <f t="shared" si="5"/>
        <v>346.54</v>
      </c>
      <c r="K22" t="str">
        <f t="shared" si="6"/>
        <v>Credit</v>
      </c>
      <c r="L22" s="1">
        <v>7167.9</v>
      </c>
    </row>
    <row r="23" spans="1:12" x14ac:dyDescent="0.3">
      <c r="A23" s="2" t="s">
        <v>34</v>
      </c>
      <c r="B23" t="str">
        <f t="shared" si="7"/>
        <v>28</v>
      </c>
      <c r="C23">
        <f t="shared" si="2"/>
        <v>8</v>
      </c>
      <c r="D23" s="2" t="str">
        <f t="shared" si="3"/>
        <v>2024</v>
      </c>
      <c r="E23" s="2">
        <f t="shared" si="4"/>
        <v>45532</v>
      </c>
      <c r="F23" t="s">
        <v>20</v>
      </c>
      <c r="G23" t="str">
        <f t="shared" si="1"/>
        <v>Chant pay</v>
      </c>
      <c r="I23" s="1">
        <v>3080.1</v>
      </c>
      <c r="J23">
        <f t="shared" si="5"/>
        <v>3080.1</v>
      </c>
      <c r="K23" t="str">
        <f t="shared" si="6"/>
        <v>Credit</v>
      </c>
      <c r="L23" s="1">
        <v>6821.36</v>
      </c>
    </row>
    <row r="24" spans="1:12" x14ac:dyDescent="0.3">
      <c r="A24" s="2" t="s">
        <v>35</v>
      </c>
      <c r="B24" t="str">
        <f t="shared" si="7"/>
        <v>22</v>
      </c>
      <c r="C24">
        <f t="shared" si="2"/>
        <v>8</v>
      </c>
      <c r="D24" s="2" t="str">
        <f t="shared" si="3"/>
        <v>2024</v>
      </c>
      <c r="E24" s="2">
        <f t="shared" si="4"/>
        <v>45526</v>
      </c>
      <c r="F24" t="s">
        <v>6</v>
      </c>
      <c r="G24" t="str">
        <f t="shared" si="1"/>
        <v>Mortgage payment</v>
      </c>
      <c r="H24" s="1">
        <v>-2612.5</v>
      </c>
      <c r="J24">
        <f t="shared" si="5"/>
        <v>2612.5</v>
      </c>
      <c r="K24" t="str">
        <f t="shared" si="6"/>
        <v>Debit</v>
      </c>
      <c r="L24" s="1">
        <v>3741.26</v>
      </c>
    </row>
    <row r="25" spans="1:12" x14ac:dyDescent="0.3">
      <c r="A25" s="2" t="s">
        <v>35</v>
      </c>
      <c r="B25" t="str">
        <f t="shared" si="7"/>
        <v>22</v>
      </c>
      <c r="C25">
        <f t="shared" si="2"/>
        <v>8</v>
      </c>
      <c r="D25" s="2" t="str">
        <f t="shared" si="3"/>
        <v>2024</v>
      </c>
      <c r="E25" s="2">
        <f t="shared" si="4"/>
        <v>45526</v>
      </c>
      <c r="F25" t="s">
        <v>36</v>
      </c>
      <c r="G25" t="str">
        <f t="shared" si="1"/>
        <v>Extra mortgage repayment</v>
      </c>
      <c r="H25" s="1">
        <v>-100</v>
      </c>
      <c r="J25">
        <f t="shared" si="5"/>
        <v>100</v>
      </c>
      <c r="K25" t="str">
        <f t="shared" si="6"/>
        <v>Debit</v>
      </c>
      <c r="L25" s="1">
        <v>6353.76</v>
      </c>
    </row>
    <row r="26" spans="1:12" x14ac:dyDescent="0.3">
      <c r="A26" s="2" t="s">
        <v>37</v>
      </c>
      <c r="B26" t="str">
        <f t="shared" si="7"/>
        <v>21</v>
      </c>
      <c r="C26">
        <f t="shared" si="2"/>
        <v>8</v>
      </c>
      <c r="D26" s="2" t="str">
        <f t="shared" si="3"/>
        <v>2024</v>
      </c>
      <c r="E26" s="2">
        <f t="shared" si="4"/>
        <v>45525</v>
      </c>
      <c r="F26" t="s">
        <v>38</v>
      </c>
      <c r="G26" t="str">
        <f t="shared" si="1"/>
        <v>Gas and electricity bills</v>
      </c>
      <c r="H26" s="1">
        <v>-227.15</v>
      </c>
      <c r="J26">
        <f t="shared" si="5"/>
        <v>227.15</v>
      </c>
      <c r="K26" t="str">
        <f t="shared" si="6"/>
        <v>Debit</v>
      </c>
      <c r="L26" s="1">
        <v>6453.76</v>
      </c>
    </row>
    <row r="27" spans="1:12" x14ac:dyDescent="0.3">
      <c r="A27" s="2" t="s">
        <v>39</v>
      </c>
      <c r="B27" t="str">
        <f t="shared" si="7"/>
        <v>16</v>
      </c>
      <c r="C27">
        <f t="shared" si="2"/>
        <v>8</v>
      </c>
      <c r="D27" s="2" t="str">
        <f t="shared" si="3"/>
        <v>2024</v>
      </c>
      <c r="E27" s="2">
        <f t="shared" si="4"/>
        <v>45520</v>
      </c>
      <c r="F27" t="s">
        <v>40</v>
      </c>
      <c r="G27" t="str">
        <f t="shared" si="1"/>
        <v>Fortnightly budget payment</v>
      </c>
      <c r="H27" s="1">
        <v>-1065</v>
      </c>
      <c r="J27">
        <f t="shared" si="5"/>
        <v>1065</v>
      </c>
      <c r="K27" t="str">
        <f t="shared" si="6"/>
        <v>Debit</v>
      </c>
      <c r="L27" s="1">
        <v>6680.91</v>
      </c>
    </row>
    <row r="28" spans="1:12" x14ac:dyDescent="0.3">
      <c r="A28" s="2" t="s">
        <v>39</v>
      </c>
      <c r="B28" t="str">
        <f t="shared" si="7"/>
        <v>16</v>
      </c>
      <c r="C28">
        <f t="shared" si="2"/>
        <v>8</v>
      </c>
      <c r="D28" s="2" t="str">
        <f t="shared" si="3"/>
        <v>2024</v>
      </c>
      <c r="E28" s="2">
        <f t="shared" si="4"/>
        <v>45520</v>
      </c>
      <c r="F28" t="s">
        <v>41</v>
      </c>
      <c r="G28" t="str">
        <f t="shared" si="1"/>
        <v>Fortnightly budget payment</v>
      </c>
      <c r="H28" s="1">
        <v>-315</v>
      </c>
      <c r="J28">
        <f t="shared" si="5"/>
        <v>315</v>
      </c>
      <c r="K28" t="str">
        <f t="shared" si="6"/>
        <v>Debit</v>
      </c>
      <c r="L28" s="1">
        <v>7745.91</v>
      </c>
    </row>
    <row r="29" spans="1:12" x14ac:dyDescent="0.3">
      <c r="A29" s="2" t="s">
        <v>39</v>
      </c>
      <c r="B29" t="str">
        <f t="shared" si="7"/>
        <v>16</v>
      </c>
      <c r="C29">
        <f t="shared" si="2"/>
        <v>8</v>
      </c>
      <c r="D29" s="2" t="str">
        <f t="shared" si="3"/>
        <v>2024</v>
      </c>
      <c r="E29" s="2">
        <f t="shared" si="4"/>
        <v>45520</v>
      </c>
      <c r="F29" t="s">
        <v>42</v>
      </c>
      <c r="G29" t="str">
        <f t="shared" si="1"/>
        <v>Investments payment</v>
      </c>
      <c r="H29" s="1">
        <v>-315</v>
      </c>
      <c r="J29">
        <f t="shared" si="5"/>
        <v>315</v>
      </c>
      <c r="K29" t="str">
        <f t="shared" si="6"/>
        <v>Debit</v>
      </c>
      <c r="L29" s="1">
        <v>8060.91</v>
      </c>
    </row>
    <row r="30" spans="1:12" x14ac:dyDescent="0.3">
      <c r="A30" s="2" t="s">
        <v>39</v>
      </c>
      <c r="B30" t="str">
        <f t="shared" si="7"/>
        <v>16</v>
      </c>
      <c r="C30">
        <f t="shared" si="2"/>
        <v>8</v>
      </c>
      <c r="D30" s="2" t="str">
        <f t="shared" si="3"/>
        <v>2024</v>
      </c>
      <c r="E30" s="2">
        <f t="shared" si="4"/>
        <v>45520</v>
      </c>
      <c r="F30" t="s">
        <v>43</v>
      </c>
      <c r="G30" t="str">
        <f t="shared" si="1"/>
        <v>Fortnightly budget payment</v>
      </c>
      <c r="H30" s="1">
        <v>-1065</v>
      </c>
      <c r="J30">
        <f t="shared" si="5"/>
        <v>1065</v>
      </c>
      <c r="K30" t="str">
        <f t="shared" si="6"/>
        <v>Debit</v>
      </c>
      <c r="L30" s="1">
        <v>8375.91</v>
      </c>
    </row>
    <row r="31" spans="1:12" x14ac:dyDescent="0.3">
      <c r="A31" s="2" t="s">
        <v>44</v>
      </c>
      <c r="B31" t="str">
        <f t="shared" si="7"/>
        <v>15</v>
      </c>
      <c r="C31">
        <f t="shared" si="2"/>
        <v>8</v>
      </c>
      <c r="D31" s="2" t="str">
        <f t="shared" si="3"/>
        <v>2024</v>
      </c>
      <c r="E31" s="2">
        <f t="shared" si="4"/>
        <v>45519</v>
      </c>
      <c r="F31" t="s">
        <v>10</v>
      </c>
      <c r="G31" t="str">
        <f t="shared" si="1"/>
        <v>Wifi</v>
      </c>
      <c r="H31" s="1">
        <v>-97.84</v>
      </c>
      <c r="J31">
        <f t="shared" si="5"/>
        <v>97.84</v>
      </c>
      <c r="K31" t="str">
        <f t="shared" si="6"/>
        <v>Debit</v>
      </c>
      <c r="L31" s="1">
        <v>9440.91</v>
      </c>
    </row>
    <row r="32" spans="1:12" x14ac:dyDescent="0.3">
      <c r="A32" s="2" t="s">
        <v>44</v>
      </c>
      <c r="B32" t="str">
        <f t="shared" si="7"/>
        <v>15</v>
      </c>
      <c r="C32">
        <f t="shared" si="2"/>
        <v>8</v>
      </c>
      <c r="D32" s="2" t="str">
        <f t="shared" si="3"/>
        <v>2024</v>
      </c>
      <c r="E32" s="2">
        <f t="shared" si="4"/>
        <v>45519</v>
      </c>
      <c r="F32" t="s">
        <v>45</v>
      </c>
      <c r="G32" t="str">
        <f t="shared" si="1"/>
        <v>Chant pay</v>
      </c>
      <c r="I32" s="1">
        <v>346.54</v>
      </c>
      <c r="J32">
        <f t="shared" si="5"/>
        <v>346.54</v>
      </c>
      <c r="K32" t="str">
        <f t="shared" si="6"/>
        <v>Credit</v>
      </c>
      <c r="L32" s="1">
        <v>9538.75</v>
      </c>
    </row>
    <row r="33" spans="1:12" x14ac:dyDescent="0.3">
      <c r="A33" s="2" t="s">
        <v>46</v>
      </c>
      <c r="B33" t="str">
        <f t="shared" si="7"/>
        <v>14</v>
      </c>
      <c r="C33">
        <f t="shared" si="2"/>
        <v>8</v>
      </c>
      <c r="D33" s="2" t="str">
        <f t="shared" si="3"/>
        <v>2024</v>
      </c>
      <c r="E33" s="2">
        <f t="shared" si="4"/>
        <v>45518</v>
      </c>
      <c r="F33" t="s">
        <v>18</v>
      </c>
      <c r="G33" t="str">
        <f t="shared" si="1"/>
        <v>Mergy pay</v>
      </c>
      <c r="I33" s="1">
        <v>5413.37</v>
      </c>
      <c r="J33">
        <f t="shared" si="5"/>
        <v>5413.37</v>
      </c>
      <c r="K33" t="str">
        <f t="shared" si="6"/>
        <v>Credit</v>
      </c>
      <c r="L33" s="1">
        <v>9192.2099999999991</v>
      </c>
    </row>
    <row r="34" spans="1:12" x14ac:dyDescent="0.3">
      <c r="A34" s="2" t="s">
        <v>46</v>
      </c>
      <c r="B34" t="str">
        <f t="shared" si="7"/>
        <v>14</v>
      </c>
      <c r="C34">
        <f t="shared" si="2"/>
        <v>8</v>
      </c>
      <c r="D34" s="2" t="str">
        <f t="shared" si="3"/>
        <v>2024</v>
      </c>
      <c r="E34" s="2">
        <f t="shared" si="4"/>
        <v>45518</v>
      </c>
      <c r="F34" t="s">
        <v>20</v>
      </c>
      <c r="G34" t="str">
        <f t="shared" si="1"/>
        <v>Chant pay</v>
      </c>
      <c r="I34" s="1">
        <v>2379.33</v>
      </c>
      <c r="J34">
        <f t="shared" si="5"/>
        <v>2379.33</v>
      </c>
      <c r="K34" t="str">
        <f t="shared" si="6"/>
        <v>Credit</v>
      </c>
      <c r="L34" s="1">
        <v>3778.84</v>
      </c>
    </row>
    <row r="35" spans="1:12" x14ac:dyDescent="0.3">
      <c r="A35" s="2" t="s">
        <v>47</v>
      </c>
      <c r="B35" t="str">
        <f t="shared" si="7"/>
        <v>8</v>
      </c>
      <c r="C35">
        <f t="shared" si="2"/>
        <v>8</v>
      </c>
      <c r="D35" s="2" t="str">
        <f t="shared" si="3"/>
        <v>2024</v>
      </c>
      <c r="E35" s="2">
        <f t="shared" si="4"/>
        <v>45512</v>
      </c>
      <c r="F35" t="s">
        <v>6</v>
      </c>
      <c r="G35" t="str">
        <f t="shared" si="1"/>
        <v>Mortgage payment</v>
      </c>
      <c r="H35" s="1">
        <v>-2612.5</v>
      </c>
      <c r="J35">
        <f t="shared" si="5"/>
        <v>2612.5</v>
      </c>
      <c r="K35" t="str">
        <f t="shared" si="6"/>
        <v>Debit</v>
      </c>
      <c r="L35" s="1">
        <v>1399.51</v>
      </c>
    </row>
    <row r="36" spans="1:12" x14ac:dyDescent="0.3">
      <c r="A36" s="2" t="s">
        <v>47</v>
      </c>
      <c r="B36" t="str">
        <f t="shared" si="7"/>
        <v>8</v>
      </c>
      <c r="C36">
        <f t="shared" si="2"/>
        <v>8</v>
      </c>
      <c r="D36" s="2" t="str">
        <f t="shared" si="3"/>
        <v>2024</v>
      </c>
      <c r="E36" s="2">
        <f t="shared" si="4"/>
        <v>45512</v>
      </c>
      <c r="F36" t="s">
        <v>48</v>
      </c>
      <c r="G36" t="str">
        <f t="shared" si="1"/>
        <v>Extra mortgage repayment</v>
      </c>
      <c r="H36" s="1">
        <v>-100</v>
      </c>
      <c r="J36">
        <f t="shared" si="5"/>
        <v>100</v>
      </c>
      <c r="K36" t="str">
        <f t="shared" si="6"/>
        <v>Debit</v>
      </c>
      <c r="L36" s="1">
        <v>4012.01</v>
      </c>
    </row>
    <row r="37" spans="1:12" x14ac:dyDescent="0.3">
      <c r="A37" s="2" t="s">
        <v>47</v>
      </c>
      <c r="B37" t="str">
        <f t="shared" si="7"/>
        <v>8</v>
      </c>
      <c r="C37">
        <f t="shared" si="2"/>
        <v>8</v>
      </c>
      <c r="D37" s="2" t="str">
        <f t="shared" si="3"/>
        <v>2024</v>
      </c>
      <c r="E37" s="2">
        <f t="shared" si="4"/>
        <v>45512</v>
      </c>
      <c r="F37" t="s">
        <v>22</v>
      </c>
      <c r="G37" t="str">
        <f t="shared" si="1"/>
        <v>Disney plus</v>
      </c>
      <c r="H37" s="1">
        <v>-17.989999999999998</v>
      </c>
      <c r="J37">
        <f t="shared" si="5"/>
        <v>17.989999999999998</v>
      </c>
      <c r="K37" t="str">
        <f t="shared" si="6"/>
        <v>Debit</v>
      </c>
      <c r="L37" s="1">
        <v>4112.01</v>
      </c>
    </row>
    <row r="38" spans="1:12" x14ac:dyDescent="0.3">
      <c r="A38" s="2" t="s">
        <v>49</v>
      </c>
      <c r="B38" t="str">
        <f t="shared" si="7"/>
        <v>5</v>
      </c>
      <c r="C38">
        <f t="shared" si="2"/>
        <v>8</v>
      </c>
      <c r="D38" s="2" t="str">
        <f t="shared" si="3"/>
        <v>2024</v>
      </c>
      <c r="E38" s="2">
        <f t="shared" si="4"/>
        <v>45509</v>
      </c>
      <c r="F38" t="s">
        <v>25</v>
      </c>
      <c r="G38" t="str">
        <f t="shared" si="1"/>
        <v>Netflix</v>
      </c>
      <c r="H38" s="1">
        <v>-18.989999999999998</v>
      </c>
      <c r="J38">
        <f t="shared" si="5"/>
        <v>18.989999999999998</v>
      </c>
      <c r="K38" t="str">
        <f t="shared" si="6"/>
        <v>Debit</v>
      </c>
      <c r="L38" s="1">
        <v>4130</v>
      </c>
    </row>
    <row r="39" spans="1:12" x14ac:dyDescent="0.3">
      <c r="A39" s="2" t="s">
        <v>50</v>
      </c>
      <c r="B39" t="str">
        <f t="shared" si="7"/>
        <v>2</v>
      </c>
      <c r="C39">
        <f t="shared" si="2"/>
        <v>8</v>
      </c>
      <c r="D39" s="2" t="str">
        <f t="shared" si="3"/>
        <v>2024</v>
      </c>
      <c r="E39" s="2">
        <f t="shared" si="4"/>
        <v>45506</v>
      </c>
      <c r="F39" t="s">
        <v>51</v>
      </c>
      <c r="G39" t="str">
        <f t="shared" si="1"/>
        <v>Fortnightly budget payment</v>
      </c>
      <c r="H39" s="1">
        <v>-315</v>
      </c>
      <c r="J39">
        <f t="shared" si="5"/>
        <v>315</v>
      </c>
      <c r="K39" t="str">
        <f t="shared" si="6"/>
        <v>Debit</v>
      </c>
      <c r="L39" s="1">
        <v>4148.99</v>
      </c>
    </row>
    <row r="40" spans="1:12" x14ac:dyDescent="0.3">
      <c r="A40" s="2" t="s">
        <v>50</v>
      </c>
      <c r="B40" t="str">
        <f t="shared" si="7"/>
        <v>2</v>
      </c>
      <c r="C40">
        <f t="shared" si="2"/>
        <v>8</v>
      </c>
      <c r="D40" s="2" t="str">
        <f t="shared" si="3"/>
        <v>2024</v>
      </c>
      <c r="E40" s="2">
        <f t="shared" si="4"/>
        <v>45506</v>
      </c>
      <c r="F40" t="s">
        <v>52</v>
      </c>
      <c r="G40" t="str">
        <f t="shared" si="1"/>
        <v>Investments payment</v>
      </c>
      <c r="H40" s="1">
        <v>-315</v>
      </c>
      <c r="J40">
        <f t="shared" si="5"/>
        <v>315</v>
      </c>
      <c r="K40" t="str">
        <f t="shared" si="6"/>
        <v>Debit</v>
      </c>
      <c r="L40" s="1">
        <v>4463.99</v>
      </c>
    </row>
    <row r="41" spans="1:12" x14ac:dyDescent="0.3">
      <c r="A41" s="2" t="s">
        <v>50</v>
      </c>
      <c r="B41" t="str">
        <f t="shared" si="7"/>
        <v>2</v>
      </c>
      <c r="C41">
        <f t="shared" si="2"/>
        <v>8</v>
      </c>
      <c r="D41" s="2" t="str">
        <f t="shared" si="3"/>
        <v>2024</v>
      </c>
      <c r="E41" s="2">
        <f t="shared" si="4"/>
        <v>45506</v>
      </c>
      <c r="F41" t="s">
        <v>53</v>
      </c>
      <c r="G41" t="str">
        <f t="shared" si="1"/>
        <v>Fortnightly budget payment</v>
      </c>
      <c r="H41" s="1">
        <v>-1065</v>
      </c>
      <c r="J41">
        <f t="shared" si="5"/>
        <v>1065</v>
      </c>
      <c r="K41" t="str">
        <f t="shared" si="6"/>
        <v>Debit</v>
      </c>
      <c r="L41" s="1">
        <v>4778.99</v>
      </c>
    </row>
    <row r="42" spans="1:12" x14ac:dyDescent="0.3">
      <c r="A42" s="2" t="s">
        <v>50</v>
      </c>
      <c r="B42" t="str">
        <f t="shared" si="7"/>
        <v>2</v>
      </c>
      <c r="C42">
        <f t="shared" si="2"/>
        <v>8</v>
      </c>
      <c r="D42" s="2" t="str">
        <f t="shared" si="3"/>
        <v>2024</v>
      </c>
      <c r="E42" s="2">
        <f t="shared" si="4"/>
        <v>45506</v>
      </c>
      <c r="F42" t="s">
        <v>54</v>
      </c>
      <c r="G42" t="str">
        <f t="shared" si="1"/>
        <v>Fortnightly budget payment</v>
      </c>
      <c r="H42" s="1">
        <v>-1065</v>
      </c>
      <c r="J42">
        <f t="shared" si="5"/>
        <v>1065</v>
      </c>
      <c r="K42" t="str">
        <f t="shared" si="6"/>
        <v>Debit</v>
      </c>
      <c r="L42" s="1">
        <v>5843.99</v>
      </c>
    </row>
    <row r="43" spans="1:12" x14ac:dyDescent="0.3">
      <c r="A43" s="2" t="s">
        <v>55</v>
      </c>
      <c r="B43" t="str">
        <f t="shared" si="7"/>
        <v>1</v>
      </c>
      <c r="C43">
        <f t="shared" si="2"/>
        <v>8</v>
      </c>
      <c r="D43" s="2" t="str">
        <f t="shared" si="3"/>
        <v>2024</v>
      </c>
      <c r="E43" s="2">
        <f t="shared" si="4"/>
        <v>45505</v>
      </c>
      <c r="F43" t="s">
        <v>56</v>
      </c>
      <c r="G43" t="str">
        <f t="shared" si="1"/>
        <v>Chant pay</v>
      </c>
      <c r="I43" s="1">
        <v>346.54</v>
      </c>
      <c r="J43">
        <f t="shared" si="5"/>
        <v>346.54</v>
      </c>
      <c r="K43" t="str">
        <f t="shared" si="6"/>
        <v>Credit</v>
      </c>
      <c r="L43" s="1">
        <v>6908.99</v>
      </c>
    </row>
    <row r="44" spans="1:12" x14ac:dyDescent="0.3">
      <c r="A44" s="2" t="s">
        <v>57</v>
      </c>
      <c r="B44" t="str">
        <f t="shared" si="7"/>
        <v>31</v>
      </c>
      <c r="C44">
        <f t="shared" si="2"/>
        <v>7</v>
      </c>
      <c r="D44" s="2" t="str">
        <f t="shared" si="3"/>
        <v>2024</v>
      </c>
      <c r="E44" s="2">
        <f t="shared" si="4"/>
        <v>45504</v>
      </c>
      <c r="F44" t="s">
        <v>20</v>
      </c>
      <c r="G44" t="str">
        <f t="shared" si="1"/>
        <v>Chant pay</v>
      </c>
      <c r="I44" s="1">
        <v>2483.1999999999998</v>
      </c>
      <c r="J44">
        <f t="shared" si="5"/>
        <v>2483.1999999999998</v>
      </c>
      <c r="K44" t="str">
        <f t="shared" si="6"/>
        <v>Credit</v>
      </c>
      <c r="L44" s="1">
        <v>6562.45</v>
      </c>
    </row>
    <row r="45" spans="1:12" x14ac:dyDescent="0.3">
      <c r="A45" s="2" t="s">
        <v>58</v>
      </c>
      <c r="B45" t="str">
        <f t="shared" si="7"/>
        <v>30</v>
      </c>
      <c r="C45">
        <f t="shared" si="2"/>
        <v>7</v>
      </c>
      <c r="D45" s="2" t="str">
        <f t="shared" si="3"/>
        <v>2024</v>
      </c>
      <c r="E45" s="2">
        <f t="shared" si="4"/>
        <v>45503</v>
      </c>
      <c r="F45" t="s">
        <v>59</v>
      </c>
      <c r="G45" t="str">
        <f t="shared" si="1"/>
        <v>Stan</v>
      </c>
      <c r="H45" s="1">
        <v>-12</v>
      </c>
      <c r="J45">
        <f t="shared" si="5"/>
        <v>12</v>
      </c>
      <c r="K45" t="str">
        <f t="shared" si="6"/>
        <v>Debit</v>
      </c>
      <c r="L45" s="1">
        <v>4079.25</v>
      </c>
    </row>
    <row r="46" spans="1:12" x14ac:dyDescent="0.3">
      <c r="A46" s="2" t="s">
        <v>60</v>
      </c>
      <c r="B46" t="str">
        <f t="shared" si="7"/>
        <v>25</v>
      </c>
      <c r="C46">
        <f t="shared" si="2"/>
        <v>7</v>
      </c>
      <c r="D46" s="2" t="str">
        <f t="shared" si="3"/>
        <v>2024</v>
      </c>
      <c r="E46" s="2">
        <f t="shared" si="4"/>
        <v>45498</v>
      </c>
      <c r="F46" t="s">
        <v>6</v>
      </c>
      <c r="G46" t="str">
        <f t="shared" si="1"/>
        <v>Mortgage payment</v>
      </c>
      <c r="H46" s="1">
        <v>-2612.5</v>
      </c>
      <c r="J46">
        <f t="shared" si="5"/>
        <v>2612.5</v>
      </c>
      <c r="K46" t="str">
        <f t="shared" si="6"/>
        <v>Debit</v>
      </c>
      <c r="L46" s="1">
        <v>4091.25</v>
      </c>
    </row>
    <row r="47" spans="1:12" x14ac:dyDescent="0.3">
      <c r="A47" s="2" t="s">
        <v>61</v>
      </c>
      <c r="B47" t="str">
        <f t="shared" si="7"/>
        <v>22</v>
      </c>
      <c r="C47">
        <f t="shared" si="2"/>
        <v>7</v>
      </c>
      <c r="D47" s="2" t="str">
        <f t="shared" si="3"/>
        <v>2024</v>
      </c>
      <c r="E47" s="2">
        <f t="shared" si="4"/>
        <v>45495</v>
      </c>
      <c r="F47" t="s">
        <v>62</v>
      </c>
      <c r="G47" t="str">
        <f t="shared" si="1"/>
        <v>Gas and electricity bills</v>
      </c>
      <c r="H47" s="1">
        <v>-37.33</v>
      </c>
      <c r="J47">
        <f t="shared" si="5"/>
        <v>37.33</v>
      </c>
      <c r="K47" t="str">
        <f t="shared" si="6"/>
        <v>Debit</v>
      </c>
      <c r="L47" s="1">
        <v>6703.75</v>
      </c>
    </row>
    <row r="48" spans="1:12" x14ac:dyDescent="0.3">
      <c r="A48" s="2" t="s">
        <v>63</v>
      </c>
      <c r="B48" t="str">
        <f t="shared" si="7"/>
        <v>19</v>
      </c>
      <c r="C48">
        <f t="shared" si="2"/>
        <v>7</v>
      </c>
      <c r="D48" s="2" t="str">
        <f t="shared" si="3"/>
        <v>2024</v>
      </c>
      <c r="E48" s="2">
        <f t="shared" si="4"/>
        <v>45492</v>
      </c>
      <c r="F48" t="s">
        <v>64</v>
      </c>
      <c r="G48" t="str">
        <f t="shared" si="1"/>
        <v>Fortnightly budget payment</v>
      </c>
      <c r="H48" s="1">
        <v>-315</v>
      </c>
      <c r="J48">
        <f t="shared" si="5"/>
        <v>315</v>
      </c>
      <c r="K48" t="str">
        <f t="shared" si="6"/>
        <v>Debit</v>
      </c>
      <c r="L48" s="1">
        <v>6741.08</v>
      </c>
    </row>
    <row r="49" spans="1:12" x14ac:dyDescent="0.3">
      <c r="A49" s="2" t="s">
        <v>63</v>
      </c>
      <c r="B49" t="str">
        <f t="shared" si="7"/>
        <v>19</v>
      </c>
      <c r="C49">
        <f t="shared" si="2"/>
        <v>7</v>
      </c>
      <c r="D49" s="2" t="str">
        <f t="shared" si="3"/>
        <v>2024</v>
      </c>
      <c r="E49" s="2">
        <f t="shared" si="4"/>
        <v>45492</v>
      </c>
      <c r="F49" t="s">
        <v>65</v>
      </c>
      <c r="G49" t="str">
        <f t="shared" si="1"/>
        <v>Investments payment</v>
      </c>
      <c r="H49" s="1">
        <v>-315</v>
      </c>
      <c r="J49">
        <f t="shared" si="5"/>
        <v>315</v>
      </c>
      <c r="K49" t="str">
        <f t="shared" si="6"/>
        <v>Debit</v>
      </c>
      <c r="L49" s="1">
        <v>7056.08</v>
      </c>
    </row>
    <row r="50" spans="1:12" x14ac:dyDescent="0.3">
      <c r="A50" s="2" t="s">
        <v>63</v>
      </c>
      <c r="B50" t="str">
        <f t="shared" si="7"/>
        <v>19</v>
      </c>
      <c r="C50">
        <f t="shared" si="2"/>
        <v>7</v>
      </c>
      <c r="D50" s="2" t="str">
        <f t="shared" si="3"/>
        <v>2024</v>
      </c>
      <c r="E50" s="2">
        <f t="shared" si="4"/>
        <v>45492</v>
      </c>
      <c r="F50" t="s">
        <v>66</v>
      </c>
      <c r="G50" t="str">
        <f t="shared" si="1"/>
        <v>Fortnightly budget payment</v>
      </c>
      <c r="H50" s="1">
        <v>-1065</v>
      </c>
      <c r="J50">
        <f t="shared" si="5"/>
        <v>1065</v>
      </c>
      <c r="K50" t="str">
        <f t="shared" si="6"/>
        <v>Debit</v>
      </c>
      <c r="L50" s="1">
        <v>7371.08</v>
      </c>
    </row>
    <row r="51" spans="1:12" x14ac:dyDescent="0.3">
      <c r="A51" s="2" t="s">
        <v>63</v>
      </c>
      <c r="B51" t="str">
        <f t="shared" si="7"/>
        <v>19</v>
      </c>
      <c r="C51">
        <f t="shared" si="2"/>
        <v>7</v>
      </c>
      <c r="D51" s="2" t="str">
        <f t="shared" si="3"/>
        <v>2024</v>
      </c>
      <c r="E51" s="2">
        <f t="shared" si="4"/>
        <v>45492</v>
      </c>
      <c r="F51" t="s">
        <v>67</v>
      </c>
      <c r="G51" t="str">
        <f t="shared" si="1"/>
        <v>Fortnightly budget payment</v>
      </c>
      <c r="H51" s="1">
        <v>-1065</v>
      </c>
      <c r="J51">
        <f t="shared" si="5"/>
        <v>1065</v>
      </c>
      <c r="K51" t="str">
        <f t="shared" si="6"/>
        <v>Debit</v>
      </c>
      <c r="L51" s="1">
        <v>8436.08</v>
      </c>
    </row>
    <row r="52" spans="1:12" x14ac:dyDescent="0.3">
      <c r="A52" s="2" t="s">
        <v>68</v>
      </c>
      <c r="B52" t="str">
        <f t="shared" si="7"/>
        <v>18</v>
      </c>
      <c r="C52">
        <f t="shared" si="2"/>
        <v>7</v>
      </c>
      <c r="D52" s="2" t="str">
        <f t="shared" si="3"/>
        <v>2024</v>
      </c>
      <c r="E52" s="2">
        <f t="shared" si="4"/>
        <v>45491</v>
      </c>
      <c r="F52" t="s">
        <v>69</v>
      </c>
      <c r="G52" t="str">
        <f t="shared" si="1"/>
        <v>Chant pay</v>
      </c>
      <c r="I52" s="1">
        <v>346.54</v>
      </c>
      <c r="J52">
        <f t="shared" si="5"/>
        <v>346.54</v>
      </c>
      <c r="K52" t="str">
        <f t="shared" si="6"/>
        <v>Credit</v>
      </c>
      <c r="L52" s="1">
        <v>9501.08</v>
      </c>
    </row>
    <row r="53" spans="1:12" x14ac:dyDescent="0.3">
      <c r="A53" s="2" t="s">
        <v>70</v>
      </c>
      <c r="B53" t="str">
        <f t="shared" si="7"/>
        <v>17</v>
      </c>
      <c r="C53">
        <f t="shared" si="2"/>
        <v>7</v>
      </c>
      <c r="D53" s="2" t="str">
        <f t="shared" si="3"/>
        <v>2024</v>
      </c>
      <c r="E53" s="2">
        <f t="shared" si="4"/>
        <v>45490</v>
      </c>
      <c r="F53" t="s">
        <v>71</v>
      </c>
      <c r="G53" t="str">
        <f t="shared" si="1"/>
        <v>Gas and electricity bills</v>
      </c>
      <c r="H53" s="1">
        <v>-110.31</v>
      </c>
      <c r="J53">
        <f t="shared" si="5"/>
        <v>110.31</v>
      </c>
      <c r="K53" t="str">
        <f t="shared" si="6"/>
        <v>Debit</v>
      </c>
      <c r="L53" s="1">
        <v>9154.5400000000009</v>
      </c>
    </row>
    <row r="54" spans="1:12" x14ac:dyDescent="0.3">
      <c r="A54" s="2" t="s">
        <v>70</v>
      </c>
      <c r="B54" t="str">
        <f t="shared" si="7"/>
        <v>17</v>
      </c>
      <c r="C54">
        <f t="shared" si="2"/>
        <v>7</v>
      </c>
      <c r="D54" s="2" t="str">
        <f t="shared" si="3"/>
        <v>2024</v>
      </c>
      <c r="E54" s="2">
        <f t="shared" si="4"/>
        <v>45490</v>
      </c>
      <c r="F54" t="s">
        <v>20</v>
      </c>
      <c r="G54" t="str">
        <f t="shared" si="1"/>
        <v>Chant pay</v>
      </c>
      <c r="I54" s="1">
        <v>2514.37</v>
      </c>
      <c r="J54">
        <f t="shared" si="5"/>
        <v>2514.37</v>
      </c>
      <c r="K54" t="str">
        <f t="shared" si="6"/>
        <v>Credit</v>
      </c>
      <c r="L54" s="1">
        <v>9264.85</v>
      </c>
    </row>
    <row r="55" spans="1:12" x14ac:dyDescent="0.3">
      <c r="A55" s="2" t="s">
        <v>72</v>
      </c>
      <c r="B55" t="str">
        <f t="shared" si="7"/>
        <v>16</v>
      </c>
      <c r="C55">
        <f t="shared" si="2"/>
        <v>7</v>
      </c>
      <c r="D55" s="2" t="str">
        <f t="shared" si="3"/>
        <v>2024</v>
      </c>
      <c r="E55" s="2">
        <f t="shared" si="4"/>
        <v>45489</v>
      </c>
      <c r="F55" t="s">
        <v>73</v>
      </c>
      <c r="G55" t="str">
        <f t="shared" si="1"/>
        <v>Purchases</v>
      </c>
      <c r="H55" s="1">
        <v>-1444.99</v>
      </c>
      <c r="J55">
        <f t="shared" si="5"/>
        <v>1444.99</v>
      </c>
      <c r="K55" t="str">
        <f t="shared" si="6"/>
        <v>Debit</v>
      </c>
      <c r="L55" s="1">
        <v>6750.48</v>
      </c>
    </row>
    <row r="56" spans="1:12" x14ac:dyDescent="0.3">
      <c r="A56" s="2" t="s">
        <v>72</v>
      </c>
      <c r="B56" t="str">
        <f t="shared" si="7"/>
        <v>16</v>
      </c>
      <c r="C56">
        <f t="shared" si="2"/>
        <v>7</v>
      </c>
      <c r="D56" s="2" t="str">
        <f t="shared" si="3"/>
        <v>2024</v>
      </c>
      <c r="E56" s="2">
        <f t="shared" si="4"/>
        <v>45489</v>
      </c>
      <c r="F56" t="s">
        <v>10</v>
      </c>
      <c r="G56" t="str">
        <f t="shared" si="1"/>
        <v>Wifi</v>
      </c>
      <c r="H56" s="1">
        <v>-54.56</v>
      </c>
      <c r="J56">
        <f t="shared" si="5"/>
        <v>54.56</v>
      </c>
      <c r="K56" t="str">
        <f t="shared" si="6"/>
        <v>Debit</v>
      </c>
      <c r="L56" s="1">
        <v>8195.4699999999993</v>
      </c>
    </row>
    <row r="57" spans="1:12" x14ac:dyDescent="0.3">
      <c r="A57" s="2" t="s">
        <v>74</v>
      </c>
      <c r="B57" t="str">
        <f t="shared" si="7"/>
        <v>15</v>
      </c>
      <c r="C57">
        <f t="shared" si="2"/>
        <v>7</v>
      </c>
      <c r="D57" s="2" t="str">
        <f t="shared" si="3"/>
        <v>2024</v>
      </c>
      <c r="E57" s="2">
        <f t="shared" si="4"/>
        <v>45488</v>
      </c>
      <c r="F57" t="s">
        <v>75</v>
      </c>
      <c r="G57" t="str">
        <f t="shared" si="1"/>
        <v>Stan</v>
      </c>
      <c r="H57" s="1">
        <v>-12</v>
      </c>
      <c r="J57">
        <f t="shared" si="5"/>
        <v>12</v>
      </c>
      <c r="K57" t="str">
        <f t="shared" si="6"/>
        <v>Debit</v>
      </c>
      <c r="L57" s="1">
        <v>8250.0300000000007</v>
      </c>
    </row>
    <row r="58" spans="1:12" x14ac:dyDescent="0.3">
      <c r="A58" s="2" t="s">
        <v>76</v>
      </c>
      <c r="B58" t="str">
        <f t="shared" si="7"/>
        <v>12</v>
      </c>
      <c r="C58">
        <f t="shared" si="2"/>
        <v>7</v>
      </c>
      <c r="D58" s="2" t="str">
        <f t="shared" si="3"/>
        <v>2024</v>
      </c>
      <c r="E58" s="2">
        <f t="shared" si="4"/>
        <v>45485</v>
      </c>
      <c r="F58" t="s">
        <v>18</v>
      </c>
      <c r="G58" t="str">
        <f t="shared" si="1"/>
        <v>Mergy pay</v>
      </c>
      <c r="I58" s="1">
        <v>5413.37</v>
      </c>
      <c r="J58">
        <f t="shared" si="5"/>
        <v>5413.37</v>
      </c>
      <c r="K58" t="str">
        <f t="shared" si="6"/>
        <v>Credit</v>
      </c>
      <c r="L58" s="1">
        <v>8262.0300000000007</v>
      </c>
    </row>
    <row r="59" spans="1:12" x14ac:dyDescent="0.3">
      <c r="A59" s="2" t="s">
        <v>77</v>
      </c>
      <c r="B59" t="str">
        <f t="shared" si="7"/>
        <v>11</v>
      </c>
      <c r="C59">
        <f t="shared" si="2"/>
        <v>7</v>
      </c>
      <c r="D59" s="2" t="str">
        <f t="shared" si="3"/>
        <v>2024</v>
      </c>
      <c r="E59" s="2">
        <f t="shared" si="4"/>
        <v>45484</v>
      </c>
      <c r="F59" t="s">
        <v>6</v>
      </c>
      <c r="G59" t="str">
        <f t="shared" si="1"/>
        <v>Mortgage payment</v>
      </c>
      <c r="H59" s="1">
        <v>-2612.5</v>
      </c>
      <c r="J59">
        <f t="shared" si="5"/>
        <v>2612.5</v>
      </c>
      <c r="K59" t="str">
        <f t="shared" si="6"/>
        <v>Debit</v>
      </c>
      <c r="L59" s="1">
        <v>2848.66</v>
      </c>
    </row>
    <row r="60" spans="1:12" x14ac:dyDescent="0.3">
      <c r="A60" s="2" t="s">
        <v>78</v>
      </c>
      <c r="B60" t="str">
        <f t="shared" si="7"/>
        <v>8</v>
      </c>
      <c r="C60">
        <f t="shared" si="2"/>
        <v>7</v>
      </c>
      <c r="D60" s="2" t="str">
        <f t="shared" si="3"/>
        <v>2024</v>
      </c>
      <c r="E60" s="2">
        <f t="shared" si="4"/>
        <v>45481</v>
      </c>
      <c r="F60" t="s">
        <v>22</v>
      </c>
      <c r="G60" t="str">
        <f t="shared" si="1"/>
        <v>Disney plus</v>
      </c>
      <c r="H60" s="1">
        <v>-17.989999999999998</v>
      </c>
      <c r="J60">
        <f t="shared" si="5"/>
        <v>17.989999999999998</v>
      </c>
      <c r="K60" t="str">
        <f t="shared" si="6"/>
        <v>Debit</v>
      </c>
      <c r="L60" s="1">
        <v>5461.16</v>
      </c>
    </row>
    <row r="61" spans="1:12" x14ac:dyDescent="0.3">
      <c r="A61" s="2" t="s">
        <v>79</v>
      </c>
      <c r="B61" t="str">
        <f t="shared" si="7"/>
        <v>5</v>
      </c>
      <c r="C61">
        <f t="shared" si="2"/>
        <v>7</v>
      </c>
      <c r="D61" s="2" t="str">
        <f t="shared" si="3"/>
        <v>2024</v>
      </c>
      <c r="E61" s="2">
        <f t="shared" si="4"/>
        <v>45478</v>
      </c>
      <c r="F61" t="s">
        <v>80</v>
      </c>
      <c r="G61" t="str">
        <f t="shared" si="1"/>
        <v>Fortnightly budget payment</v>
      </c>
      <c r="H61" s="1">
        <v>-1065</v>
      </c>
      <c r="J61">
        <f t="shared" si="5"/>
        <v>1065</v>
      </c>
      <c r="K61" t="str">
        <f t="shared" si="6"/>
        <v>Debit</v>
      </c>
      <c r="L61" s="1">
        <v>5479.15</v>
      </c>
    </row>
    <row r="62" spans="1:12" x14ac:dyDescent="0.3">
      <c r="A62" s="2" t="s">
        <v>79</v>
      </c>
      <c r="B62" t="str">
        <f t="shared" si="7"/>
        <v>5</v>
      </c>
      <c r="C62">
        <f t="shared" si="2"/>
        <v>7</v>
      </c>
      <c r="D62" s="2" t="str">
        <f t="shared" si="3"/>
        <v>2024</v>
      </c>
      <c r="E62" s="2">
        <f t="shared" si="4"/>
        <v>45478</v>
      </c>
      <c r="F62" t="s">
        <v>81</v>
      </c>
      <c r="G62" t="str">
        <f t="shared" si="1"/>
        <v>Fortnightly budget payment</v>
      </c>
      <c r="H62" s="1">
        <v>-1065</v>
      </c>
      <c r="J62">
        <f t="shared" si="5"/>
        <v>1065</v>
      </c>
      <c r="K62" t="str">
        <f t="shared" si="6"/>
        <v>Debit</v>
      </c>
      <c r="L62" s="1">
        <v>6544.15</v>
      </c>
    </row>
    <row r="63" spans="1:12" x14ac:dyDescent="0.3">
      <c r="A63" s="2" t="s">
        <v>79</v>
      </c>
      <c r="B63" t="str">
        <f t="shared" si="7"/>
        <v>5</v>
      </c>
      <c r="C63">
        <f t="shared" si="2"/>
        <v>7</v>
      </c>
      <c r="D63" s="2" t="str">
        <f t="shared" si="3"/>
        <v>2024</v>
      </c>
      <c r="E63" s="2">
        <f t="shared" si="4"/>
        <v>45478</v>
      </c>
      <c r="F63" t="s">
        <v>82</v>
      </c>
      <c r="G63" t="str">
        <f t="shared" si="1"/>
        <v>Purchases</v>
      </c>
      <c r="H63" s="1">
        <v>-490</v>
      </c>
      <c r="J63">
        <f t="shared" si="5"/>
        <v>490</v>
      </c>
      <c r="K63" t="str">
        <f t="shared" si="6"/>
        <v>Debit</v>
      </c>
      <c r="L63" s="1">
        <v>7609.15</v>
      </c>
    </row>
    <row r="64" spans="1:12" x14ac:dyDescent="0.3">
      <c r="A64" s="2" t="s">
        <v>79</v>
      </c>
      <c r="B64" t="str">
        <f t="shared" si="7"/>
        <v>5</v>
      </c>
      <c r="C64">
        <f t="shared" si="2"/>
        <v>7</v>
      </c>
      <c r="D64" s="2" t="str">
        <f t="shared" si="3"/>
        <v>2024</v>
      </c>
      <c r="E64" s="2">
        <f t="shared" si="4"/>
        <v>45478</v>
      </c>
      <c r="F64" t="s">
        <v>25</v>
      </c>
      <c r="G64" t="str">
        <f t="shared" si="1"/>
        <v>Netflix</v>
      </c>
      <c r="H64" s="1">
        <v>-16.989999999999998</v>
      </c>
      <c r="J64">
        <f t="shared" si="5"/>
        <v>16.989999999999998</v>
      </c>
      <c r="K64" t="str">
        <f t="shared" si="6"/>
        <v>Debit</v>
      </c>
      <c r="L64" s="1">
        <v>8099.15</v>
      </c>
    </row>
    <row r="65" spans="1:12" x14ac:dyDescent="0.3">
      <c r="A65" s="2" t="s">
        <v>83</v>
      </c>
      <c r="B65" t="str">
        <f t="shared" si="7"/>
        <v>4</v>
      </c>
      <c r="C65">
        <f t="shared" si="2"/>
        <v>7</v>
      </c>
      <c r="D65" s="2" t="str">
        <f t="shared" si="3"/>
        <v>2024</v>
      </c>
      <c r="E65" s="2">
        <f t="shared" si="4"/>
        <v>45477</v>
      </c>
      <c r="F65" t="s">
        <v>84</v>
      </c>
      <c r="G65" t="str">
        <f t="shared" si="1"/>
        <v>Chant pay</v>
      </c>
      <c r="I65" s="1">
        <v>346.54</v>
      </c>
      <c r="J65">
        <f t="shared" si="5"/>
        <v>346.54</v>
      </c>
      <c r="K65" t="str">
        <f t="shared" si="6"/>
        <v>Credit</v>
      </c>
      <c r="L65" s="1">
        <v>8116.14</v>
      </c>
    </row>
    <row r="66" spans="1:12" x14ac:dyDescent="0.3">
      <c r="A66" s="2" t="s">
        <v>85</v>
      </c>
      <c r="B66" t="str">
        <f t="shared" si="7"/>
        <v>3</v>
      </c>
      <c r="C66">
        <f t="shared" si="2"/>
        <v>7</v>
      </c>
      <c r="D66" s="2" t="str">
        <f t="shared" si="3"/>
        <v>2024</v>
      </c>
      <c r="E66" s="2">
        <f t="shared" si="4"/>
        <v>45476</v>
      </c>
      <c r="F66" t="s">
        <v>20</v>
      </c>
      <c r="G66" t="str">
        <f t="shared" ref="G66:G129" si="8">IF(ISNUMBER(SEARCH("MAXXIA",F66)),"Chant pay",
IF(ISNUMBER(SEARCH("COVAU",F66)),"Gas and electricity bills",
IF(ISNUMBER(SEARCH("COLES",F66)),"Purchases",
IF(ISNUMBER(SEARCH("Disney",F66)),"Disney plus",
IF(ISNUMBER(SEARCH("Dyson",F66)),"Purchases",
IF(ISNUMBER(SEARCH("KMART",F66)),"Purchases",
IF(ISNUMBER(SEARCH("Kogan",F66)),"Purchases",
IF(ISNUMBER(SEARCH("SoapBarRichmnd",F66)),"Purchases",
IF(ISNUMBER(SEARCH("NETFLIX",F66)),"Netflix",
IF(ISNUMBER(SEARCH("SPINTEL",F66)),"Wifi",
IF(ISNUMBER(SEARCH("stan.com.au",F66)),"Stan",
IF(ISNUMBER(SEARCH("Rocket Repa",F66)),"Extra mortgage repayment",
IF(ISNUMBER(SEARCH("Southern Health",F66)),"Chant pay",
IF(ISNUMBER(SEARCH("WESTPAC",F66)),"Mortgage payment",
IF(ISNUMBER(SEARCH("Chantelle",F66)),"Fortnightly budget payment",
IF(ISNUMBER(SEARCH("Daniel Ven",F66)),"Fortnightly budget payment",
IF(ISNUMBER(SEARCH("Homeloan",F66)),"Homeloan repayment",
IF(ISNUMBER(SEARCH("Mergy",F66)),"Investments payment",
IF(ISNUMBER(SEARCH("Settlement",F66)),"Settlement",
IF(ISNUMBER(SEARCH("EYBS",F66)),"Mergy pay",
"Other"))))))))))))))))))))</f>
        <v>Chant pay</v>
      </c>
      <c r="I66" s="1">
        <v>2673.48</v>
      </c>
      <c r="J66">
        <f t="shared" si="5"/>
        <v>2673.48</v>
      </c>
      <c r="K66" t="str">
        <f t="shared" si="6"/>
        <v>Credit</v>
      </c>
      <c r="L66" s="1">
        <v>7769.6</v>
      </c>
    </row>
    <row r="67" spans="1:12" x14ac:dyDescent="0.3">
      <c r="A67" s="2" t="s">
        <v>86</v>
      </c>
      <c r="B67" t="str">
        <f t="shared" si="7"/>
        <v>27</v>
      </c>
      <c r="C67">
        <f t="shared" ref="C67:C130" si="9">IF(ISNUMBER(SEARCH("Jan",A67)),1,IF(ISNUMBER(SEARCH("Feb",A67)),2,IF(ISNUMBER(SEARCH("Mar",A67)),3,IF(ISNUMBER(SEARCH("Apr",A67)),4,IF(ISNUMBER(SEARCH("May",A67)),5,IF(ISNUMBER(SEARCH("Jun",A67)),6,IF(ISNUMBER(SEARCH("Jul",A67)),7,IF(ISNUMBER(SEARCH("Aug",A67)),8,IF(ISNUMBER(SEARCH("Sep",A67)),9,IF(ISNUMBER(SEARCH("Oct",A67)),10,IF(ISNUMBER(SEARCH("Nov",A67)),11,IF(ISNUMBER(SEARCH("Dec",A67)),12,"Error"))))))))))))</f>
        <v>6</v>
      </c>
      <c r="D67" s="2" t="str">
        <f t="shared" ref="D67:D130" si="10">RIGHT(A67,4)</f>
        <v>2024</v>
      </c>
      <c r="E67" s="2">
        <f t="shared" ref="E67:E130" si="11">DATE(D67,C67,B67)</f>
        <v>45470</v>
      </c>
      <c r="F67" t="s">
        <v>6</v>
      </c>
      <c r="G67" t="str">
        <f t="shared" si="8"/>
        <v>Mortgage payment</v>
      </c>
      <c r="H67" s="1">
        <v>-2612.5</v>
      </c>
      <c r="J67">
        <f t="shared" ref="J67:J130" si="12">IF(H67&lt;&gt;"", (H67*-1), I67)</f>
        <v>2612.5</v>
      </c>
      <c r="K67" t="str">
        <f t="shared" ref="K67:K130" si="13">IF(H67&lt;&gt;"","Debit","Credit")</f>
        <v>Debit</v>
      </c>
      <c r="L67" s="1">
        <v>5096.12</v>
      </c>
    </row>
    <row r="68" spans="1:12" x14ac:dyDescent="0.3">
      <c r="A68" s="2" t="s">
        <v>87</v>
      </c>
      <c r="B68" t="str">
        <f t="shared" si="7"/>
        <v>25</v>
      </c>
      <c r="C68">
        <f t="shared" si="9"/>
        <v>6</v>
      </c>
      <c r="D68" s="2" t="str">
        <f t="shared" si="10"/>
        <v>2024</v>
      </c>
      <c r="E68" s="2">
        <f t="shared" si="11"/>
        <v>45468</v>
      </c>
      <c r="F68" t="s">
        <v>88</v>
      </c>
      <c r="G68" t="str">
        <f t="shared" si="8"/>
        <v>Gas and electricity bills</v>
      </c>
      <c r="H68" s="1">
        <v>-99.37</v>
      </c>
      <c r="J68">
        <f t="shared" si="12"/>
        <v>99.37</v>
      </c>
      <c r="K68" t="str">
        <f t="shared" si="13"/>
        <v>Debit</v>
      </c>
      <c r="L68" s="1">
        <v>7708.62</v>
      </c>
    </row>
    <row r="69" spans="1:12" x14ac:dyDescent="0.3">
      <c r="A69" s="2" t="s">
        <v>89</v>
      </c>
      <c r="B69" t="str">
        <f t="shared" si="7"/>
        <v>21</v>
      </c>
      <c r="C69">
        <f t="shared" si="9"/>
        <v>6</v>
      </c>
      <c r="D69" s="2" t="str">
        <f t="shared" si="10"/>
        <v>2024</v>
      </c>
      <c r="E69" s="2">
        <f t="shared" si="11"/>
        <v>45464</v>
      </c>
      <c r="F69" t="s">
        <v>90</v>
      </c>
      <c r="G69" t="str">
        <f t="shared" si="8"/>
        <v>Fortnightly budget payment</v>
      </c>
      <c r="H69" s="1">
        <v>-1065</v>
      </c>
      <c r="J69">
        <f t="shared" si="12"/>
        <v>1065</v>
      </c>
      <c r="K69" t="str">
        <f t="shared" si="13"/>
        <v>Debit</v>
      </c>
      <c r="L69" s="1">
        <v>7807.99</v>
      </c>
    </row>
    <row r="70" spans="1:12" x14ac:dyDescent="0.3">
      <c r="A70" s="2" t="s">
        <v>89</v>
      </c>
      <c r="B70" t="str">
        <f t="shared" si="7"/>
        <v>21</v>
      </c>
      <c r="C70">
        <f t="shared" si="9"/>
        <v>6</v>
      </c>
      <c r="D70" s="2" t="str">
        <f t="shared" si="10"/>
        <v>2024</v>
      </c>
      <c r="E70" s="2">
        <f t="shared" si="11"/>
        <v>45464</v>
      </c>
      <c r="F70" t="s">
        <v>91</v>
      </c>
      <c r="G70" t="str">
        <f t="shared" si="8"/>
        <v>Fortnightly budget payment</v>
      </c>
      <c r="H70" s="1">
        <v>-1065</v>
      </c>
      <c r="J70">
        <f t="shared" si="12"/>
        <v>1065</v>
      </c>
      <c r="K70" t="str">
        <f t="shared" si="13"/>
        <v>Debit</v>
      </c>
      <c r="L70" s="1">
        <v>8872.99</v>
      </c>
    </row>
    <row r="71" spans="1:12" x14ac:dyDescent="0.3">
      <c r="A71" s="2" t="s">
        <v>92</v>
      </c>
      <c r="B71" t="str">
        <f t="shared" si="7"/>
        <v>20</v>
      </c>
      <c r="C71">
        <f t="shared" si="9"/>
        <v>6</v>
      </c>
      <c r="D71" s="2" t="str">
        <f t="shared" si="10"/>
        <v>2024</v>
      </c>
      <c r="E71" s="2">
        <f t="shared" si="11"/>
        <v>45463</v>
      </c>
      <c r="F71" t="s">
        <v>93</v>
      </c>
      <c r="G71" t="str">
        <f t="shared" si="8"/>
        <v>Chant pay</v>
      </c>
      <c r="I71" s="1">
        <v>346.54</v>
      </c>
      <c r="J71">
        <f t="shared" si="12"/>
        <v>346.54</v>
      </c>
      <c r="K71" t="str">
        <f t="shared" si="13"/>
        <v>Credit</v>
      </c>
      <c r="L71" s="1">
        <v>9937.99</v>
      </c>
    </row>
    <row r="72" spans="1:12" x14ac:dyDescent="0.3">
      <c r="A72" s="2" t="s">
        <v>94</v>
      </c>
      <c r="B72" t="str">
        <f t="shared" si="7"/>
        <v>19</v>
      </c>
      <c r="C72">
        <f t="shared" si="9"/>
        <v>6</v>
      </c>
      <c r="D72" s="2" t="str">
        <f t="shared" si="10"/>
        <v>2024</v>
      </c>
      <c r="E72" s="2">
        <f t="shared" si="11"/>
        <v>45462</v>
      </c>
      <c r="F72" t="s">
        <v>20</v>
      </c>
      <c r="G72" t="str">
        <f t="shared" si="8"/>
        <v>Chant pay</v>
      </c>
      <c r="I72" s="1">
        <v>2739.26</v>
      </c>
      <c r="J72">
        <f t="shared" si="12"/>
        <v>2739.26</v>
      </c>
      <c r="K72" t="str">
        <f t="shared" si="13"/>
        <v>Credit</v>
      </c>
      <c r="L72" s="1">
        <v>9591.4500000000007</v>
      </c>
    </row>
    <row r="73" spans="1:12" x14ac:dyDescent="0.3">
      <c r="A73" s="2" t="s">
        <v>95</v>
      </c>
      <c r="B73" t="str">
        <f t="shared" si="7"/>
        <v>17</v>
      </c>
      <c r="C73">
        <f t="shared" si="9"/>
        <v>6</v>
      </c>
      <c r="D73" s="2" t="str">
        <f t="shared" si="10"/>
        <v>2024</v>
      </c>
      <c r="E73" s="2">
        <f t="shared" si="11"/>
        <v>45460</v>
      </c>
      <c r="F73" t="s">
        <v>10</v>
      </c>
      <c r="G73" t="str">
        <f t="shared" si="8"/>
        <v>Wifi</v>
      </c>
      <c r="H73" s="1">
        <v>-55.14</v>
      </c>
      <c r="J73">
        <f t="shared" si="12"/>
        <v>55.14</v>
      </c>
      <c r="K73" t="str">
        <f t="shared" si="13"/>
        <v>Debit</v>
      </c>
      <c r="L73" s="1">
        <v>6852.19</v>
      </c>
    </row>
    <row r="74" spans="1:12" x14ac:dyDescent="0.3">
      <c r="A74" s="2" t="s">
        <v>96</v>
      </c>
      <c r="B74" t="str">
        <f t="shared" si="7"/>
        <v>13</v>
      </c>
      <c r="C74">
        <f t="shared" si="9"/>
        <v>6</v>
      </c>
      <c r="D74" s="2" t="str">
        <f t="shared" si="10"/>
        <v>2024</v>
      </c>
      <c r="E74" s="2">
        <f t="shared" si="11"/>
        <v>45456</v>
      </c>
      <c r="F74" t="s">
        <v>6</v>
      </c>
      <c r="G74" t="str">
        <f t="shared" si="8"/>
        <v>Mortgage payment</v>
      </c>
      <c r="H74" s="1">
        <v>-2612.5</v>
      </c>
      <c r="J74">
        <f t="shared" si="12"/>
        <v>2612.5</v>
      </c>
      <c r="K74" t="str">
        <f t="shared" si="13"/>
        <v>Debit</v>
      </c>
      <c r="L74" s="1">
        <v>6907.33</v>
      </c>
    </row>
    <row r="75" spans="1:12" x14ac:dyDescent="0.3">
      <c r="A75" s="2" t="s">
        <v>96</v>
      </c>
      <c r="B75" t="str">
        <f t="shared" si="7"/>
        <v>13</v>
      </c>
      <c r="C75">
        <f t="shared" si="9"/>
        <v>6</v>
      </c>
      <c r="D75" s="2" t="str">
        <f t="shared" si="10"/>
        <v>2024</v>
      </c>
      <c r="E75" s="2">
        <f t="shared" si="11"/>
        <v>45456</v>
      </c>
      <c r="F75" t="s">
        <v>18</v>
      </c>
      <c r="G75" t="str">
        <f t="shared" si="8"/>
        <v>Mergy pay</v>
      </c>
      <c r="I75" s="1">
        <v>4647.7700000000004</v>
      </c>
      <c r="J75">
        <f t="shared" si="12"/>
        <v>4647.7700000000004</v>
      </c>
      <c r="K75" t="str">
        <f t="shared" si="13"/>
        <v>Credit</v>
      </c>
      <c r="L75" s="1">
        <v>9519.83</v>
      </c>
    </row>
    <row r="76" spans="1:12" x14ac:dyDescent="0.3">
      <c r="A76" s="2" t="s">
        <v>97</v>
      </c>
      <c r="B76" t="str">
        <f t="shared" si="7"/>
        <v>10</v>
      </c>
      <c r="C76">
        <f t="shared" si="9"/>
        <v>6</v>
      </c>
      <c r="D76" s="2" t="str">
        <f t="shared" si="10"/>
        <v>2024</v>
      </c>
      <c r="E76" s="2">
        <f t="shared" si="11"/>
        <v>45453</v>
      </c>
      <c r="F76" t="s">
        <v>22</v>
      </c>
      <c r="G76" t="str">
        <f t="shared" si="8"/>
        <v>Disney plus</v>
      </c>
      <c r="H76" s="1">
        <v>-17.989999999999998</v>
      </c>
      <c r="J76">
        <f t="shared" si="12"/>
        <v>17.989999999999998</v>
      </c>
      <c r="K76" t="str">
        <f t="shared" si="13"/>
        <v>Debit</v>
      </c>
      <c r="L76" s="1">
        <v>4872.0600000000004</v>
      </c>
    </row>
    <row r="77" spans="1:12" x14ac:dyDescent="0.3">
      <c r="A77" s="2" t="s">
        <v>98</v>
      </c>
      <c r="B77" t="str">
        <f t="shared" si="7"/>
        <v>7</v>
      </c>
      <c r="C77">
        <f t="shared" si="9"/>
        <v>6</v>
      </c>
      <c r="D77" s="2" t="str">
        <f t="shared" si="10"/>
        <v>2024</v>
      </c>
      <c r="E77" s="2">
        <f t="shared" si="11"/>
        <v>45450</v>
      </c>
      <c r="F77" t="s">
        <v>99</v>
      </c>
      <c r="G77" t="str">
        <f t="shared" si="8"/>
        <v>Fortnightly budget payment</v>
      </c>
      <c r="H77" s="1">
        <v>-1065</v>
      </c>
      <c r="J77">
        <f t="shared" si="12"/>
        <v>1065</v>
      </c>
      <c r="K77" t="str">
        <f t="shared" si="13"/>
        <v>Debit</v>
      </c>
      <c r="L77" s="1">
        <v>4890.05</v>
      </c>
    </row>
    <row r="78" spans="1:12" x14ac:dyDescent="0.3">
      <c r="A78" s="2" t="s">
        <v>98</v>
      </c>
      <c r="B78" t="str">
        <f t="shared" ref="B78:B140" si="14">LEFT(A78, FIND(" ", SUBSTITUTE(A78, CHAR(160), " ")) - 1)</f>
        <v>7</v>
      </c>
      <c r="C78">
        <f t="shared" si="9"/>
        <v>6</v>
      </c>
      <c r="D78" s="2" t="str">
        <f t="shared" si="10"/>
        <v>2024</v>
      </c>
      <c r="E78" s="2">
        <f t="shared" si="11"/>
        <v>45450</v>
      </c>
      <c r="F78" t="s">
        <v>100</v>
      </c>
      <c r="G78" t="str">
        <f t="shared" si="8"/>
        <v>Fortnightly budget payment</v>
      </c>
      <c r="H78" s="1">
        <v>-1065</v>
      </c>
      <c r="J78">
        <f t="shared" si="12"/>
        <v>1065</v>
      </c>
      <c r="K78" t="str">
        <f t="shared" si="13"/>
        <v>Debit</v>
      </c>
      <c r="L78" s="1">
        <v>5955.05</v>
      </c>
    </row>
    <row r="79" spans="1:12" x14ac:dyDescent="0.3">
      <c r="A79" s="2" t="s">
        <v>101</v>
      </c>
      <c r="B79" t="str">
        <f t="shared" si="14"/>
        <v>6</v>
      </c>
      <c r="C79">
        <f t="shared" si="9"/>
        <v>6</v>
      </c>
      <c r="D79" s="2" t="str">
        <f t="shared" si="10"/>
        <v>2024</v>
      </c>
      <c r="E79" s="2">
        <f t="shared" si="11"/>
        <v>45449</v>
      </c>
      <c r="F79" t="s">
        <v>102</v>
      </c>
      <c r="G79" t="str">
        <f t="shared" si="8"/>
        <v>Chant pay</v>
      </c>
      <c r="I79" s="1">
        <v>346.54</v>
      </c>
      <c r="J79">
        <f t="shared" si="12"/>
        <v>346.54</v>
      </c>
      <c r="K79" t="str">
        <f t="shared" si="13"/>
        <v>Credit</v>
      </c>
      <c r="L79" s="1">
        <v>7020.05</v>
      </c>
    </row>
    <row r="80" spans="1:12" x14ac:dyDescent="0.3">
      <c r="A80" s="2" t="s">
        <v>103</v>
      </c>
      <c r="B80" t="str">
        <f t="shared" si="14"/>
        <v>5</v>
      </c>
      <c r="C80">
        <f t="shared" si="9"/>
        <v>6</v>
      </c>
      <c r="D80" s="2" t="str">
        <f t="shared" si="10"/>
        <v>2024</v>
      </c>
      <c r="E80" s="2">
        <f t="shared" si="11"/>
        <v>45448</v>
      </c>
      <c r="F80" t="s">
        <v>25</v>
      </c>
      <c r="G80" t="str">
        <f t="shared" si="8"/>
        <v>Netflix</v>
      </c>
      <c r="H80" s="1">
        <v>-16.989999999999998</v>
      </c>
      <c r="J80">
        <f t="shared" si="12"/>
        <v>16.989999999999998</v>
      </c>
      <c r="K80" t="str">
        <f t="shared" si="13"/>
        <v>Debit</v>
      </c>
      <c r="L80" s="1">
        <v>6673.51</v>
      </c>
    </row>
    <row r="81" spans="1:12" x14ac:dyDescent="0.3">
      <c r="A81" s="2" t="s">
        <v>103</v>
      </c>
      <c r="B81" t="str">
        <f t="shared" si="14"/>
        <v>5</v>
      </c>
      <c r="C81">
        <f t="shared" si="9"/>
        <v>6</v>
      </c>
      <c r="D81" s="2" t="str">
        <f t="shared" si="10"/>
        <v>2024</v>
      </c>
      <c r="E81" s="2">
        <f t="shared" si="11"/>
        <v>45448</v>
      </c>
      <c r="F81" t="s">
        <v>20</v>
      </c>
      <c r="G81" t="str">
        <f t="shared" si="8"/>
        <v>Chant pay</v>
      </c>
      <c r="I81" s="1">
        <v>3299.79</v>
      </c>
      <c r="J81">
        <f t="shared" si="12"/>
        <v>3299.79</v>
      </c>
      <c r="K81" t="str">
        <f t="shared" si="13"/>
        <v>Credit</v>
      </c>
      <c r="L81" s="1">
        <v>6690.5</v>
      </c>
    </row>
    <row r="82" spans="1:12" x14ac:dyDescent="0.3">
      <c r="A82" s="2" t="s">
        <v>104</v>
      </c>
      <c r="B82" t="str">
        <f t="shared" si="14"/>
        <v>30</v>
      </c>
      <c r="C82">
        <f t="shared" si="9"/>
        <v>5</v>
      </c>
      <c r="D82" s="2" t="str">
        <f t="shared" si="10"/>
        <v>2024</v>
      </c>
      <c r="E82" s="2">
        <f t="shared" si="11"/>
        <v>45442</v>
      </c>
      <c r="F82" t="s">
        <v>6</v>
      </c>
      <c r="G82" t="str">
        <f t="shared" si="8"/>
        <v>Mortgage payment</v>
      </c>
      <c r="H82" s="1">
        <v>-2612.5</v>
      </c>
      <c r="J82">
        <f t="shared" si="12"/>
        <v>2612.5</v>
      </c>
      <c r="K82" t="str">
        <f t="shared" si="13"/>
        <v>Debit</v>
      </c>
      <c r="L82" s="1">
        <v>3390.71</v>
      </c>
    </row>
    <row r="83" spans="1:12" x14ac:dyDescent="0.3">
      <c r="A83" s="2" t="s">
        <v>104</v>
      </c>
      <c r="B83" t="str">
        <f t="shared" si="14"/>
        <v>30</v>
      </c>
      <c r="C83">
        <f t="shared" si="9"/>
        <v>5</v>
      </c>
      <c r="D83" s="2" t="str">
        <f t="shared" si="10"/>
        <v>2024</v>
      </c>
      <c r="E83" s="2">
        <f t="shared" si="11"/>
        <v>45442</v>
      </c>
      <c r="F83" t="s">
        <v>75</v>
      </c>
      <c r="G83" t="str">
        <f t="shared" si="8"/>
        <v>Stan</v>
      </c>
      <c r="H83" s="1">
        <v>-12</v>
      </c>
      <c r="J83">
        <f t="shared" si="12"/>
        <v>12</v>
      </c>
      <c r="K83" t="str">
        <f t="shared" si="13"/>
        <v>Debit</v>
      </c>
      <c r="L83" s="1">
        <v>6003.21</v>
      </c>
    </row>
    <row r="84" spans="1:12" x14ac:dyDescent="0.3">
      <c r="A84" s="2" t="s">
        <v>105</v>
      </c>
      <c r="B84" t="str">
        <f t="shared" si="14"/>
        <v>24</v>
      </c>
      <c r="C84">
        <f t="shared" si="9"/>
        <v>5</v>
      </c>
      <c r="D84" s="2" t="str">
        <f t="shared" si="10"/>
        <v>2024</v>
      </c>
      <c r="E84" s="2">
        <f t="shared" si="11"/>
        <v>45436</v>
      </c>
      <c r="F84" t="s">
        <v>106</v>
      </c>
      <c r="G84" t="str">
        <f t="shared" si="8"/>
        <v>Fortnightly budget payment</v>
      </c>
      <c r="H84" s="1">
        <v>-1065</v>
      </c>
      <c r="J84">
        <f t="shared" si="12"/>
        <v>1065</v>
      </c>
      <c r="K84" t="str">
        <f t="shared" si="13"/>
        <v>Debit</v>
      </c>
      <c r="L84" s="1">
        <v>6015.21</v>
      </c>
    </row>
    <row r="85" spans="1:12" x14ac:dyDescent="0.3">
      <c r="A85" s="2" t="s">
        <v>105</v>
      </c>
      <c r="B85" t="str">
        <f t="shared" si="14"/>
        <v>24</v>
      </c>
      <c r="C85">
        <f t="shared" si="9"/>
        <v>5</v>
      </c>
      <c r="D85" s="2" t="str">
        <f t="shared" si="10"/>
        <v>2024</v>
      </c>
      <c r="E85" s="2">
        <f t="shared" si="11"/>
        <v>45436</v>
      </c>
      <c r="F85" t="s">
        <v>107</v>
      </c>
      <c r="G85" t="str">
        <f t="shared" si="8"/>
        <v>Fortnightly budget payment</v>
      </c>
      <c r="H85" s="1">
        <v>-1065</v>
      </c>
      <c r="J85">
        <f t="shared" si="12"/>
        <v>1065</v>
      </c>
      <c r="K85" t="str">
        <f t="shared" si="13"/>
        <v>Debit</v>
      </c>
      <c r="L85" s="1">
        <v>7080.21</v>
      </c>
    </row>
    <row r="86" spans="1:12" x14ac:dyDescent="0.3">
      <c r="A86" s="2" t="s">
        <v>108</v>
      </c>
      <c r="B86" t="str">
        <f t="shared" si="14"/>
        <v>23</v>
      </c>
      <c r="C86">
        <f t="shared" si="9"/>
        <v>5</v>
      </c>
      <c r="D86" s="2" t="str">
        <f t="shared" si="10"/>
        <v>2024</v>
      </c>
      <c r="E86" s="2">
        <f t="shared" si="11"/>
        <v>45435</v>
      </c>
      <c r="F86" t="s">
        <v>109</v>
      </c>
      <c r="G86" t="str">
        <f t="shared" si="8"/>
        <v>Chant pay</v>
      </c>
      <c r="I86" s="1">
        <v>346.54</v>
      </c>
      <c r="J86">
        <f t="shared" si="12"/>
        <v>346.54</v>
      </c>
      <c r="K86" t="str">
        <f t="shared" si="13"/>
        <v>Credit</v>
      </c>
      <c r="L86" s="1">
        <v>8145.21</v>
      </c>
    </row>
    <row r="87" spans="1:12" x14ac:dyDescent="0.3">
      <c r="A87" s="2" t="s">
        <v>110</v>
      </c>
      <c r="B87" t="str">
        <f t="shared" si="14"/>
        <v>22</v>
      </c>
      <c r="C87">
        <f t="shared" si="9"/>
        <v>5</v>
      </c>
      <c r="D87" s="2" t="str">
        <f t="shared" si="10"/>
        <v>2024</v>
      </c>
      <c r="E87" s="2">
        <f t="shared" si="11"/>
        <v>45434</v>
      </c>
      <c r="F87" t="s">
        <v>111</v>
      </c>
      <c r="G87" t="str">
        <f t="shared" si="8"/>
        <v>Gas and electricity bills</v>
      </c>
      <c r="H87" s="1">
        <v>-69.27</v>
      </c>
      <c r="J87">
        <f t="shared" si="12"/>
        <v>69.27</v>
      </c>
      <c r="K87" t="str">
        <f t="shared" si="13"/>
        <v>Debit</v>
      </c>
      <c r="L87" s="1">
        <v>7798.67</v>
      </c>
    </row>
    <row r="88" spans="1:12" x14ac:dyDescent="0.3">
      <c r="A88" s="2" t="s">
        <v>110</v>
      </c>
      <c r="B88" t="str">
        <f t="shared" si="14"/>
        <v>22</v>
      </c>
      <c r="C88">
        <f t="shared" si="9"/>
        <v>5</v>
      </c>
      <c r="D88" s="2" t="str">
        <f t="shared" si="10"/>
        <v>2024</v>
      </c>
      <c r="E88" s="2">
        <f t="shared" si="11"/>
        <v>45434</v>
      </c>
      <c r="F88" t="s">
        <v>20</v>
      </c>
      <c r="G88" t="str">
        <f t="shared" si="8"/>
        <v>Chant pay</v>
      </c>
      <c r="I88" s="1">
        <v>3366.18</v>
      </c>
      <c r="J88">
        <f t="shared" si="12"/>
        <v>3366.18</v>
      </c>
      <c r="K88" t="str">
        <f t="shared" si="13"/>
        <v>Credit</v>
      </c>
      <c r="L88" s="1">
        <v>7867.94</v>
      </c>
    </row>
    <row r="89" spans="1:12" x14ac:dyDescent="0.3">
      <c r="A89" s="2" t="s">
        <v>112</v>
      </c>
      <c r="B89" t="str">
        <f t="shared" si="14"/>
        <v>17</v>
      </c>
      <c r="C89">
        <f t="shared" si="9"/>
        <v>5</v>
      </c>
      <c r="D89" s="2" t="str">
        <f t="shared" si="10"/>
        <v>2024</v>
      </c>
      <c r="E89" s="2">
        <f t="shared" si="11"/>
        <v>45429</v>
      </c>
      <c r="F89" t="s">
        <v>113</v>
      </c>
      <c r="G89" t="str">
        <f t="shared" si="8"/>
        <v>Gas and electricity bills</v>
      </c>
      <c r="H89" s="1">
        <v>-137.51</v>
      </c>
      <c r="J89">
        <f t="shared" si="12"/>
        <v>137.51</v>
      </c>
      <c r="K89" t="str">
        <f t="shared" si="13"/>
        <v>Debit</v>
      </c>
      <c r="L89" s="1">
        <v>4501.76</v>
      </c>
    </row>
    <row r="90" spans="1:12" x14ac:dyDescent="0.3">
      <c r="A90" s="2" t="s">
        <v>114</v>
      </c>
      <c r="B90" t="str">
        <f t="shared" si="14"/>
        <v>16</v>
      </c>
      <c r="C90">
        <f t="shared" si="9"/>
        <v>5</v>
      </c>
      <c r="D90" s="2" t="str">
        <f t="shared" si="10"/>
        <v>2024</v>
      </c>
      <c r="E90" s="2">
        <f t="shared" si="11"/>
        <v>45428</v>
      </c>
      <c r="F90" t="s">
        <v>6</v>
      </c>
      <c r="G90" t="str">
        <f t="shared" si="8"/>
        <v>Mortgage payment</v>
      </c>
      <c r="H90" s="1">
        <v>-2612.5</v>
      </c>
      <c r="J90">
        <f t="shared" si="12"/>
        <v>2612.5</v>
      </c>
      <c r="K90" t="str">
        <f t="shared" si="13"/>
        <v>Debit</v>
      </c>
      <c r="L90" s="1">
        <v>4639.2700000000004</v>
      </c>
    </row>
    <row r="91" spans="1:12" x14ac:dyDescent="0.3">
      <c r="A91" s="2" t="s">
        <v>115</v>
      </c>
      <c r="B91" t="str">
        <f t="shared" si="14"/>
        <v>15</v>
      </c>
      <c r="C91">
        <f t="shared" si="9"/>
        <v>5</v>
      </c>
      <c r="D91" s="2" t="str">
        <f t="shared" si="10"/>
        <v>2024</v>
      </c>
      <c r="E91" s="2">
        <f t="shared" si="11"/>
        <v>45427</v>
      </c>
      <c r="F91" t="s">
        <v>10</v>
      </c>
      <c r="G91" t="str">
        <f t="shared" si="8"/>
        <v>Wifi</v>
      </c>
      <c r="H91" s="1">
        <v>-54.55</v>
      </c>
      <c r="J91">
        <f t="shared" si="12"/>
        <v>54.55</v>
      </c>
      <c r="K91" t="str">
        <f t="shared" si="13"/>
        <v>Debit</v>
      </c>
      <c r="L91" s="1">
        <v>7251.77</v>
      </c>
    </row>
    <row r="92" spans="1:12" x14ac:dyDescent="0.3">
      <c r="A92" s="2" t="s">
        <v>116</v>
      </c>
      <c r="B92" t="str">
        <f t="shared" si="14"/>
        <v>14</v>
      </c>
      <c r="C92">
        <f t="shared" si="9"/>
        <v>5</v>
      </c>
      <c r="D92" s="2" t="str">
        <f t="shared" si="10"/>
        <v>2024</v>
      </c>
      <c r="E92" s="2">
        <f t="shared" si="11"/>
        <v>45426</v>
      </c>
      <c r="F92" t="s">
        <v>18</v>
      </c>
      <c r="G92" t="str">
        <f t="shared" si="8"/>
        <v>Mergy pay</v>
      </c>
      <c r="I92" s="1">
        <v>4647.7700000000004</v>
      </c>
      <c r="J92">
        <f t="shared" si="12"/>
        <v>4647.7700000000004</v>
      </c>
      <c r="K92" t="str">
        <f t="shared" si="13"/>
        <v>Credit</v>
      </c>
      <c r="L92" s="1">
        <v>7306.32</v>
      </c>
    </row>
    <row r="93" spans="1:12" x14ac:dyDescent="0.3">
      <c r="A93" s="2" t="s">
        <v>117</v>
      </c>
      <c r="B93" t="str">
        <f t="shared" si="14"/>
        <v>10</v>
      </c>
      <c r="C93">
        <f t="shared" si="9"/>
        <v>5</v>
      </c>
      <c r="D93" s="2" t="str">
        <f t="shared" si="10"/>
        <v>2024</v>
      </c>
      <c r="E93" s="2">
        <f t="shared" si="11"/>
        <v>45422</v>
      </c>
      <c r="F93" t="s">
        <v>118</v>
      </c>
      <c r="G93" t="str">
        <f t="shared" si="8"/>
        <v>Fortnightly budget payment</v>
      </c>
      <c r="H93" s="1">
        <v>-1065</v>
      </c>
      <c r="J93">
        <f t="shared" si="12"/>
        <v>1065</v>
      </c>
      <c r="K93" t="str">
        <f t="shared" si="13"/>
        <v>Debit</v>
      </c>
      <c r="L93" s="1">
        <v>2658.55</v>
      </c>
    </row>
    <row r="94" spans="1:12" x14ac:dyDescent="0.3">
      <c r="A94" s="2" t="s">
        <v>117</v>
      </c>
      <c r="B94" t="str">
        <f t="shared" si="14"/>
        <v>10</v>
      </c>
      <c r="C94">
        <f t="shared" si="9"/>
        <v>5</v>
      </c>
      <c r="D94" s="2" t="str">
        <f t="shared" si="10"/>
        <v>2024</v>
      </c>
      <c r="E94" s="2">
        <f t="shared" si="11"/>
        <v>45422</v>
      </c>
      <c r="F94" t="s">
        <v>119</v>
      </c>
      <c r="G94" t="str">
        <f t="shared" si="8"/>
        <v>Fortnightly budget payment</v>
      </c>
      <c r="H94" s="1">
        <v>-1065</v>
      </c>
      <c r="J94">
        <f t="shared" si="12"/>
        <v>1065</v>
      </c>
      <c r="K94" t="str">
        <f t="shared" si="13"/>
        <v>Debit</v>
      </c>
      <c r="L94" s="1">
        <v>3723.55</v>
      </c>
    </row>
    <row r="95" spans="1:12" x14ac:dyDescent="0.3">
      <c r="A95" s="2" t="s">
        <v>120</v>
      </c>
      <c r="B95" t="str">
        <f t="shared" si="14"/>
        <v>9</v>
      </c>
      <c r="C95">
        <f t="shared" si="9"/>
        <v>5</v>
      </c>
      <c r="D95" s="2" t="str">
        <f t="shared" si="10"/>
        <v>2024</v>
      </c>
      <c r="E95" s="2">
        <f t="shared" si="11"/>
        <v>45421</v>
      </c>
      <c r="F95" t="s">
        <v>121</v>
      </c>
      <c r="G95" t="str">
        <f t="shared" si="8"/>
        <v>Chant pay</v>
      </c>
      <c r="I95" s="1">
        <v>346.54</v>
      </c>
      <c r="J95">
        <f t="shared" si="12"/>
        <v>346.54</v>
      </c>
      <c r="K95" t="str">
        <f t="shared" si="13"/>
        <v>Credit</v>
      </c>
      <c r="L95" s="1">
        <v>4788.55</v>
      </c>
    </row>
    <row r="96" spans="1:12" x14ac:dyDescent="0.3">
      <c r="A96" s="2" t="s">
        <v>122</v>
      </c>
      <c r="B96" t="str">
        <f t="shared" si="14"/>
        <v>8</v>
      </c>
      <c r="C96">
        <f t="shared" si="9"/>
        <v>5</v>
      </c>
      <c r="D96" s="2" t="str">
        <f t="shared" si="10"/>
        <v>2024</v>
      </c>
      <c r="E96" s="2">
        <f t="shared" si="11"/>
        <v>45420</v>
      </c>
      <c r="F96" t="s">
        <v>123</v>
      </c>
      <c r="G96" t="str">
        <f t="shared" si="8"/>
        <v>Purchases</v>
      </c>
      <c r="H96" s="1">
        <v>-65</v>
      </c>
      <c r="J96">
        <f t="shared" si="12"/>
        <v>65</v>
      </c>
      <c r="K96" t="str">
        <f t="shared" si="13"/>
        <v>Debit</v>
      </c>
      <c r="L96" s="1">
        <v>4442.01</v>
      </c>
    </row>
    <row r="97" spans="1:12" x14ac:dyDescent="0.3">
      <c r="A97" s="2" t="s">
        <v>122</v>
      </c>
      <c r="B97" t="str">
        <f t="shared" si="14"/>
        <v>8</v>
      </c>
      <c r="C97">
        <f t="shared" si="9"/>
        <v>5</v>
      </c>
      <c r="D97" s="2" t="str">
        <f t="shared" si="10"/>
        <v>2024</v>
      </c>
      <c r="E97" s="2">
        <f t="shared" si="11"/>
        <v>45420</v>
      </c>
      <c r="F97" t="s">
        <v>22</v>
      </c>
      <c r="G97" t="str">
        <f t="shared" si="8"/>
        <v>Disney plus</v>
      </c>
      <c r="H97" s="1">
        <v>-17.989999999999998</v>
      </c>
      <c r="J97">
        <f t="shared" si="12"/>
        <v>17.989999999999998</v>
      </c>
      <c r="K97" t="str">
        <f t="shared" si="13"/>
        <v>Debit</v>
      </c>
      <c r="L97" s="1">
        <v>4507.01</v>
      </c>
    </row>
    <row r="98" spans="1:12" x14ac:dyDescent="0.3">
      <c r="A98" s="2" t="s">
        <v>122</v>
      </c>
      <c r="B98" t="str">
        <f t="shared" si="14"/>
        <v>8</v>
      </c>
      <c r="C98">
        <f t="shared" si="9"/>
        <v>5</v>
      </c>
      <c r="D98" s="2" t="str">
        <f t="shared" si="10"/>
        <v>2024</v>
      </c>
      <c r="E98" s="2">
        <f t="shared" si="11"/>
        <v>45420</v>
      </c>
      <c r="F98" t="s">
        <v>124</v>
      </c>
      <c r="G98" t="str">
        <f t="shared" si="8"/>
        <v>Chant pay</v>
      </c>
      <c r="I98" s="1">
        <v>2989.79</v>
      </c>
      <c r="J98">
        <f t="shared" si="12"/>
        <v>2989.79</v>
      </c>
      <c r="K98" t="str">
        <f t="shared" si="13"/>
        <v>Credit</v>
      </c>
      <c r="L98" s="1">
        <v>4525</v>
      </c>
    </row>
    <row r="99" spans="1:12" x14ac:dyDescent="0.3">
      <c r="A99" s="2" t="s">
        <v>125</v>
      </c>
      <c r="B99" t="str">
        <f t="shared" si="14"/>
        <v>6</v>
      </c>
      <c r="C99">
        <f t="shared" si="9"/>
        <v>5</v>
      </c>
      <c r="D99" s="2" t="str">
        <f t="shared" si="10"/>
        <v>2024</v>
      </c>
      <c r="E99" s="2">
        <f t="shared" si="11"/>
        <v>45418</v>
      </c>
      <c r="F99" t="s">
        <v>25</v>
      </c>
      <c r="G99" t="str">
        <f t="shared" si="8"/>
        <v>Netflix</v>
      </c>
      <c r="H99" s="1">
        <v>-16.989999999999998</v>
      </c>
      <c r="J99">
        <f t="shared" si="12"/>
        <v>16.989999999999998</v>
      </c>
      <c r="K99" t="str">
        <f t="shared" si="13"/>
        <v>Debit</v>
      </c>
      <c r="L99" s="1">
        <v>1535.21</v>
      </c>
    </row>
    <row r="100" spans="1:12" x14ac:dyDescent="0.3">
      <c r="A100" s="2" t="s">
        <v>126</v>
      </c>
      <c r="B100" t="str">
        <f t="shared" si="14"/>
        <v>2</v>
      </c>
      <c r="C100">
        <f t="shared" si="9"/>
        <v>5</v>
      </c>
      <c r="D100" s="2" t="str">
        <f t="shared" si="10"/>
        <v>2024</v>
      </c>
      <c r="E100" s="2">
        <f t="shared" si="11"/>
        <v>45414</v>
      </c>
      <c r="F100" t="s">
        <v>6</v>
      </c>
      <c r="G100" t="str">
        <f t="shared" si="8"/>
        <v>Mortgage payment</v>
      </c>
      <c r="H100" s="1">
        <v>-2612.5</v>
      </c>
      <c r="J100">
        <f t="shared" si="12"/>
        <v>2612.5</v>
      </c>
      <c r="K100" t="str">
        <f t="shared" si="13"/>
        <v>Debit</v>
      </c>
      <c r="L100" s="1">
        <v>1552.2</v>
      </c>
    </row>
    <row r="101" spans="1:12" x14ac:dyDescent="0.3">
      <c r="A101" s="2" t="s">
        <v>127</v>
      </c>
      <c r="B101" t="str">
        <f t="shared" si="14"/>
        <v>30</v>
      </c>
      <c r="C101">
        <f t="shared" si="9"/>
        <v>4</v>
      </c>
      <c r="D101" s="2" t="str">
        <f t="shared" si="10"/>
        <v>2024</v>
      </c>
      <c r="E101" s="2">
        <f t="shared" si="11"/>
        <v>45412</v>
      </c>
      <c r="F101" t="s">
        <v>75</v>
      </c>
      <c r="G101" t="str">
        <f t="shared" si="8"/>
        <v>Stan</v>
      </c>
      <c r="H101" s="1">
        <v>-12</v>
      </c>
      <c r="J101">
        <f t="shared" si="12"/>
        <v>12</v>
      </c>
      <c r="K101" t="str">
        <f t="shared" si="13"/>
        <v>Debit</v>
      </c>
      <c r="L101" s="1">
        <v>4164.7</v>
      </c>
    </row>
    <row r="102" spans="1:12" x14ac:dyDescent="0.3">
      <c r="A102" s="2" t="s">
        <v>128</v>
      </c>
      <c r="B102" t="str">
        <f t="shared" si="14"/>
        <v>26</v>
      </c>
      <c r="C102">
        <f t="shared" si="9"/>
        <v>4</v>
      </c>
      <c r="D102" s="2" t="str">
        <f t="shared" si="10"/>
        <v>2024</v>
      </c>
      <c r="E102" s="2">
        <f t="shared" si="11"/>
        <v>45408</v>
      </c>
      <c r="F102" t="s">
        <v>129</v>
      </c>
      <c r="G102" t="str">
        <f t="shared" si="8"/>
        <v>Fortnightly budget payment</v>
      </c>
      <c r="H102" s="1">
        <v>-1065</v>
      </c>
      <c r="J102">
        <f t="shared" si="12"/>
        <v>1065</v>
      </c>
      <c r="K102" t="str">
        <f t="shared" si="13"/>
        <v>Debit</v>
      </c>
      <c r="L102" s="1">
        <v>4176.7</v>
      </c>
    </row>
    <row r="103" spans="1:12" x14ac:dyDescent="0.3">
      <c r="A103" s="2" t="s">
        <v>128</v>
      </c>
      <c r="B103" t="str">
        <f t="shared" si="14"/>
        <v>26</v>
      </c>
      <c r="C103">
        <f t="shared" si="9"/>
        <v>4</v>
      </c>
      <c r="D103" s="2" t="str">
        <f t="shared" si="10"/>
        <v>2024</v>
      </c>
      <c r="E103" s="2">
        <f t="shared" si="11"/>
        <v>45408</v>
      </c>
      <c r="F103" t="s">
        <v>130</v>
      </c>
      <c r="G103" t="str">
        <f t="shared" si="8"/>
        <v>Fortnightly budget payment</v>
      </c>
      <c r="H103" s="1">
        <v>-1065</v>
      </c>
      <c r="J103">
        <f t="shared" si="12"/>
        <v>1065</v>
      </c>
      <c r="K103" t="str">
        <f t="shared" si="13"/>
        <v>Debit</v>
      </c>
      <c r="L103" s="1">
        <v>5241.7</v>
      </c>
    </row>
    <row r="104" spans="1:12" x14ac:dyDescent="0.3">
      <c r="A104" s="2" t="s">
        <v>128</v>
      </c>
      <c r="B104" t="str">
        <f t="shared" si="14"/>
        <v>26</v>
      </c>
      <c r="C104">
        <f t="shared" si="9"/>
        <v>4</v>
      </c>
      <c r="D104" s="2" t="str">
        <f t="shared" si="10"/>
        <v>2024</v>
      </c>
      <c r="E104" s="2">
        <f t="shared" si="11"/>
        <v>45408</v>
      </c>
      <c r="F104" t="s">
        <v>131</v>
      </c>
      <c r="G104" t="str">
        <f t="shared" si="8"/>
        <v>Fortnightly budget payment</v>
      </c>
      <c r="H104" s="1">
        <v>-68.94</v>
      </c>
      <c r="J104">
        <f t="shared" si="12"/>
        <v>68.94</v>
      </c>
      <c r="K104" t="str">
        <f t="shared" si="13"/>
        <v>Debit</v>
      </c>
      <c r="L104" s="1">
        <v>6306.7</v>
      </c>
    </row>
    <row r="105" spans="1:12" x14ac:dyDescent="0.3">
      <c r="A105" s="2" t="s">
        <v>128</v>
      </c>
      <c r="B105" t="str">
        <f t="shared" si="14"/>
        <v>26</v>
      </c>
      <c r="C105">
        <f t="shared" si="9"/>
        <v>4</v>
      </c>
      <c r="D105" s="2" t="str">
        <f t="shared" si="10"/>
        <v>2024</v>
      </c>
      <c r="E105" s="2">
        <f t="shared" si="11"/>
        <v>45408</v>
      </c>
      <c r="F105" t="s">
        <v>132</v>
      </c>
      <c r="G105" t="str">
        <f t="shared" si="8"/>
        <v>Chant pay</v>
      </c>
      <c r="I105" s="1">
        <v>346.54</v>
      </c>
      <c r="J105">
        <f t="shared" si="12"/>
        <v>346.54</v>
      </c>
      <c r="K105" t="str">
        <f t="shared" si="13"/>
        <v>Credit</v>
      </c>
      <c r="L105" s="1">
        <v>6375.64</v>
      </c>
    </row>
    <row r="106" spans="1:12" x14ac:dyDescent="0.3">
      <c r="A106" s="2" t="s">
        <v>128</v>
      </c>
      <c r="B106" t="str">
        <f t="shared" si="14"/>
        <v>26</v>
      </c>
      <c r="C106">
        <f t="shared" si="9"/>
        <v>4</v>
      </c>
      <c r="D106" s="2" t="str">
        <f t="shared" si="10"/>
        <v>2024</v>
      </c>
      <c r="E106" s="2">
        <f t="shared" si="11"/>
        <v>45408</v>
      </c>
      <c r="F106" t="s">
        <v>133</v>
      </c>
      <c r="G106" t="str">
        <f t="shared" si="8"/>
        <v>Fortnightly budget payment</v>
      </c>
      <c r="I106" s="1">
        <v>79</v>
      </c>
      <c r="J106">
        <f t="shared" si="12"/>
        <v>79</v>
      </c>
      <c r="K106" t="str">
        <f t="shared" si="13"/>
        <v>Credit</v>
      </c>
      <c r="L106" s="1">
        <v>6029.1</v>
      </c>
    </row>
    <row r="107" spans="1:12" x14ac:dyDescent="0.3">
      <c r="A107" s="2" t="s">
        <v>134</v>
      </c>
      <c r="B107" t="str">
        <f t="shared" si="14"/>
        <v>24</v>
      </c>
      <c r="C107">
        <f t="shared" si="9"/>
        <v>4</v>
      </c>
      <c r="D107" s="2" t="str">
        <f t="shared" si="10"/>
        <v>2024</v>
      </c>
      <c r="E107" s="2">
        <f t="shared" si="11"/>
        <v>45406</v>
      </c>
      <c r="F107" t="s">
        <v>135</v>
      </c>
      <c r="G107" t="str">
        <f t="shared" si="8"/>
        <v>Other</v>
      </c>
      <c r="H107" s="1">
        <v>-79</v>
      </c>
      <c r="J107">
        <f t="shared" si="12"/>
        <v>79</v>
      </c>
      <c r="K107" t="str">
        <f t="shared" si="13"/>
        <v>Debit</v>
      </c>
      <c r="L107" s="1">
        <v>5950.1</v>
      </c>
    </row>
    <row r="108" spans="1:12" x14ac:dyDescent="0.3">
      <c r="A108" s="2" t="s">
        <v>134</v>
      </c>
      <c r="B108" t="str">
        <f t="shared" si="14"/>
        <v>24</v>
      </c>
      <c r="C108">
        <f t="shared" si="9"/>
        <v>4</v>
      </c>
      <c r="D108" s="2" t="str">
        <f t="shared" si="10"/>
        <v>2024</v>
      </c>
      <c r="E108" s="2">
        <f t="shared" si="11"/>
        <v>45406</v>
      </c>
      <c r="F108" t="s">
        <v>124</v>
      </c>
      <c r="G108" t="str">
        <f t="shared" si="8"/>
        <v>Chant pay</v>
      </c>
      <c r="I108" s="1">
        <v>2532.0100000000002</v>
      </c>
      <c r="J108">
        <f t="shared" si="12"/>
        <v>2532.0100000000002</v>
      </c>
      <c r="K108" t="str">
        <f t="shared" si="13"/>
        <v>Credit</v>
      </c>
      <c r="L108" s="1">
        <v>6029.1</v>
      </c>
    </row>
    <row r="109" spans="1:12" x14ac:dyDescent="0.3">
      <c r="A109" s="2" t="s">
        <v>136</v>
      </c>
      <c r="B109" t="str">
        <f t="shared" si="14"/>
        <v>22</v>
      </c>
      <c r="C109">
        <f t="shared" si="9"/>
        <v>4</v>
      </c>
      <c r="D109" s="2" t="str">
        <f t="shared" si="10"/>
        <v>2024</v>
      </c>
      <c r="E109" s="2">
        <f t="shared" si="11"/>
        <v>45404</v>
      </c>
      <c r="F109" t="s">
        <v>6</v>
      </c>
      <c r="G109" t="str">
        <f t="shared" si="8"/>
        <v>Mortgage payment</v>
      </c>
      <c r="H109" s="1">
        <v>-5396</v>
      </c>
      <c r="J109">
        <f t="shared" si="12"/>
        <v>5396</v>
      </c>
      <c r="K109" t="str">
        <f t="shared" si="13"/>
        <v>Debit</v>
      </c>
      <c r="L109" s="1">
        <v>3497.09</v>
      </c>
    </row>
    <row r="110" spans="1:12" x14ac:dyDescent="0.3">
      <c r="A110" s="2" t="s">
        <v>137</v>
      </c>
      <c r="B110" t="str">
        <f t="shared" si="14"/>
        <v>18</v>
      </c>
      <c r="C110">
        <f t="shared" si="9"/>
        <v>4</v>
      </c>
      <c r="D110" s="2" t="str">
        <f t="shared" si="10"/>
        <v>2024</v>
      </c>
      <c r="E110" s="2">
        <f t="shared" si="11"/>
        <v>45400</v>
      </c>
      <c r="F110" t="s">
        <v>138</v>
      </c>
      <c r="G110" t="str">
        <f t="shared" si="8"/>
        <v>Purchases</v>
      </c>
      <c r="H110" s="1">
        <v>-47.13</v>
      </c>
      <c r="J110">
        <f t="shared" si="12"/>
        <v>47.13</v>
      </c>
      <c r="K110" t="str">
        <f t="shared" si="13"/>
        <v>Debit</v>
      </c>
      <c r="L110" s="1">
        <v>8893.09</v>
      </c>
    </row>
    <row r="111" spans="1:12" x14ac:dyDescent="0.3">
      <c r="A111" s="2" t="s">
        <v>137</v>
      </c>
      <c r="B111" t="str">
        <f t="shared" si="14"/>
        <v>18</v>
      </c>
      <c r="C111">
        <f t="shared" si="9"/>
        <v>4</v>
      </c>
      <c r="D111" s="2" t="str">
        <f t="shared" si="10"/>
        <v>2024</v>
      </c>
      <c r="E111" s="2">
        <f t="shared" si="11"/>
        <v>45400</v>
      </c>
      <c r="F111" t="s">
        <v>138</v>
      </c>
      <c r="G111" t="str">
        <f t="shared" si="8"/>
        <v>Purchases</v>
      </c>
      <c r="H111" s="1">
        <v>-7.67</v>
      </c>
      <c r="J111">
        <f t="shared" si="12"/>
        <v>7.67</v>
      </c>
      <c r="K111" t="str">
        <f t="shared" si="13"/>
        <v>Debit</v>
      </c>
      <c r="L111" s="1">
        <v>8940.2199999999993</v>
      </c>
    </row>
    <row r="112" spans="1:12" x14ac:dyDescent="0.3">
      <c r="A112" s="2" t="s">
        <v>139</v>
      </c>
      <c r="B112" t="str">
        <f t="shared" si="14"/>
        <v>12</v>
      </c>
      <c r="C112">
        <f t="shared" si="9"/>
        <v>4</v>
      </c>
      <c r="D112" s="2" t="str">
        <f t="shared" si="10"/>
        <v>2024</v>
      </c>
      <c r="E112" s="2">
        <f t="shared" si="11"/>
        <v>45394</v>
      </c>
      <c r="F112" t="s">
        <v>140</v>
      </c>
      <c r="G112" t="str">
        <f t="shared" si="8"/>
        <v>Fortnightly budget payment</v>
      </c>
      <c r="H112" s="1">
        <v>-1065</v>
      </c>
      <c r="J112">
        <f t="shared" si="12"/>
        <v>1065</v>
      </c>
      <c r="K112" t="str">
        <f t="shared" si="13"/>
        <v>Debit</v>
      </c>
      <c r="L112" s="1">
        <v>8947.89</v>
      </c>
    </row>
    <row r="113" spans="1:12" x14ac:dyDescent="0.3">
      <c r="A113" s="2" t="s">
        <v>139</v>
      </c>
      <c r="B113" t="str">
        <f t="shared" si="14"/>
        <v>12</v>
      </c>
      <c r="C113">
        <f t="shared" si="9"/>
        <v>4</v>
      </c>
      <c r="D113" s="2" t="str">
        <f t="shared" si="10"/>
        <v>2024</v>
      </c>
      <c r="E113" s="2">
        <f t="shared" si="11"/>
        <v>45394</v>
      </c>
      <c r="F113" t="s">
        <v>141</v>
      </c>
      <c r="G113" t="str">
        <f t="shared" si="8"/>
        <v>Fortnightly budget payment</v>
      </c>
      <c r="H113" s="1">
        <v>-1065</v>
      </c>
      <c r="J113">
        <f t="shared" si="12"/>
        <v>1065</v>
      </c>
      <c r="K113" t="str">
        <f t="shared" si="13"/>
        <v>Debit</v>
      </c>
      <c r="L113" s="1">
        <v>10012.89</v>
      </c>
    </row>
    <row r="114" spans="1:12" x14ac:dyDescent="0.3">
      <c r="A114" s="2" t="s">
        <v>139</v>
      </c>
      <c r="B114" t="str">
        <f t="shared" si="14"/>
        <v>12</v>
      </c>
      <c r="C114">
        <f t="shared" si="9"/>
        <v>4</v>
      </c>
      <c r="D114" s="2" t="str">
        <f t="shared" si="10"/>
        <v>2024</v>
      </c>
      <c r="E114" s="2">
        <f t="shared" si="11"/>
        <v>45394</v>
      </c>
      <c r="F114" t="s">
        <v>18</v>
      </c>
      <c r="G114" t="str">
        <f t="shared" si="8"/>
        <v>Mergy pay</v>
      </c>
      <c r="I114" s="1">
        <v>4647.7700000000004</v>
      </c>
      <c r="J114">
        <f t="shared" si="12"/>
        <v>4647.7700000000004</v>
      </c>
      <c r="K114" t="str">
        <f t="shared" si="13"/>
        <v>Credit</v>
      </c>
      <c r="L114" s="1">
        <v>11077.89</v>
      </c>
    </row>
    <row r="115" spans="1:12" x14ac:dyDescent="0.3">
      <c r="A115" s="2" t="s">
        <v>142</v>
      </c>
      <c r="B115" t="str">
        <f t="shared" si="14"/>
        <v>11</v>
      </c>
      <c r="C115">
        <f t="shared" si="9"/>
        <v>4</v>
      </c>
      <c r="D115" s="2" t="str">
        <f t="shared" si="10"/>
        <v>2024</v>
      </c>
      <c r="E115" s="2">
        <f t="shared" si="11"/>
        <v>45393</v>
      </c>
      <c r="F115" t="s">
        <v>143</v>
      </c>
      <c r="G115" t="str">
        <f t="shared" si="8"/>
        <v>Chant pay</v>
      </c>
      <c r="I115" s="1">
        <v>346.62</v>
      </c>
      <c r="J115">
        <f t="shared" si="12"/>
        <v>346.62</v>
      </c>
      <c r="K115" t="str">
        <f t="shared" si="13"/>
        <v>Credit</v>
      </c>
      <c r="L115" s="1">
        <v>6430.12</v>
      </c>
    </row>
    <row r="116" spans="1:12" x14ac:dyDescent="0.3">
      <c r="A116" s="2" t="s">
        <v>144</v>
      </c>
      <c r="B116" t="str">
        <f t="shared" si="14"/>
        <v>10</v>
      </c>
      <c r="C116">
        <f t="shared" si="9"/>
        <v>4</v>
      </c>
      <c r="D116" s="2" t="str">
        <f t="shared" si="10"/>
        <v>2024</v>
      </c>
      <c r="E116" s="2">
        <f t="shared" si="11"/>
        <v>45392</v>
      </c>
      <c r="F116" t="s">
        <v>124</v>
      </c>
      <c r="G116" t="str">
        <f t="shared" si="8"/>
        <v>Chant pay</v>
      </c>
      <c r="I116" s="1">
        <v>3790.88</v>
      </c>
      <c r="J116">
        <f t="shared" si="12"/>
        <v>3790.88</v>
      </c>
      <c r="K116" t="str">
        <f t="shared" si="13"/>
        <v>Credit</v>
      </c>
      <c r="L116" s="1">
        <v>6083.5</v>
      </c>
    </row>
    <row r="117" spans="1:12" x14ac:dyDescent="0.3">
      <c r="A117" s="2" t="s">
        <v>145</v>
      </c>
      <c r="B117" t="str">
        <f t="shared" si="14"/>
        <v>8</v>
      </c>
      <c r="C117">
        <f t="shared" si="9"/>
        <v>4</v>
      </c>
      <c r="D117" s="2" t="str">
        <f t="shared" si="10"/>
        <v>2024</v>
      </c>
      <c r="E117" s="2">
        <f>DATE(D117,C117,B117)</f>
        <v>45390</v>
      </c>
      <c r="F117" t="s">
        <v>146</v>
      </c>
      <c r="G117" t="str">
        <f t="shared" si="8"/>
        <v>Other</v>
      </c>
      <c r="H117" s="1">
        <v>-5225</v>
      </c>
      <c r="J117">
        <f t="shared" si="12"/>
        <v>5225</v>
      </c>
      <c r="K117" t="str">
        <f t="shared" si="13"/>
        <v>Debit</v>
      </c>
      <c r="L117" s="1">
        <v>2292.62</v>
      </c>
    </row>
    <row r="118" spans="1:12" x14ac:dyDescent="0.3">
      <c r="A118" s="2" t="s">
        <v>145</v>
      </c>
      <c r="B118" t="str">
        <f t="shared" si="14"/>
        <v>8</v>
      </c>
      <c r="C118">
        <f t="shared" si="9"/>
        <v>4</v>
      </c>
      <c r="D118" s="2" t="str">
        <f t="shared" si="10"/>
        <v>2024</v>
      </c>
      <c r="E118" s="2">
        <f t="shared" si="11"/>
        <v>45390</v>
      </c>
      <c r="F118" t="s">
        <v>147</v>
      </c>
      <c r="G118" t="str">
        <f t="shared" si="8"/>
        <v>Netflix</v>
      </c>
      <c r="H118" s="1">
        <v>-16.989999999999998</v>
      </c>
      <c r="J118">
        <f t="shared" si="12"/>
        <v>16.989999999999998</v>
      </c>
      <c r="K118" t="str">
        <f t="shared" si="13"/>
        <v>Debit</v>
      </c>
      <c r="L118" s="1">
        <v>7517.62</v>
      </c>
    </row>
    <row r="119" spans="1:12" x14ac:dyDescent="0.3">
      <c r="A119" s="2" t="s">
        <v>145</v>
      </c>
      <c r="B119" t="str">
        <f t="shared" si="14"/>
        <v>8</v>
      </c>
      <c r="C119">
        <f t="shared" si="9"/>
        <v>4</v>
      </c>
      <c r="D119" s="2" t="str">
        <f t="shared" si="10"/>
        <v>2024</v>
      </c>
      <c r="E119" s="2">
        <f t="shared" si="11"/>
        <v>45390</v>
      </c>
      <c r="F119" t="s">
        <v>22</v>
      </c>
      <c r="G119" t="str">
        <f t="shared" si="8"/>
        <v>Disney plus</v>
      </c>
      <c r="H119" s="1">
        <v>-13.99</v>
      </c>
      <c r="J119">
        <f t="shared" si="12"/>
        <v>13.99</v>
      </c>
      <c r="K119" t="str">
        <f t="shared" si="13"/>
        <v>Debit</v>
      </c>
      <c r="L119" s="1">
        <v>7534.61</v>
      </c>
    </row>
    <row r="120" spans="1:12" x14ac:dyDescent="0.3">
      <c r="A120" s="2" t="s">
        <v>145</v>
      </c>
      <c r="B120" t="str">
        <f t="shared" si="14"/>
        <v>8</v>
      </c>
      <c r="C120">
        <f t="shared" si="9"/>
        <v>4</v>
      </c>
      <c r="D120" s="2" t="str">
        <f t="shared" si="10"/>
        <v>2024</v>
      </c>
      <c r="E120" s="2">
        <f t="shared" si="11"/>
        <v>45390</v>
      </c>
      <c r="F120" t="s">
        <v>148</v>
      </c>
      <c r="G120" t="str">
        <f t="shared" si="8"/>
        <v>Purchases</v>
      </c>
      <c r="H120" s="1">
        <v>-3</v>
      </c>
      <c r="J120">
        <f t="shared" si="12"/>
        <v>3</v>
      </c>
      <c r="K120" t="str">
        <f t="shared" si="13"/>
        <v>Debit</v>
      </c>
      <c r="L120" s="1">
        <v>7548.6</v>
      </c>
    </row>
    <row r="121" spans="1:12" x14ac:dyDescent="0.3">
      <c r="A121" s="2" t="s">
        <v>145</v>
      </c>
      <c r="B121" t="str">
        <f t="shared" si="14"/>
        <v>8</v>
      </c>
      <c r="C121">
        <f t="shared" si="9"/>
        <v>4</v>
      </c>
      <c r="D121" s="2" t="str">
        <f t="shared" si="10"/>
        <v>2024</v>
      </c>
      <c r="E121" s="2">
        <f t="shared" si="11"/>
        <v>45390</v>
      </c>
      <c r="F121" t="s">
        <v>148</v>
      </c>
      <c r="G121" t="str">
        <f t="shared" si="8"/>
        <v>Purchases</v>
      </c>
      <c r="H121" s="1">
        <v>-3</v>
      </c>
      <c r="J121">
        <f t="shared" si="12"/>
        <v>3</v>
      </c>
      <c r="K121" t="str">
        <f t="shared" si="13"/>
        <v>Debit</v>
      </c>
      <c r="L121" s="1">
        <v>7551.6</v>
      </c>
    </row>
    <row r="122" spans="1:12" x14ac:dyDescent="0.3">
      <c r="A122" s="2" t="s">
        <v>149</v>
      </c>
      <c r="B122" t="str">
        <f t="shared" si="14"/>
        <v>2</v>
      </c>
      <c r="C122">
        <f t="shared" si="9"/>
        <v>4</v>
      </c>
      <c r="D122" s="2" t="str">
        <f t="shared" si="10"/>
        <v>2024</v>
      </c>
      <c r="E122" s="2">
        <f t="shared" si="11"/>
        <v>45384</v>
      </c>
      <c r="F122" t="s">
        <v>150</v>
      </c>
      <c r="G122" t="str">
        <f t="shared" si="8"/>
        <v>Fortnightly budget payment</v>
      </c>
      <c r="H122" s="1">
        <v>-1065</v>
      </c>
      <c r="J122">
        <f t="shared" si="12"/>
        <v>1065</v>
      </c>
      <c r="K122" t="str">
        <f t="shared" si="13"/>
        <v>Debit</v>
      </c>
      <c r="L122" s="1">
        <v>7554.6</v>
      </c>
    </row>
    <row r="123" spans="1:12" x14ac:dyDescent="0.3">
      <c r="A123" s="2" t="s">
        <v>149</v>
      </c>
      <c r="B123" t="str">
        <f t="shared" si="14"/>
        <v>2</v>
      </c>
      <c r="C123">
        <f t="shared" si="9"/>
        <v>4</v>
      </c>
      <c r="D123" s="2" t="str">
        <f t="shared" si="10"/>
        <v>2024</v>
      </c>
      <c r="E123" s="2">
        <f t="shared" si="11"/>
        <v>45384</v>
      </c>
      <c r="F123" t="s">
        <v>151</v>
      </c>
      <c r="G123" t="str">
        <f t="shared" si="8"/>
        <v>Fortnightly budget payment</v>
      </c>
      <c r="H123" s="1">
        <v>-1065</v>
      </c>
      <c r="J123">
        <f t="shared" si="12"/>
        <v>1065</v>
      </c>
      <c r="K123" t="str">
        <f t="shared" si="13"/>
        <v>Debit</v>
      </c>
      <c r="L123" s="1">
        <v>8619.6</v>
      </c>
    </row>
    <row r="124" spans="1:12" x14ac:dyDescent="0.3">
      <c r="A124" s="2" t="s">
        <v>149</v>
      </c>
      <c r="B124" t="str">
        <f t="shared" si="14"/>
        <v>2</v>
      </c>
      <c r="C124">
        <f t="shared" si="9"/>
        <v>4</v>
      </c>
      <c r="D124" s="2" t="str">
        <f t="shared" si="10"/>
        <v>2024</v>
      </c>
      <c r="E124" s="2">
        <f t="shared" si="11"/>
        <v>45384</v>
      </c>
      <c r="F124" t="s">
        <v>75</v>
      </c>
      <c r="G124" t="str">
        <f t="shared" si="8"/>
        <v>Stan</v>
      </c>
      <c r="H124" s="1">
        <v>-10</v>
      </c>
      <c r="J124">
        <f t="shared" si="12"/>
        <v>10</v>
      </c>
      <c r="K124" t="str">
        <f t="shared" si="13"/>
        <v>Debit</v>
      </c>
      <c r="L124" s="1">
        <v>9684.6</v>
      </c>
    </row>
    <row r="125" spans="1:12" x14ac:dyDescent="0.3">
      <c r="A125" s="2" t="s">
        <v>152</v>
      </c>
      <c r="B125" t="str">
        <f t="shared" si="14"/>
        <v>28</v>
      </c>
      <c r="C125">
        <f t="shared" si="9"/>
        <v>3</v>
      </c>
      <c r="D125" s="2" t="str">
        <f t="shared" si="10"/>
        <v>2024</v>
      </c>
      <c r="E125" s="2">
        <f t="shared" si="11"/>
        <v>45379</v>
      </c>
      <c r="F125" t="s">
        <v>153</v>
      </c>
      <c r="G125" t="str">
        <f t="shared" si="8"/>
        <v>Other</v>
      </c>
      <c r="H125" s="1">
        <v>-2.1</v>
      </c>
      <c r="J125">
        <f t="shared" si="12"/>
        <v>2.1</v>
      </c>
      <c r="K125" t="str">
        <f t="shared" si="13"/>
        <v>Debit</v>
      </c>
      <c r="L125" s="1">
        <v>9694.6</v>
      </c>
    </row>
    <row r="126" spans="1:12" x14ac:dyDescent="0.3">
      <c r="A126" s="2" t="s">
        <v>152</v>
      </c>
      <c r="B126" t="str">
        <f t="shared" si="14"/>
        <v>28</v>
      </c>
      <c r="C126">
        <f t="shared" si="9"/>
        <v>3</v>
      </c>
      <c r="D126" s="2" t="str">
        <f t="shared" si="10"/>
        <v>2024</v>
      </c>
      <c r="E126" s="2">
        <f t="shared" si="11"/>
        <v>45379</v>
      </c>
      <c r="F126" t="s">
        <v>154</v>
      </c>
      <c r="G126" t="str">
        <f t="shared" si="8"/>
        <v>Chant pay</v>
      </c>
      <c r="I126" s="1">
        <v>346.46</v>
      </c>
      <c r="J126">
        <f t="shared" si="12"/>
        <v>346.46</v>
      </c>
      <c r="K126" t="str">
        <f t="shared" si="13"/>
        <v>Credit</v>
      </c>
      <c r="L126" s="1">
        <v>9696.7000000000007</v>
      </c>
    </row>
    <row r="127" spans="1:12" x14ac:dyDescent="0.3">
      <c r="A127" s="2" t="s">
        <v>155</v>
      </c>
      <c r="B127" t="str">
        <f t="shared" si="14"/>
        <v>27</v>
      </c>
      <c r="C127">
        <f t="shared" si="9"/>
        <v>3</v>
      </c>
      <c r="D127" s="2" t="str">
        <f t="shared" si="10"/>
        <v>2024</v>
      </c>
      <c r="E127" s="2">
        <f t="shared" si="11"/>
        <v>45378</v>
      </c>
      <c r="F127" t="s">
        <v>124</v>
      </c>
      <c r="G127" t="str">
        <f t="shared" si="8"/>
        <v>Chant pay</v>
      </c>
      <c r="I127" s="1">
        <v>3668.01</v>
      </c>
      <c r="J127">
        <f t="shared" si="12"/>
        <v>3668.01</v>
      </c>
      <c r="K127" t="str">
        <f t="shared" si="13"/>
        <v>Credit</v>
      </c>
      <c r="L127" s="1">
        <v>9350.24</v>
      </c>
    </row>
    <row r="128" spans="1:12" x14ac:dyDescent="0.3">
      <c r="A128" s="2" t="s">
        <v>156</v>
      </c>
      <c r="B128" t="str">
        <f t="shared" si="14"/>
        <v>22</v>
      </c>
      <c r="C128">
        <f t="shared" si="9"/>
        <v>3</v>
      </c>
      <c r="D128" s="2" t="str">
        <f t="shared" si="10"/>
        <v>2024</v>
      </c>
      <c r="E128" s="2">
        <f t="shared" si="11"/>
        <v>45373</v>
      </c>
      <c r="F128" t="s">
        <v>157</v>
      </c>
      <c r="G128" t="str">
        <f t="shared" si="8"/>
        <v>Extra mortgage repayment</v>
      </c>
      <c r="I128" s="1">
        <v>5396</v>
      </c>
      <c r="J128">
        <f t="shared" si="12"/>
        <v>5396</v>
      </c>
      <c r="K128" t="str">
        <f t="shared" si="13"/>
        <v>Credit</v>
      </c>
      <c r="L128" s="1">
        <v>5682.23</v>
      </c>
    </row>
    <row r="129" spans="1:12" x14ac:dyDescent="0.3">
      <c r="A129" s="2" t="s">
        <v>156</v>
      </c>
      <c r="B129" t="str">
        <f t="shared" si="14"/>
        <v>22</v>
      </c>
      <c r="C129">
        <f t="shared" si="9"/>
        <v>3</v>
      </c>
      <c r="D129" s="2" t="str">
        <f t="shared" si="10"/>
        <v>2024</v>
      </c>
      <c r="E129" s="2">
        <f t="shared" si="11"/>
        <v>45373</v>
      </c>
      <c r="F129" t="s">
        <v>158</v>
      </c>
      <c r="G129" t="str">
        <f t="shared" si="8"/>
        <v>Other</v>
      </c>
      <c r="I129" s="1">
        <v>5396</v>
      </c>
      <c r="J129">
        <f t="shared" si="12"/>
        <v>5396</v>
      </c>
      <c r="K129" t="str">
        <f t="shared" si="13"/>
        <v>Credit</v>
      </c>
      <c r="L129" s="1">
        <v>286.23</v>
      </c>
    </row>
    <row r="130" spans="1:12" x14ac:dyDescent="0.3">
      <c r="A130" s="2" t="s">
        <v>159</v>
      </c>
      <c r="B130" t="str">
        <f t="shared" si="14"/>
        <v>21</v>
      </c>
      <c r="C130">
        <f t="shared" si="9"/>
        <v>3</v>
      </c>
      <c r="D130" s="2" t="str">
        <f t="shared" si="10"/>
        <v>2024</v>
      </c>
      <c r="E130" s="2">
        <f t="shared" si="11"/>
        <v>45372</v>
      </c>
      <c r="F130" t="s">
        <v>6</v>
      </c>
      <c r="G130" t="str">
        <f t="shared" ref="G130:G137" si="15">IF(ISNUMBER(SEARCH("MAXXIA",F130)),"Chant pay",
IF(ISNUMBER(SEARCH("COVAU",F130)),"Gas and electricity bills",
IF(ISNUMBER(SEARCH("COLES",F130)),"Purchases",
IF(ISNUMBER(SEARCH("Disney",F130)),"Disney plus",
IF(ISNUMBER(SEARCH("Dyson",F130)),"Purchases",
IF(ISNUMBER(SEARCH("KMART",F130)),"Purchases",
IF(ISNUMBER(SEARCH("Kogan",F130)),"Purchases",
IF(ISNUMBER(SEARCH("SoapBarRichmnd",F130)),"Purchases",
IF(ISNUMBER(SEARCH("NETFLIX",F130)),"Netflix",
IF(ISNUMBER(SEARCH("SPINTEL",F130)),"Wifi",
IF(ISNUMBER(SEARCH("stan.com.au",F130)),"Stan",
IF(ISNUMBER(SEARCH("Rocket Repa",F130)),"Extra mortgage repayment",
IF(ISNUMBER(SEARCH("Southern Health",F130)),"Chant pay",
IF(ISNUMBER(SEARCH("WESTPAC",F130)),"Mortgage payment",
IF(ISNUMBER(SEARCH("Chantelle",F130)),"Fortnightly budget payment",
IF(ISNUMBER(SEARCH("Daniel Ven",F130)),"Fortnightly budget payment",
IF(ISNUMBER(SEARCH("Homeloan",F130)),"Homeloan repayment",
IF(ISNUMBER(SEARCH("Mergy",F130)),"Investments payment",
IF(ISNUMBER(SEARCH("Settlement",F130)),"Settlement",
IF(ISNUMBER(SEARCH("EYBS",F130)),"Mergy pay",
"Other"))))))))))))))))))))</f>
        <v>Mortgage payment</v>
      </c>
      <c r="H130" s="1">
        <v>-5396</v>
      </c>
      <c r="J130">
        <f t="shared" si="12"/>
        <v>5396</v>
      </c>
      <c r="K130" t="str">
        <f t="shared" si="13"/>
        <v>Debit</v>
      </c>
      <c r="L130" s="3">
        <v>-5109.7700000000004</v>
      </c>
    </row>
    <row r="131" spans="1:12" x14ac:dyDescent="0.3">
      <c r="A131" s="2" t="s">
        <v>160</v>
      </c>
      <c r="B131" t="str">
        <f t="shared" si="14"/>
        <v>20</v>
      </c>
      <c r="C131">
        <f t="shared" ref="C131:C140" si="16">IF(ISNUMBER(SEARCH("Jan",A131)),1,IF(ISNUMBER(SEARCH("Feb",A131)),2,IF(ISNUMBER(SEARCH("Mar",A131)),3,IF(ISNUMBER(SEARCH("Apr",A131)),4,IF(ISNUMBER(SEARCH("May",A131)),5,IF(ISNUMBER(SEARCH("Jun",A131)),6,IF(ISNUMBER(SEARCH("Jul",A131)),7,IF(ISNUMBER(SEARCH("Aug",A131)),8,IF(ISNUMBER(SEARCH("Sep",A131)),9,IF(ISNUMBER(SEARCH("Oct",A131)),10,IF(ISNUMBER(SEARCH("Nov",A131)),11,IF(ISNUMBER(SEARCH("Dec",A131)),12,"Error"))))))))))))</f>
        <v>3</v>
      </c>
      <c r="D131" s="2" t="str">
        <f t="shared" ref="D131:D140" si="17">RIGHT(A131,4)</f>
        <v>2024</v>
      </c>
      <c r="E131" s="2">
        <f t="shared" ref="E131:E140" si="18">DATE(D131,C131,B131)</f>
        <v>45371</v>
      </c>
      <c r="F131" t="s">
        <v>161</v>
      </c>
      <c r="G131" t="str">
        <f t="shared" si="15"/>
        <v>Other</v>
      </c>
      <c r="H131" s="1">
        <v>-5396</v>
      </c>
      <c r="J131">
        <f t="shared" ref="J131:J140" si="19">IF(H131&lt;&gt;"", (H131*-1), I131)</f>
        <v>5396</v>
      </c>
      <c r="K131" t="str">
        <f t="shared" ref="K131:K140" si="20">IF(H131&lt;&gt;"","Debit","Credit")</f>
        <v>Debit</v>
      </c>
      <c r="L131" s="1">
        <v>286.23</v>
      </c>
    </row>
    <row r="132" spans="1:12" x14ac:dyDescent="0.3">
      <c r="A132" s="2" t="s">
        <v>162</v>
      </c>
      <c r="B132" t="str">
        <f t="shared" si="14"/>
        <v>14</v>
      </c>
      <c r="C132">
        <f t="shared" si="16"/>
        <v>3</v>
      </c>
      <c r="D132" s="2" t="str">
        <f t="shared" si="17"/>
        <v>2024</v>
      </c>
      <c r="E132" s="2">
        <f t="shared" si="18"/>
        <v>45365</v>
      </c>
      <c r="F132" t="s">
        <v>163</v>
      </c>
      <c r="G132" t="str">
        <f t="shared" si="15"/>
        <v>Disney plus</v>
      </c>
      <c r="H132" s="1">
        <v>-13.99</v>
      </c>
      <c r="J132">
        <f t="shared" si="19"/>
        <v>13.99</v>
      </c>
      <c r="K132" t="str">
        <f t="shared" si="20"/>
        <v>Debit</v>
      </c>
      <c r="L132" s="1">
        <v>5682.23</v>
      </c>
    </row>
    <row r="133" spans="1:12" x14ac:dyDescent="0.3">
      <c r="A133" s="2" t="s">
        <v>162</v>
      </c>
      <c r="B133" t="str">
        <f t="shared" si="14"/>
        <v>14</v>
      </c>
      <c r="C133">
        <f t="shared" si="16"/>
        <v>3</v>
      </c>
      <c r="D133" s="2" t="str">
        <f t="shared" si="17"/>
        <v>2024</v>
      </c>
      <c r="E133" s="2">
        <f t="shared" si="18"/>
        <v>45365</v>
      </c>
      <c r="F133" t="s">
        <v>164</v>
      </c>
      <c r="G133" t="str">
        <f t="shared" si="15"/>
        <v>Fortnightly budget payment</v>
      </c>
      <c r="H133" s="1">
        <v>-891.5</v>
      </c>
      <c r="J133">
        <f t="shared" si="19"/>
        <v>891.5</v>
      </c>
      <c r="K133" t="str">
        <f t="shared" si="20"/>
        <v>Debit</v>
      </c>
      <c r="L133" s="1">
        <v>5696.22</v>
      </c>
    </row>
    <row r="134" spans="1:12" x14ac:dyDescent="0.3">
      <c r="A134" s="2" t="s">
        <v>162</v>
      </c>
      <c r="B134" t="str">
        <f t="shared" si="14"/>
        <v>14</v>
      </c>
      <c r="C134">
        <f t="shared" si="16"/>
        <v>3</v>
      </c>
      <c r="D134" s="2" t="str">
        <f t="shared" si="17"/>
        <v>2024</v>
      </c>
      <c r="E134" s="2">
        <f t="shared" si="18"/>
        <v>45365</v>
      </c>
      <c r="F134" t="s">
        <v>165</v>
      </c>
      <c r="G134" t="str">
        <f t="shared" si="15"/>
        <v>Fortnightly budget payment</v>
      </c>
      <c r="H134" s="1">
        <v>-891.8</v>
      </c>
      <c r="J134">
        <f t="shared" si="19"/>
        <v>891.8</v>
      </c>
      <c r="K134" t="str">
        <f t="shared" si="20"/>
        <v>Debit</v>
      </c>
      <c r="L134" s="1">
        <v>6587.72</v>
      </c>
    </row>
    <row r="135" spans="1:12" x14ac:dyDescent="0.3">
      <c r="A135" s="2" t="s">
        <v>162</v>
      </c>
      <c r="B135" t="str">
        <f t="shared" si="14"/>
        <v>14</v>
      </c>
      <c r="C135">
        <f t="shared" si="16"/>
        <v>3</v>
      </c>
      <c r="D135" s="2" t="str">
        <f t="shared" si="17"/>
        <v>2024</v>
      </c>
      <c r="E135" s="2">
        <f t="shared" si="18"/>
        <v>45365</v>
      </c>
      <c r="F135" t="s">
        <v>18</v>
      </c>
      <c r="G135" t="str">
        <f t="shared" si="15"/>
        <v>Mergy pay</v>
      </c>
      <c r="I135" s="1">
        <v>4647.7700000000004</v>
      </c>
      <c r="J135">
        <f t="shared" si="19"/>
        <v>4647.7700000000004</v>
      </c>
      <c r="K135" t="str">
        <f t="shared" si="20"/>
        <v>Credit</v>
      </c>
      <c r="L135" s="1">
        <v>7479.52</v>
      </c>
    </row>
    <row r="136" spans="1:12" x14ac:dyDescent="0.3">
      <c r="A136" s="2" t="s">
        <v>166</v>
      </c>
      <c r="B136" t="str">
        <f t="shared" si="14"/>
        <v>13</v>
      </c>
      <c r="C136">
        <f t="shared" si="16"/>
        <v>3</v>
      </c>
      <c r="D136" s="2" t="str">
        <f t="shared" si="17"/>
        <v>2024</v>
      </c>
      <c r="E136" s="2">
        <f t="shared" si="18"/>
        <v>45364</v>
      </c>
      <c r="F136" t="s">
        <v>124</v>
      </c>
      <c r="G136" t="str">
        <f t="shared" si="15"/>
        <v>Chant pay</v>
      </c>
      <c r="I136" s="1">
        <v>2831.75</v>
      </c>
      <c r="J136">
        <f t="shared" si="19"/>
        <v>2831.75</v>
      </c>
      <c r="K136" t="str">
        <f t="shared" si="20"/>
        <v>Credit</v>
      </c>
      <c r="L136" s="1">
        <v>2831.75</v>
      </c>
    </row>
    <row r="137" spans="1:12" x14ac:dyDescent="0.3">
      <c r="A137" s="2" t="s">
        <v>167</v>
      </c>
      <c r="B137" t="str">
        <f t="shared" si="14"/>
        <v>4</v>
      </c>
      <c r="C137">
        <f t="shared" si="16"/>
        <v>3</v>
      </c>
      <c r="D137" s="2" t="str">
        <f t="shared" si="17"/>
        <v>2024</v>
      </c>
      <c r="E137" s="2">
        <f t="shared" si="18"/>
        <v>45355</v>
      </c>
      <c r="F137" t="s">
        <v>168</v>
      </c>
      <c r="G137" t="str">
        <f t="shared" si="15"/>
        <v>Fortnightly budget payment</v>
      </c>
      <c r="H137" s="1">
        <v>-1811.58</v>
      </c>
      <c r="J137">
        <f t="shared" si="19"/>
        <v>1811.58</v>
      </c>
      <c r="K137" t="str">
        <f t="shared" si="20"/>
        <v>Debit</v>
      </c>
      <c r="L137" s="1">
        <v>0</v>
      </c>
    </row>
    <row r="138" spans="1:12" x14ac:dyDescent="0.3">
      <c r="A138" s="2" t="s">
        <v>169</v>
      </c>
      <c r="B138" t="str">
        <f t="shared" si="14"/>
        <v>21</v>
      </c>
      <c r="C138">
        <f t="shared" si="16"/>
        <v>2</v>
      </c>
      <c r="D138" s="2" t="str">
        <f t="shared" si="17"/>
        <v>2024</v>
      </c>
      <c r="E138" s="2">
        <f t="shared" si="18"/>
        <v>45343</v>
      </c>
      <c r="F138" t="s">
        <v>170</v>
      </c>
      <c r="G138" t="str">
        <f>IF(ISNUMBER(SEARCH("MAXXIA",F138)),"Chant pay",
IF(ISNUMBER(SEARCH("COVAU",F138)),"Gas and electricity bills",
IF(ISNUMBER(SEARCH("COLES",F138)),"Purchases",
IF(ISNUMBER(SEARCH("Disney",F138)),"Disney plus",
IF(ISNUMBER(SEARCH("Dyson",F138)),"Purchases",
IF(ISNUMBER(SEARCH("KMART",F138)),"Purchases",
IF(ISNUMBER(SEARCH("Kogan",F138)),"Purchases",
IF(ISNUMBER(SEARCH("SoapBarRichmnd",F138)),"Purchases",
IF(ISNUMBER(SEARCH("NETFLIX",F138)),"Netflix",
IF(ISNUMBER(SEARCH("SPINTEL",F138)),"Wifi",
IF(ISNUMBER(SEARCH("stan.com.au",F138)),"Stan",
IF(ISNUMBER(SEARCH("Rocket Repa",F138)),"Extra mortgage repayment",
IF(ISNUMBER(SEARCH("Southern Health",F138)),"Chant pay",
IF(ISNUMBER(SEARCH("WESTPAC",F138)),"Mortgage payment",
IF(ISNUMBER(SEARCH("Chantelle",F138)),"Fortnightly budget payment",
IF(ISNUMBER(SEARCH("Daniel Ven",F138)),"Fortnightly budget payment",
IF(ISNUMBER(SEARCH("Homeloan",F138)),"Homeloan repayment",
IF(ISNUMBER(SEARCH("Mergy",F138)),"Investments payment",
IF(ISNUMBER(SEARCH("Settlement",F138)),"Settlement",
IF(ISNUMBER(SEARCH("EYBS",F138)),"Mergy pay",
"Other"))))))))))))))))))))</f>
        <v>Settlement</v>
      </c>
      <c r="H138" s="1">
        <v>-62189.42</v>
      </c>
      <c r="J138">
        <f t="shared" si="19"/>
        <v>62189.42</v>
      </c>
      <c r="K138" t="str">
        <f t="shared" si="20"/>
        <v>Debit</v>
      </c>
      <c r="L138" s="1">
        <v>1811.58</v>
      </c>
    </row>
    <row r="139" spans="1:12" x14ac:dyDescent="0.3">
      <c r="A139" s="2" t="s">
        <v>171</v>
      </c>
      <c r="B139" t="str">
        <f t="shared" si="14"/>
        <v>16</v>
      </c>
      <c r="C139">
        <f t="shared" si="16"/>
        <v>2</v>
      </c>
      <c r="D139" s="2" t="str">
        <f t="shared" si="17"/>
        <v>2024</v>
      </c>
      <c r="E139" s="2">
        <f t="shared" si="18"/>
        <v>45338</v>
      </c>
      <c r="F139" t="s">
        <v>172</v>
      </c>
      <c r="G139" t="str">
        <f t="shared" ref="G139:G140" si="21">IF(ISNUMBER(SEARCH("MAXXIA",F139)),"Chant pay",
IF(ISNUMBER(SEARCH("COVAU",F139)),"Gas and electricity bills",
IF(ISNUMBER(SEARCH("COLES",F139)),"Purchases",
IF(ISNUMBER(SEARCH("Disney",F139)),"Disney plus",
IF(ISNUMBER(SEARCH("Dyson",F139)),"Purchases",
IF(ISNUMBER(SEARCH("KMART",F139)),"Purchases",
IF(ISNUMBER(SEARCH("Kogan",F139)),"Purchases",
IF(ISNUMBER(SEARCH("SoapBarRichmnd",F139)),"Purchases",
IF(ISNUMBER(SEARCH("NETFLIX",F139)),"Netflix",
IF(ISNUMBER(SEARCH("SPINTEL",F139)),"Wifi",
IF(ISNUMBER(SEARCH("stan.com.au",F139)),"Stan",
IF(ISNUMBER(SEARCH("Rocket Repa",F139)),"Extra mortgage repayment",
IF(ISNUMBER(SEARCH("Southern Health",F139)),"Chant pay",
IF(ISNUMBER(SEARCH("WESTPAC",F139)),"Mortgage payment",
IF(ISNUMBER(SEARCH("Chantelle",F139)),"Fortnightly budget payment",
IF(ISNUMBER(SEARCH("Daniel Ven",F139)),"Fortnightly budget payment",
IF(ISNUMBER(SEARCH("Homeloan",F139)),"Homeloan repayment",
IF(ISNUMBER(SEARCH("Mergy",F139)),"Investments payment",
IF(ISNUMBER(SEARCH("Settlement",F139)),"Settlement",
IF(ISNUMBER(SEARCH("EYBS",F139)),"Mergy pay",
"Other"))))))))))))))))))))</f>
        <v>Homeloan repayment</v>
      </c>
      <c r="I139" s="1">
        <v>64000</v>
      </c>
      <c r="J139">
        <f t="shared" si="19"/>
        <v>64000</v>
      </c>
      <c r="K139" t="str">
        <f t="shared" si="20"/>
        <v>Credit</v>
      </c>
      <c r="L139" s="1">
        <v>64001</v>
      </c>
    </row>
    <row r="140" spans="1:12" x14ac:dyDescent="0.3">
      <c r="A140" s="2" t="s">
        <v>171</v>
      </c>
      <c r="B140" t="str">
        <f t="shared" si="14"/>
        <v>16</v>
      </c>
      <c r="C140">
        <f t="shared" si="16"/>
        <v>2</v>
      </c>
      <c r="D140" s="2" t="str">
        <f t="shared" si="17"/>
        <v>2024</v>
      </c>
      <c r="E140" s="2">
        <f t="shared" si="18"/>
        <v>45338</v>
      </c>
      <c r="F140" t="s">
        <v>173</v>
      </c>
      <c r="G140" t="str">
        <f t="shared" si="21"/>
        <v>Other</v>
      </c>
      <c r="I140" s="1">
        <v>1</v>
      </c>
      <c r="J140">
        <f t="shared" si="19"/>
        <v>1</v>
      </c>
      <c r="K140" t="str">
        <f t="shared" si="20"/>
        <v>Credit</v>
      </c>
      <c r="L140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6831A-3553-464F-AE44-AEA0991B0E9A}">
  <dimension ref="A1:H140"/>
  <sheetViews>
    <sheetView tabSelected="1" topLeftCell="A121" workbookViewId="0">
      <selection activeCell="N128" sqref="N128"/>
    </sheetView>
  </sheetViews>
  <sheetFormatPr defaultRowHeight="14.4" x14ac:dyDescent="0.3"/>
  <cols>
    <col min="1" max="1" width="10.5546875" style="2" bestFit="1" customWidth="1"/>
    <col min="4" max="4" width="11" bestFit="1" customWidth="1"/>
  </cols>
  <sheetData>
    <row r="1" spans="1:8" x14ac:dyDescent="0.3">
      <c r="A1" t="s">
        <v>175</v>
      </c>
      <c r="B1" t="s">
        <v>198</v>
      </c>
      <c r="C1" t="s">
        <v>199</v>
      </c>
      <c r="D1" t="s">
        <v>179</v>
      </c>
      <c r="E1" t="s">
        <v>180</v>
      </c>
      <c r="F1" t="s">
        <v>201</v>
      </c>
      <c r="G1" t="s">
        <v>202</v>
      </c>
      <c r="H1" t="s">
        <v>181</v>
      </c>
    </row>
    <row r="2" spans="1:8" x14ac:dyDescent="0.3">
      <c r="A2" s="2">
        <v>45554</v>
      </c>
      <c r="B2" t="s">
        <v>6</v>
      </c>
      <c r="C2" t="s">
        <v>192</v>
      </c>
      <c r="D2">
        <v>-2612.5</v>
      </c>
      <c r="F2">
        <v>2612.5</v>
      </c>
      <c r="G2" t="s">
        <v>179</v>
      </c>
      <c r="H2">
        <v>4665.2</v>
      </c>
    </row>
    <row r="3" spans="1:8" x14ac:dyDescent="0.3">
      <c r="A3" s="2">
        <v>45554</v>
      </c>
      <c r="B3" t="s">
        <v>7</v>
      </c>
      <c r="C3" t="s">
        <v>193</v>
      </c>
      <c r="D3">
        <v>-100</v>
      </c>
      <c r="F3">
        <v>100</v>
      </c>
      <c r="G3" t="s">
        <v>179</v>
      </c>
      <c r="H3">
        <v>7277.7</v>
      </c>
    </row>
    <row r="4" spans="1:8" x14ac:dyDescent="0.3">
      <c r="A4" s="2">
        <v>45551</v>
      </c>
      <c r="B4" t="s">
        <v>9</v>
      </c>
      <c r="C4" t="s">
        <v>203</v>
      </c>
      <c r="D4">
        <v>-160.72</v>
      </c>
      <c r="F4">
        <v>160.72</v>
      </c>
      <c r="G4" t="s">
        <v>179</v>
      </c>
      <c r="H4">
        <v>7377.7</v>
      </c>
    </row>
    <row r="5" spans="1:8" x14ac:dyDescent="0.3">
      <c r="A5" s="2">
        <v>45551</v>
      </c>
      <c r="B5" t="s">
        <v>10</v>
      </c>
      <c r="C5" t="s">
        <v>185</v>
      </c>
      <c r="D5">
        <v>-76.08</v>
      </c>
      <c r="F5">
        <v>76.08</v>
      </c>
      <c r="G5" t="s">
        <v>179</v>
      </c>
      <c r="H5">
        <v>7538.42</v>
      </c>
    </row>
    <row r="6" spans="1:8" x14ac:dyDescent="0.3">
      <c r="A6" s="2">
        <v>45548</v>
      </c>
      <c r="B6" t="s">
        <v>12</v>
      </c>
      <c r="C6" t="s">
        <v>195</v>
      </c>
      <c r="D6">
        <v>-315</v>
      </c>
      <c r="F6">
        <v>315</v>
      </c>
      <c r="G6" t="s">
        <v>179</v>
      </c>
      <c r="H6">
        <v>7614.5</v>
      </c>
    </row>
    <row r="7" spans="1:8" x14ac:dyDescent="0.3">
      <c r="A7" s="2">
        <v>45548</v>
      </c>
      <c r="B7" t="s">
        <v>13</v>
      </c>
      <c r="C7" t="s">
        <v>194</v>
      </c>
      <c r="D7">
        <v>-315</v>
      </c>
      <c r="F7">
        <v>315</v>
      </c>
      <c r="G7" t="s">
        <v>179</v>
      </c>
      <c r="H7">
        <v>7929.5</v>
      </c>
    </row>
    <row r="8" spans="1:8" x14ac:dyDescent="0.3">
      <c r="A8" s="2">
        <v>45548</v>
      </c>
      <c r="B8" t="s">
        <v>14</v>
      </c>
      <c r="C8" t="s">
        <v>195</v>
      </c>
      <c r="D8">
        <v>-1065</v>
      </c>
      <c r="F8">
        <v>1065</v>
      </c>
      <c r="G8" t="s">
        <v>179</v>
      </c>
      <c r="H8">
        <v>8244.5</v>
      </c>
    </row>
    <row r="9" spans="1:8" x14ac:dyDescent="0.3">
      <c r="A9" s="2">
        <v>45548</v>
      </c>
      <c r="B9" t="s">
        <v>15</v>
      </c>
      <c r="C9" t="s">
        <v>195</v>
      </c>
      <c r="D9">
        <v>-1065</v>
      </c>
      <c r="F9">
        <v>1065</v>
      </c>
      <c r="G9" t="s">
        <v>179</v>
      </c>
      <c r="H9">
        <v>9309.5</v>
      </c>
    </row>
    <row r="10" spans="1:8" x14ac:dyDescent="0.3">
      <c r="A10" s="2">
        <v>45547</v>
      </c>
      <c r="B10" t="s">
        <v>17</v>
      </c>
      <c r="C10" t="s">
        <v>187</v>
      </c>
      <c r="E10">
        <v>346.54</v>
      </c>
      <c r="F10">
        <v>346.54</v>
      </c>
      <c r="G10" t="s">
        <v>180</v>
      </c>
      <c r="H10">
        <v>10374.5</v>
      </c>
    </row>
    <row r="11" spans="1:8" x14ac:dyDescent="0.3">
      <c r="A11" s="2">
        <v>45547</v>
      </c>
      <c r="B11" t="s">
        <v>18</v>
      </c>
      <c r="C11" t="s">
        <v>189</v>
      </c>
      <c r="E11">
        <v>5313.37</v>
      </c>
      <c r="F11">
        <v>5313.37</v>
      </c>
      <c r="G11" t="s">
        <v>180</v>
      </c>
      <c r="H11">
        <v>10027.959999999999</v>
      </c>
    </row>
    <row r="12" spans="1:8" x14ac:dyDescent="0.3">
      <c r="A12" s="2">
        <v>45546</v>
      </c>
      <c r="B12" t="s">
        <v>20</v>
      </c>
      <c r="C12" t="s">
        <v>187</v>
      </c>
      <c r="E12">
        <v>3068.17</v>
      </c>
      <c r="F12">
        <v>3068.17</v>
      </c>
      <c r="G12" t="s">
        <v>180</v>
      </c>
      <c r="H12">
        <v>4714.59</v>
      </c>
    </row>
    <row r="13" spans="1:8" x14ac:dyDescent="0.3">
      <c r="A13" s="2">
        <v>45544</v>
      </c>
      <c r="B13" t="s">
        <v>22</v>
      </c>
      <c r="C13" t="s">
        <v>190</v>
      </c>
      <c r="D13">
        <v>-17.989999999999998</v>
      </c>
      <c r="F13">
        <v>17.989999999999998</v>
      </c>
      <c r="G13" t="s">
        <v>179</v>
      </c>
      <c r="H13">
        <v>1646.42</v>
      </c>
    </row>
    <row r="14" spans="1:8" x14ac:dyDescent="0.3">
      <c r="A14" s="2">
        <v>45540</v>
      </c>
      <c r="B14" t="s">
        <v>6</v>
      </c>
      <c r="C14" t="s">
        <v>192</v>
      </c>
      <c r="D14">
        <v>-2612.5</v>
      </c>
      <c r="F14">
        <v>2612.5</v>
      </c>
      <c r="G14" t="s">
        <v>179</v>
      </c>
      <c r="H14">
        <v>1664.41</v>
      </c>
    </row>
    <row r="15" spans="1:8" x14ac:dyDescent="0.3">
      <c r="A15" s="2">
        <v>45540</v>
      </c>
      <c r="B15" t="s">
        <v>24</v>
      </c>
      <c r="C15" t="s">
        <v>193</v>
      </c>
      <c r="D15">
        <v>-100</v>
      </c>
      <c r="F15">
        <v>100</v>
      </c>
      <c r="G15" t="s">
        <v>179</v>
      </c>
      <c r="H15">
        <v>4276.91</v>
      </c>
    </row>
    <row r="16" spans="1:8" x14ac:dyDescent="0.3">
      <c r="A16" s="2">
        <v>45540</v>
      </c>
      <c r="B16" t="s">
        <v>25</v>
      </c>
      <c r="C16" t="s">
        <v>186</v>
      </c>
      <c r="D16">
        <v>-18.989999999999998</v>
      </c>
      <c r="F16">
        <v>18.989999999999998</v>
      </c>
      <c r="G16" t="s">
        <v>179</v>
      </c>
      <c r="H16">
        <v>4376.91</v>
      </c>
    </row>
    <row r="17" spans="1:8" x14ac:dyDescent="0.3">
      <c r="A17" s="2">
        <v>45534</v>
      </c>
      <c r="B17" t="s">
        <v>27</v>
      </c>
      <c r="C17" t="s">
        <v>184</v>
      </c>
      <c r="D17">
        <v>-12</v>
      </c>
      <c r="F17">
        <v>12</v>
      </c>
      <c r="G17" t="s">
        <v>179</v>
      </c>
      <c r="H17">
        <v>4395.8999999999996</v>
      </c>
    </row>
    <row r="18" spans="1:8" x14ac:dyDescent="0.3">
      <c r="A18" s="2">
        <v>45534</v>
      </c>
      <c r="B18" t="s">
        <v>28</v>
      </c>
      <c r="C18" t="s">
        <v>195</v>
      </c>
      <c r="D18">
        <v>-1065</v>
      </c>
      <c r="F18">
        <v>1065</v>
      </c>
      <c r="G18" t="s">
        <v>179</v>
      </c>
      <c r="H18">
        <v>4407.8999999999996</v>
      </c>
    </row>
    <row r="19" spans="1:8" x14ac:dyDescent="0.3">
      <c r="A19" s="2">
        <v>45534</v>
      </c>
      <c r="B19" t="s">
        <v>29</v>
      </c>
      <c r="C19" t="s">
        <v>194</v>
      </c>
      <c r="D19">
        <v>-315</v>
      </c>
      <c r="F19">
        <v>315</v>
      </c>
      <c r="G19" t="s">
        <v>179</v>
      </c>
      <c r="H19">
        <v>5472.9</v>
      </c>
    </row>
    <row r="20" spans="1:8" x14ac:dyDescent="0.3">
      <c r="A20" s="2">
        <v>45534</v>
      </c>
      <c r="B20" t="s">
        <v>30</v>
      </c>
      <c r="C20" t="s">
        <v>195</v>
      </c>
      <c r="D20">
        <v>-315</v>
      </c>
      <c r="F20">
        <v>315</v>
      </c>
      <c r="G20" t="s">
        <v>179</v>
      </c>
      <c r="H20">
        <v>5787.9</v>
      </c>
    </row>
    <row r="21" spans="1:8" x14ac:dyDescent="0.3">
      <c r="A21" s="2">
        <v>45534</v>
      </c>
      <c r="B21" t="s">
        <v>31</v>
      </c>
      <c r="C21" t="s">
        <v>195</v>
      </c>
      <c r="D21">
        <v>-1065</v>
      </c>
      <c r="F21">
        <v>1065</v>
      </c>
      <c r="G21" t="s">
        <v>179</v>
      </c>
      <c r="H21">
        <v>6102.9</v>
      </c>
    </row>
    <row r="22" spans="1:8" x14ac:dyDescent="0.3">
      <c r="A22" s="2">
        <v>45533</v>
      </c>
      <c r="B22" t="s">
        <v>33</v>
      </c>
      <c r="C22" t="s">
        <v>187</v>
      </c>
      <c r="E22">
        <v>346.54</v>
      </c>
      <c r="F22">
        <v>346.54</v>
      </c>
      <c r="G22" t="s">
        <v>180</v>
      </c>
      <c r="H22">
        <v>7167.9</v>
      </c>
    </row>
    <row r="23" spans="1:8" x14ac:dyDescent="0.3">
      <c r="A23" s="2">
        <v>45532</v>
      </c>
      <c r="B23" t="s">
        <v>20</v>
      </c>
      <c r="C23" t="s">
        <v>187</v>
      </c>
      <c r="E23">
        <v>3080.1</v>
      </c>
      <c r="F23">
        <v>3080.1</v>
      </c>
      <c r="G23" t="s">
        <v>180</v>
      </c>
      <c r="H23">
        <v>6821.36</v>
      </c>
    </row>
    <row r="24" spans="1:8" x14ac:dyDescent="0.3">
      <c r="A24" s="2">
        <v>45526</v>
      </c>
      <c r="B24" t="s">
        <v>6</v>
      </c>
      <c r="C24" t="s">
        <v>192</v>
      </c>
      <c r="D24">
        <v>-2612.5</v>
      </c>
      <c r="F24">
        <v>2612.5</v>
      </c>
      <c r="G24" t="s">
        <v>179</v>
      </c>
      <c r="H24">
        <v>3741.26</v>
      </c>
    </row>
    <row r="25" spans="1:8" x14ac:dyDescent="0.3">
      <c r="A25" s="2">
        <v>45526</v>
      </c>
      <c r="B25" t="s">
        <v>36</v>
      </c>
      <c r="C25" t="s">
        <v>193</v>
      </c>
      <c r="D25">
        <v>-100</v>
      </c>
      <c r="F25">
        <v>100</v>
      </c>
      <c r="G25" t="s">
        <v>179</v>
      </c>
      <c r="H25">
        <v>6353.76</v>
      </c>
    </row>
    <row r="26" spans="1:8" x14ac:dyDescent="0.3">
      <c r="A26" s="2">
        <v>45525</v>
      </c>
      <c r="B26" t="s">
        <v>38</v>
      </c>
      <c r="C26" t="s">
        <v>203</v>
      </c>
      <c r="D26">
        <v>-227.15</v>
      </c>
      <c r="F26">
        <v>227.15</v>
      </c>
      <c r="G26" t="s">
        <v>179</v>
      </c>
      <c r="H26">
        <v>6453.76</v>
      </c>
    </row>
    <row r="27" spans="1:8" x14ac:dyDescent="0.3">
      <c r="A27" s="2">
        <v>45520</v>
      </c>
      <c r="B27" t="s">
        <v>40</v>
      </c>
      <c r="C27" t="s">
        <v>195</v>
      </c>
      <c r="D27">
        <v>-1065</v>
      </c>
      <c r="F27">
        <v>1065</v>
      </c>
      <c r="G27" t="s">
        <v>179</v>
      </c>
      <c r="H27">
        <v>6680.91</v>
      </c>
    </row>
    <row r="28" spans="1:8" x14ac:dyDescent="0.3">
      <c r="A28" s="2">
        <v>45520</v>
      </c>
      <c r="B28" t="s">
        <v>41</v>
      </c>
      <c r="C28" t="s">
        <v>195</v>
      </c>
      <c r="D28">
        <v>-315</v>
      </c>
      <c r="F28">
        <v>315</v>
      </c>
      <c r="G28" t="s">
        <v>179</v>
      </c>
      <c r="H28">
        <v>7745.91</v>
      </c>
    </row>
    <row r="29" spans="1:8" x14ac:dyDescent="0.3">
      <c r="A29" s="2">
        <v>45520</v>
      </c>
      <c r="B29" t="s">
        <v>42</v>
      </c>
      <c r="C29" t="s">
        <v>194</v>
      </c>
      <c r="D29">
        <v>-315</v>
      </c>
      <c r="F29">
        <v>315</v>
      </c>
      <c r="G29" t="s">
        <v>179</v>
      </c>
      <c r="H29">
        <v>8060.91</v>
      </c>
    </row>
    <row r="30" spans="1:8" x14ac:dyDescent="0.3">
      <c r="A30" s="2">
        <v>45520</v>
      </c>
      <c r="B30" t="s">
        <v>43</v>
      </c>
      <c r="C30" t="s">
        <v>195</v>
      </c>
      <c r="D30">
        <v>-1065</v>
      </c>
      <c r="F30">
        <v>1065</v>
      </c>
      <c r="G30" t="s">
        <v>179</v>
      </c>
      <c r="H30">
        <v>8375.91</v>
      </c>
    </row>
    <row r="31" spans="1:8" x14ac:dyDescent="0.3">
      <c r="A31" s="2">
        <v>45519</v>
      </c>
      <c r="B31" t="s">
        <v>10</v>
      </c>
      <c r="C31" t="s">
        <v>185</v>
      </c>
      <c r="D31">
        <v>-97.84</v>
      </c>
      <c r="F31">
        <v>97.84</v>
      </c>
      <c r="G31" t="s">
        <v>179</v>
      </c>
      <c r="H31">
        <v>9440.91</v>
      </c>
    </row>
    <row r="32" spans="1:8" x14ac:dyDescent="0.3">
      <c r="A32" s="2">
        <v>45519</v>
      </c>
      <c r="B32" t="s">
        <v>45</v>
      </c>
      <c r="C32" t="s">
        <v>187</v>
      </c>
      <c r="E32">
        <v>346.54</v>
      </c>
      <c r="F32">
        <v>346.54</v>
      </c>
      <c r="G32" t="s">
        <v>180</v>
      </c>
      <c r="H32">
        <v>9538.75</v>
      </c>
    </row>
    <row r="33" spans="1:8" x14ac:dyDescent="0.3">
      <c r="A33" s="2">
        <v>45518</v>
      </c>
      <c r="B33" t="s">
        <v>18</v>
      </c>
      <c r="C33" t="s">
        <v>189</v>
      </c>
      <c r="E33">
        <v>5413.37</v>
      </c>
      <c r="F33">
        <v>5413.37</v>
      </c>
      <c r="G33" t="s">
        <v>180</v>
      </c>
      <c r="H33">
        <v>9192.2099999999991</v>
      </c>
    </row>
    <row r="34" spans="1:8" x14ac:dyDescent="0.3">
      <c r="A34" s="2">
        <v>45518</v>
      </c>
      <c r="B34" t="s">
        <v>20</v>
      </c>
      <c r="C34" t="s">
        <v>187</v>
      </c>
      <c r="E34">
        <v>2379.33</v>
      </c>
      <c r="F34">
        <v>2379.33</v>
      </c>
      <c r="G34" t="s">
        <v>180</v>
      </c>
      <c r="H34">
        <v>3778.84</v>
      </c>
    </row>
    <row r="35" spans="1:8" x14ac:dyDescent="0.3">
      <c r="A35" s="2">
        <v>45512</v>
      </c>
      <c r="B35" t="s">
        <v>6</v>
      </c>
      <c r="C35" t="s">
        <v>192</v>
      </c>
      <c r="D35">
        <v>-2612.5</v>
      </c>
      <c r="F35">
        <v>2612.5</v>
      </c>
      <c r="G35" t="s">
        <v>179</v>
      </c>
      <c r="H35">
        <v>1399.51</v>
      </c>
    </row>
    <row r="36" spans="1:8" x14ac:dyDescent="0.3">
      <c r="A36" s="2">
        <v>45512</v>
      </c>
      <c r="B36" t="s">
        <v>48</v>
      </c>
      <c r="C36" t="s">
        <v>193</v>
      </c>
      <c r="D36">
        <v>-100</v>
      </c>
      <c r="F36">
        <v>100</v>
      </c>
      <c r="G36" t="s">
        <v>179</v>
      </c>
      <c r="H36">
        <v>4012.01</v>
      </c>
    </row>
    <row r="37" spans="1:8" x14ac:dyDescent="0.3">
      <c r="A37" s="2">
        <v>45512</v>
      </c>
      <c r="B37" t="s">
        <v>22</v>
      </c>
      <c r="C37" t="s">
        <v>190</v>
      </c>
      <c r="D37">
        <v>-17.989999999999998</v>
      </c>
      <c r="F37">
        <v>17.989999999999998</v>
      </c>
      <c r="G37" t="s">
        <v>179</v>
      </c>
      <c r="H37">
        <v>4112.01</v>
      </c>
    </row>
    <row r="38" spans="1:8" x14ac:dyDescent="0.3">
      <c r="A38" s="2">
        <v>45509</v>
      </c>
      <c r="B38" t="s">
        <v>25</v>
      </c>
      <c r="C38" t="s">
        <v>186</v>
      </c>
      <c r="D38">
        <v>-18.989999999999998</v>
      </c>
      <c r="F38">
        <v>18.989999999999998</v>
      </c>
      <c r="G38" t="s">
        <v>179</v>
      </c>
      <c r="H38">
        <v>4130</v>
      </c>
    </row>
    <row r="39" spans="1:8" x14ac:dyDescent="0.3">
      <c r="A39" s="2">
        <v>45506</v>
      </c>
      <c r="B39" t="s">
        <v>51</v>
      </c>
      <c r="C39" t="s">
        <v>195</v>
      </c>
      <c r="D39">
        <v>-315</v>
      </c>
      <c r="F39">
        <v>315</v>
      </c>
      <c r="G39" t="s">
        <v>179</v>
      </c>
      <c r="H39">
        <v>4148.99</v>
      </c>
    </row>
    <row r="40" spans="1:8" x14ac:dyDescent="0.3">
      <c r="A40" s="2">
        <v>45506</v>
      </c>
      <c r="B40" t="s">
        <v>52</v>
      </c>
      <c r="C40" t="s">
        <v>194</v>
      </c>
      <c r="D40">
        <v>-315</v>
      </c>
      <c r="F40">
        <v>315</v>
      </c>
      <c r="G40" t="s">
        <v>179</v>
      </c>
      <c r="H40">
        <v>4463.99</v>
      </c>
    </row>
    <row r="41" spans="1:8" x14ac:dyDescent="0.3">
      <c r="A41" s="2">
        <v>45506</v>
      </c>
      <c r="B41" t="s">
        <v>53</v>
      </c>
      <c r="C41" t="s">
        <v>195</v>
      </c>
      <c r="D41">
        <v>-1065</v>
      </c>
      <c r="F41">
        <v>1065</v>
      </c>
      <c r="G41" t="s">
        <v>179</v>
      </c>
      <c r="H41">
        <v>4778.99</v>
      </c>
    </row>
    <row r="42" spans="1:8" x14ac:dyDescent="0.3">
      <c r="A42" s="2">
        <v>45506</v>
      </c>
      <c r="B42" t="s">
        <v>54</v>
      </c>
      <c r="C42" t="s">
        <v>195</v>
      </c>
      <c r="D42">
        <v>-1065</v>
      </c>
      <c r="F42">
        <v>1065</v>
      </c>
      <c r="G42" t="s">
        <v>179</v>
      </c>
      <c r="H42">
        <v>5843.99</v>
      </c>
    </row>
    <row r="43" spans="1:8" x14ac:dyDescent="0.3">
      <c r="A43" s="2">
        <v>45505</v>
      </c>
      <c r="B43" t="s">
        <v>56</v>
      </c>
      <c r="C43" t="s">
        <v>187</v>
      </c>
      <c r="E43">
        <v>346.54</v>
      </c>
      <c r="F43">
        <v>346.54</v>
      </c>
      <c r="G43" t="s">
        <v>180</v>
      </c>
      <c r="H43">
        <v>6908.99</v>
      </c>
    </row>
    <row r="44" spans="1:8" x14ac:dyDescent="0.3">
      <c r="A44" s="2">
        <v>45504</v>
      </c>
      <c r="B44" t="s">
        <v>20</v>
      </c>
      <c r="C44" t="s">
        <v>187</v>
      </c>
      <c r="E44">
        <v>2483.1999999999998</v>
      </c>
      <c r="F44">
        <v>2483.1999999999998</v>
      </c>
      <c r="G44" t="s">
        <v>180</v>
      </c>
      <c r="H44">
        <v>6562.45</v>
      </c>
    </row>
    <row r="45" spans="1:8" x14ac:dyDescent="0.3">
      <c r="A45" s="2">
        <v>45503</v>
      </c>
      <c r="B45" t="s">
        <v>59</v>
      </c>
      <c r="C45" t="s">
        <v>184</v>
      </c>
      <c r="D45">
        <v>-12</v>
      </c>
      <c r="F45">
        <v>12</v>
      </c>
      <c r="G45" t="s">
        <v>179</v>
      </c>
      <c r="H45">
        <v>4079.25</v>
      </c>
    </row>
    <row r="46" spans="1:8" x14ac:dyDescent="0.3">
      <c r="A46" s="2">
        <v>45498</v>
      </c>
      <c r="B46" t="s">
        <v>6</v>
      </c>
      <c r="C46" t="s">
        <v>192</v>
      </c>
      <c r="D46">
        <v>-2612.5</v>
      </c>
      <c r="F46">
        <v>2612.5</v>
      </c>
      <c r="G46" t="s">
        <v>179</v>
      </c>
      <c r="H46">
        <v>4091.25</v>
      </c>
    </row>
    <row r="47" spans="1:8" x14ac:dyDescent="0.3">
      <c r="A47" s="2">
        <v>45495</v>
      </c>
      <c r="B47" t="s">
        <v>62</v>
      </c>
      <c r="C47" t="s">
        <v>203</v>
      </c>
      <c r="D47">
        <v>-37.33</v>
      </c>
      <c r="F47">
        <v>37.33</v>
      </c>
      <c r="G47" t="s">
        <v>179</v>
      </c>
      <c r="H47">
        <v>6703.75</v>
      </c>
    </row>
    <row r="48" spans="1:8" x14ac:dyDescent="0.3">
      <c r="A48" s="2">
        <v>45492</v>
      </c>
      <c r="B48" t="s">
        <v>64</v>
      </c>
      <c r="C48" t="s">
        <v>195</v>
      </c>
      <c r="D48">
        <v>-315</v>
      </c>
      <c r="F48">
        <v>315</v>
      </c>
      <c r="G48" t="s">
        <v>179</v>
      </c>
      <c r="H48">
        <v>6741.08</v>
      </c>
    </row>
    <row r="49" spans="1:8" x14ac:dyDescent="0.3">
      <c r="A49" s="2">
        <v>45492</v>
      </c>
      <c r="B49" t="s">
        <v>65</v>
      </c>
      <c r="C49" t="s">
        <v>194</v>
      </c>
      <c r="D49">
        <v>-315</v>
      </c>
      <c r="F49">
        <v>315</v>
      </c>
      <c r="G49" t="s">
        <v>179</v>
      </c>
      <c r="H49">
        <v>7056.08</v>
      </c>
    </row>
    <row r="50" spans="1:8" x14ac:dyDescent="0.3">
      <c r="A50" s="2">
        <v>45492</v>
      </c>
      <c r="B50" t="s">
        <v>66</v>
      </c>
      <c r="C50" t="s">
        <v>195</v>
      </c>
      <c r="D50">
        <v>-1065</v>
      </c>
      <c r="F50">
        <v>1065</v>
      </c>
      <c r="G50" t="s">
        <v>179</v>
      </c>
      <c r="H50">
        <v>7371.08</v>
      </c>
    </row>
    <row r="51" spans="1:8" x14ac:dyDescent="0.3">
      <c r="A51" s="2">
        <v>45492</v>
      </c>
      <c r="B51" t="s">
        <v>67</v>
      </c>
      <c r="C51" t="s">
        <v>195</v>
      </c>
      <c r="D51">
        <v>-1065</v>
      </c>
      <c r="F51">
        <v>1065</v>
      </c>
      <c r="G51" t="s">
        <v>179</v>
      </c>
      <c r="H51">
        <v>8436.08</v>
      </c>
    </row>
    <row r="52" spans="1:8" x14ac:dyDescent="0.3">
      <c r="A52" s="2">
        <v>45491</v>
      </c>
      <c r="B52" t="s">
        <v>69</v>
      </c>
      <c r="C52" t="s">
        <v>187</v>
      </c>
      <c r="E52">
        <v>346.54</v>
      </c>
      <c r="F52">
        <v>346.54</v>
      </c>
      <c r="G52" t="s">
        <v>180</v>
      </c>
      <c r="H52">
        <v>9501.08</v>
      </c>
    </row>
    <row r="53" spans="1:8" x14ac:dyDescent="0.3">
      <c r="A53" s="2">
        <v>45490</v>
      </c>
      <c r="B53" t="s">
        <v>71</v>
      </c>
      <c r="C53" t="s">
        <v>203</v>
      </c>
      <c r="D53">
        <v>-110.31</v>
      </c>
      <c r="F53">
        <v>110.31</v>
      </c>
      <c r="G53" t="s">
        <v>179</v>
      </c>
      <c r="H53">
        <v>9154.5400000000009</v>
      </c>
    </row>
    <row r="54" spans="1:8" x14ac:dyDescent="0.3">
      <c r="A54" s="2">
        <v>45490</v>
      </c>
      <c r="B54" t="s">
        <v>20</v>
      </c>
      <c r="C54" t="s">
        <v>187</v>
      </c>
      <c r="E54">
        <v>2514.37</v>
      </c>
      <c r="F54">
        <v>2514.37</v>
      </c>
      <c r="G54" t="s">
        <v>180</v>
      </c>
      <c r="H54">
        <v>9264.85</v>
      </c>
    </row>
    <row r="55" spans="1:8" x14ac:dyDescent="0.3">
      <c r="A55" s="2">
        <v>45489</v>
      </c>
      <c r="B55" t="s">
        <v>73</v>
      </c>
      <c r="C55" t="s">
        <v>183</v>
      </c>
      <c r="D55">
        <v>-1444.99</v>
      </c>
      <c r="F55">
        <v>1444.99</v>
      </c>
      <c r="G55" t="s">
        <v>179</v>
      </c>
      <c r="H55">
        <v>6750.48</v>
      </c>
    </row>
    <row r="56" spans="1:8" x14ac:dyDescent="0.3">
      <c r="A56" s="2">
        <v>45489</v>
      </c>
      <c r="B56" t="s">
        <v>10</v>
      </c>
      <c r="C56" t="s">
        <v>185</v>
      </c>
      <c r="D56">
        <v>-54.56</v>
      </c>
      <c r="F56">
        <v>54.56</v>
      </c>
      <c r="G56" t="s">
        <v>179</v>
      </c>
      <c r="H56">
        <v>8195.4699999999993</v>
      </c>
    </row>
    <row r="57" spans="1:8" x14ac:dyDescent="0.3">
      <c r="A57" s="2">
        <v>45488</v>
      </c>
      <c r="B57" t="s">
        <v>75</v>
      </c>
      <c r="C57" t="s">
        <v>184</v>
      </c>
      <c r="D57">
        <v>-12</v>
      </c>
      <c r="F57">
        <v>12</v>
      </c>
      <c r="G57" t="s">
        <v>179</v>
      </c>
      <c r="H57">
        <v>8250.0300000000007</v>
      </c>
    </row>
    <row r="58" spans="1:8" x14ac:dyDescent="0.3">
      <c r="A58" s="2">
        <v>45485</v>
      </c>
      <c r="B58" t="s">
        <v>18</v>
      </c>
      <c r="C58" t="s">
        <v>189</v>
      </c>
      <c r="E58">
        <v>5413.37</v>
      </c>
      <c r="F58">
        <v>5413.37</v>
      </c>
      <c r="G58" t="s">
        <v>180</v>
      </c>
      <c r="H58">
        <v>8262.0300000000007</v>
      </c>
    </row>
    <row r="59" spans="1:8" x14ac:dyDescent="0.3">
      <c r="A59" s="2">
        <v>45484</v>
      </c>
      <c r="B59" t="s">
        <v>6</v>
      </c>
      <c r="C59" t="s">
        <v>192</v>
      </c>
      <c r="D59">
        <v>-2612.5</v>
      </c>
      <c r="F59">
        <v>2612.5</v>
      </c>
      <c r="G59" t="s">
        <v>179</v>
      </c>
      <c r="H59">
        <v>2848.66</v>
      </c>
    </row>
    <row r="60" spans="1:8" x14ac:dyDescent="0.3">
      <c r="A60" s="2">
        <v>45481</v>
      </c>
      <c r="B60" t="s">
        <v>22</v>
      </c>
      <c r="C60" t="s">
        <v>190</v>
      </c>
      <c r="D60">
        <v>-17.989999999999998</v>
      </c>
      <c r="F60">
        <v>17.989999999999998</v>
      </c>
      <c r="G60" t="s">
        <v>179</v>
      </c>
      <c r="H60">
        <v>5461.16</v>
      </c>
    </row>
    <row r="61" spans="1:8" x14ac:dyDescent="0.3">
      <c r="A61" s="2">
        <v>45478</v>
      </c>
      <c r="B61" t="s">
        <v>80</v>
      </c>
      <c r="C61" t="s">
        <v>195</v>
      </c>
      <c r="D61">
        <v>-1065</v>
      </c>
      <c r="F61">
        <v>1065</v>
      </c>
      <c r="G61" t="s">
        <v>179</v>
      </c>
      <c r="H61">
        <v>5479.15</v>
      </c>
    </row>
    <row r="62" spans="1:8" x14ac:dyDescent="0.3">
      <c r="A62" s="2">
        <v>45478</v>
      </c>
      <c r="B62" t="s">
        <v>81</v>
      </c>
      <c r="C62" t="s">
        <v>195</v>
      </c>
      <c r="D62">
        <v>-1065</v>
      </c>
      <c r="F62">
        <v>1065</v>
      </c>
      <c r="G62" t="s">
        <v>179</v>
      </c>
      <c r="H62">
        <v>6544.15</v>
      </c>
    </row>
    <row r="63" spans="1:8" x14ac:dyDescent="0.3">
      <c r="A63" s="2">
        <v>45478</v>
      </c>
      <c r="B63" t="s">
        <v>82</v>
      </c>
      <c r="C63" t="s">
        <v>183</v>
      </c>
      <c r="D63">
        <v>-490</v>
      </c>
      <c r="F63">
        <v>490</v>
      </c>
      <c r="G63" t="s">
        <v>179</v>
      </c>
      <c r="H63">
        <v>7609.15</v>
      </c>
    </row>
    <row r="64" spans="1:8" x14ac:dyDescent="0.3">
      <c r="A64" s="2">
        <v>45478</v>
      </c>
      <c r="B64" t="s">
        <v>25</v>
      </c>
      <c r="C64" t="s">
        <v>186</v>
      </c>
      <c r="D64">
        <v>-16.989999999999998</v>
      </c>
      <c r="F64">
        <v>16.989999999999998</v>
      </c>
      <c r="G64" t="s">
        <v>179</v>
      </c>
      <c r="H64">
        <v>8099.15</v>
      </c>
    </row>
    <row r="65" spans="1:8" x14ac:dyDescent="0.3">
      <c r="A65" s="2">
        <v>45477</v>
      </c>
      <c r="B65" t="s">
        <v>84</v>
      </c>
      <c r="C65" t="s">
        <v>187</v>
      </c>
      <c r="E65">
        <v>346.54</v>
      </c>
      <c r="F65">
        <v>346.54</v>
      </c>
      <c r="G65" t="s">
        <v>180</v>
      </c>
      <c r="H65">
        <v>8116.14</v>
      </c>
    </row>
    <row r="66" spans="1:8" x14ac:dyDescent="0.3">
      <c r="A66" s="2">
        <v>45476</v>
      </c>
      <c r="B66" t="s">
        <v>20</v>
      </c>
      <c r="C66" t="s">
        <v>187</v>
      </c>
      <c r="E66">
        <v>2673.48</v>
      </c>
      <c r="F66">
        <v>2673.48</v>
      </c>
      <c r="G66" t="s">
        <v>180</v>
      </c>
      <c r="H66">
        <v>7769.6</v>
      </c>
    </row>
    <row r="67" spans="1:8" x14ac:dyDescent="0.3">
      <c r="A67" s="2">
        <v>45470</v>
      </c>
      <c r="B67" t="s">
        <v>6</v>
      </c>
      <c r="C67" t="s">
        <v>192</v>
      </c>
      <c r="D67">
        <v>-2612.5</v>
      </c>
      <c r="F67">
        <v>2612.5</v>
      </c>
      <c r="G67" t="s">
        <v>179</v>
      </c>
      <c r="H67">
        <v>5096.12</v>
      </c>
    </row>
    <row r="68" spans="1:8" x14ac:dyDescent="0.3">
      <c r="A68" s="2">
        <v>45468</v>
      </c>
      <c r="B68" t="s">
        <v>88</v>
      </c>
      <c r="C68" t="s">
        <v>203</v>
      </c>
      <c r="D68">
        <v>-99.37</v>
      </c>
      <c r="F68">
        <v>99.37</v>
      </c>
      <c r="G68" t="s">
        <v>179</v>
      </c>
      <c r="H68">
        <v>7708.62</v>
      </c>
    </row>
    <row r="69" spans="1:8" x14ac:dyDescent="0.3">
      <c r="A69" s="2">
        <v>45464</v>
      </c>
      <c r="B69" t="s">
        <v>90</v>
      </c>
      <c r="C69" t="s">
        <v>195</v>
      </c>
      <c r="D69">
        <v>-1065</v>
      </c>
      <c r="F69">
        <v>1065</v>
      </c>
      <c r="G69" t="s">
        <v>179</v>
      </c>
      <c r="H69">
        <v>7807.99</v>
      </c>
    </row>
    <row r="70" spans="1:8" x14ac:dyDescent="0.3">
      <c r="A70" s="2">
        <v>45464</v>
      </c>
      <c r="B70" t="s">
        <v>91</v>
      </c>
      <c r="C70" t="s">
        <v>195</v>
      </c>
      <c r="D70">
        <v>-1065</v>
      </c>
      <c r="F70">
        <v>1065</v>
      </c>
      <c r="G70" t="s">
        <v>179</v>
      </c>
      <c r="H70">
        <v>8872.99</v>
      </c>
    </row>
    <row r="71" spans="1:8" x14ac:dyDescent="0.3">
      <c r="A71" s="2">
        <v>45463</v>
      </c>
      <c r="B71" t="s">
        <v>93</v>
      </c>
      <c r="C71" t="s">
        <v>187</v>
      </c>
      <c r="E71">
        <v>346.54</v>
      </c>
      <c r="F71">
        <v>346.54</v>
      </c>
      <c r="G71" t="s">
        <v>180</v>
      </c>
      <c r="H71">
        <v>9937.99</v>
      </c>
    </row>
    <row r="72" spans="1:8" x14ac:dyDescent="0.3">
      <c r="A72" s="2">
        <v>45462</v>
      </c>
      <c r="B72" t="s">
        <v>20</v>
      </c>
      <c r="C72" t="s">
        <v>187</v>
      </c>
      <c r="E72">
        <v>2739.26</v>
      </c>
      <c r="F72">
        <v>2739.26</v>
      </c>
      <c r="G72" t="s">
        <v>180</v>
      </c>
      <c r="H72">
        <v>9591.4500000000007</v>
      </c>
    </row>
    <row r="73" spans="1:8" x14ac:dyDescent="0.3">
      <c r="A73" s="2">
        <v>45460</v>
      </c>
      <c r="B73" t="s">
        <v>10</v>
      </c>
      <c r="C73" t="s">
        <v>185</v>
      </c>
      <c r="D73">
        <v>-55.14</v>
      </c>
      <c r="F73">
        <v>55.14</v>
      </c>
      <c r="G73" t="s">
        <v>179</v>
      </c>
      <c r="H73">
        <v>6852.19</v>
      </c>
    </row>
    <row r="74" spans="1:8" x14ac:dyDescent="0.3">
      <c r="A74" s="2">
        <v>45456</v>
      </c>
      <c r="B74" t="s">
        <v>6</v>
      </c>
      <c r="C74" t="s">
        <v>192</v>
      </c>
      <c r="D74">
        <v>-2612.5</v>
      </c>
      <c r="F74">
        <v>2612.5</v>
      </c>
      <c r="G74" t="s">
        <v>179</v>
      </c>
      <c r="H74">
        <v>6907.33</v>
      </c>
    </row>
    <row r="75" spans="1:8" x14ac:dyDescent="0.3">
      <c r="A75" s="2">
        <v>45456</v>
      </c>
      <c r="B75" t="s">
        <v>18</v>
      </c>
      <c r="C75" t="s">
        <v>189</v>
      </c>
      <c r="E75">
        <v>4647.7700000000004</v>
      </c>
      <c r="F75">
        <v>4647.7700000000004</v>
      </c>
      <c r="G75" t="s">
        <v>180</v>
      </c>
      <c r="H75">
        <v>9519.83</v>
      </c>
    </row>
    <row r="76" spans="1:8" x14ac:dyDescent="0.3">
      <c r="A76" s="2">
        <v>45453</v>
      </c>
      <c r="B76" t="s">
        <v>22</v>
      </c>
      <c r="C76" t="s">
        <v>190</v>
      </c>
      <c r="D76">
        <v>-17.989999999999998</v>
      </c>
      <c r="F76">
        <v>17.989999999999998</v>
      </c>
      <c r="G76" t="s">
        <v>179</v>
      </c>
      <c r="H76">
        <v>4872.0600000000004</v>
      </c>
    </row>
    <row r="77" spans="1:8" x14ac:dyDescent="0.3">
      <c r="A77" s="2">
        <v>45450</v>
      </c>
      <c r="B77" t="s">
        <v>99</v>
      </c>
      <c r="C77" t="s">
        <v>195</v>
      </c>
      <c r="D77">
        <v>-1065</v>
      </c>
      <c r="F77">
        <v>1065</v>
      </c>
      <c r="G77" t="s">
        <v>179</v>
      </c>
      <c r="H77">
        <v>4890.05</v>
      </c>
    </row>
    <row r="78" spans="1:8" x14ac:dyDescent="0.3">
      <c r="A78" s="2">
        <v>45450</v>
      </c>
      <c r="B78" t="s">
        <v>100</v>
      </c>
      <c r="C78" t="s">
        <v>195</v>
      </c>
      <c r="D78">
        <v>-1065</v>
      </c>
      <c r="F78">
        <v>1065</v>
      </c>
      <c r="G78" t="s">
        <v>179</v>
      </c>
      <c r="H78">
        <v>5955.05</v>
      </c>
    </row>
    <row r="79" spans="1:8" x14ac:dyDescent="0.3">
      <c r="A79" s="2">
        <v>45449</v>
      </c>
      <c r="B79" t="s">
        <v>102</v>
      </c>
      <c r="C79" t="s">
        <v>187</v>
      </c>
      <c r="E79">
        <v>346.54</v>
      </c>
      <c r="F79">
        <v>346.54</v>
      </c>
      <c r="G79" t="s">
        <v>180</v>
      </c>
      <c r="H79">
        <v>7020.05</v>
      </c>
    </row>
    <row r="80" spans="1:8" x14ac:dyDescent="0.3">
      <c r="A80" s="2">
        <v>45448</v>
      </c>
      <c r="B80" t="s">
        <v>25</v>
      </c>
      <c r="C80" t="s">
        <v>186</v>
      </c>
      <c r="D80">
        <v>-16.989999999999998</v>
      </c>
      <c r="F80">
        <v>16.989999999999998</v>
      </c>
      <c r="G80" t="s">
        <v>179</v>
      </c>
      <c r="H80">
        <v>6673.51</v>
      </c>
    </row>
    <row r="81" spans="1:8" x14ac:dyDescent="0.3">
      <c r="A81" s="2">
        <v>45448</v>
      </c>
      <c r="B81" t="s">
        <v>20</v>
      </c>
      <c r="C81" t="s">
        <v>187</v>
      </c>
      <c r="E81">
        <v>3299.79</v>
      </c>
      <c r="F81">
        <v>3299.79</v>
      </c>
      <c r="G81" t="s">
        <v>180</v>
      </c>
      <c r="H81">
        <v>6690.5</v>
      </c>
    </row>
    <row r="82" spans="1:8" x14ac:dyDescent="0.3">
      <c r="A82" s="2">
        <v>45442</v>
      </c>
      <c r="B82" t="s">
        <v>6</v>
      </c>
      <c r="C82" t="s">
        <v>192</v>
      </c>
      <c r="D82">
        <v>-2612.5</v>
      </c>
      <c r="F82">
        <v>2612.5</v>
      </c>
      <c r="G82" t="s">
        <v>179</v>
      </c>
      <c r="H82">
        <v>3390.71</v>
      </c>
    </row>
    <row r="83" spans="1:8" x14ac:dyDescent="0.3">
      <c r="A83" s="2">
        <v>45442</v>
      </c>
      <c r="B83" t="s">
        <v>75</v>
      </c>
      <c r="C83" t="s">
        <v>184</v>
      </c>
      <c r="D83">
        <v>-12</v>
      </c>
      <c r="F83">
        <v>12</v>
      </c>
      <c r="G83" t="s">
        <v>179</v>
      </c>
      <c r="H83">
        <v>6003.21</v>
      </c>
    </row>
    <row r="84" spans="1:8" x14ac:dyDescent="0.3">
      <c r="A84" s="2">
        <v>45436</v>
      </c>
      <c r="B84" t="s">
        <v>106</v>
      </c>
      <c r="C84" t="s">
        <v>195</v>
      </c>
      <c r="D84">
        <v>-1065</v>
      </c>
      <c r="F84">
        <v>1065</v>
      </c>
      <c r="G84" t="s">
        <v>179</v>
      </c>
      <c r="H84">
        <v>6015.21</v>
      </c>
    </row>
    <row r="85" spans="1:8" x14ac:dyDescent="0.3">
      <c r="A85" s="2">
        <v>45436</v>
      </c>
      <c r="B85" t="s">
        <v>107</v>
      </c>
      <c r="C85" t="s">
        <v>195</v>
      </c>
      <c r="D85">
        <v>-1065</v>
      </c>
      <c r="F85">
        <v>1065</v>
      </c>
      <c r="G85" t="s">
        <v>179</v>
      </c>
      <c r="H85">
        <v>7080.21</v>
      </c>
    </row>
    <row r="86" spans="1:8" x14ac:dyDescent="0.3">
      <c r="A86" s="2">
        <v>45435</v>
      </c>
      <c r="B86" t="s">
        <v>109</v>
      </c>
      <c r="C86" t="s">
        <v>187</v>
      </c>
      <c r="E86">
        <v>346.54</v>
      </c>
      <c r="F86">
        <v>346.54</v>
      </c>
      <c r="G86" t="s">
        <v>180</v>
      </c>
      <c r="H86">
        <v>8145.21</v>
      </c>
    </row>
    <row r="87" spans="1:8" x14ac:dyDescent="0.3">
      <c r="A87" s="2">
        <v>45434</v>
      </c>
      <c r="B87" t="s">
        <v>111</v>
      </c>
      <c r="C87" t="s">
        <v>203</v>
      </c>
      <c r="D87">
        <v>-69.27</v>
      </c>
      <c r="F87">
        <v>69.27</v>
      </c>
      <c r="G87" t="s">
        <v>179</v>
      </c>
      <c r="H87">
        <v>7798.67</v>
      </c>
    </row>
    <row r="88" spans="1:8" x14ac:dyDescent="0.3">
      <c r="A88" s="2">
        <v>45434</v>
      </c>
      <c r="B88" t="s">
        <v>20</v>
      </c>
      <c r="C88" t="s">
        <v>187</v>
      </c>
      <c r="E88">
        <v>3366.18</v>
      </c>
      <c r="F88">
        <v>3366.18</v>
      </c>
      <c r="G88" t="s">
        <v>180</v>
      </c>
      <c r="H88">
        <v>7867.94</v>
      </c>
    </row>
    <row r="89" spans="1:8" x14ac:dyDescent="0.3">
      <c r="A89" s="2">
        <v>45429</v>
      </c>
      <c r="B89" t="s">
        <v>113</v>
      </c>
      <c r="C89" t="s">
        <v>203</v>
      </c>
      <c r="D89">
        <v>-137.51</v>
      </c>
      <c r="F89">
        <v>137.51</v>
      </c>
      <c r="G89" t="s">
        <v>179</v>
      </c>
      <c r="H89">
        <v>4501.76</v>
      </c>
    </row>
    <row r="90" spans="1:8" x14ac:dyDescent="0.3">
      <c r="A90" s="2">
        <v>45428</v>
      </c>
      <c r="B90" t="s">
        <v>6</v>
      </c>
      <c r="C90" t="s">
        <v>192</v>
      </c>
      <c r="D90">
        <v>-2612.5</v>
      </c>
      <c r="F90">
        <v>2612.5</v>
      </c>
      <c r="G90" t="s">
        <v>179</v>
      </c>
      <c r="H90">
        <v>4639.2700000000004</v>
      </c>
    </row>
    <row r="91" spans="1:8" x14ac:dyDescent="0.3">
      <c r="A91" s="2">
        <v>45427</v>
      </c>
      <c r="B91" t="s">
        <v>10</v>
      </c>
      <c r="C91" t="s">
        <v>185</v>
      </c>
      <c r="D91">
        <v>-54.55</v>
      </c>
      <c r="F91">
        <v>54.55</v>
      </c>
      <c r="G91" t="s">
        <v>179</v>
      </c>
      <c r="H91">
        <v>7251.77</v>
      </c>
    </row>
    <row r="92" spans="1:8" x14ac:dyDescent="0.3">
      <c r="A92" s="2">
        <v>45426</v>
      </c>
      <c r="B92" t="s">
        <v>18</v>
      </c>
      <c r="C92" t="s">
        <v>189</v>
      </c>
      <c r="E92">
        <v>4647.7700000000004</v>
      </c>
      <c r="F92">
        <v>4647.7700000000004</v>
      </c>
      <c r="G92" t="s">
        <v>180</v>
      </c>
      <c r="H92">
        <v>7306.32</v>
      </c>
    </row>
    <row r="93" spans="1:8" x14ac:dyDescent="0.3">
      <c r="A93" s="2">
        <v>45422</v>
      </c>
      <c r="B93" t="s">
        <v>118</v>
      </c>
      <c r="C93" t="s">
        <v>195</v>
      </c>
      <c r="D93">
        <v>-1065</v>
      </c>
      <c r="F93">
        <v>1065</v>
      </c>
      <c r="G93" t="s">
        <v>179</v>
      </c>
      <c r="H93">
        <v>2658.55</v>
      </c>
    </row>
    <row r="94" spans="1:8" x14ac:dyDescent="0.3">
      <c r="A94" s="2">
        <v>45422</v>
      </c>
      <c r="B94" t="s">
        <v>119</v>
      </c>
      <c r="C94" t="s">
        <v>195</v>
      </c>
      <c r="D94">
        <v>-1065</v>
      </c>
      <c r="F94">
        <v>1065</v>
      </c>
      <c r="G94" t="s">
        <v>179</v>
      </c>
      <c r="H94">
        <v>3723.55</v>
      </c>
    </row>
    <row r="95" spans="1:8" x14ac:dyDescent="0.3">
      <c r="A95" s="2">
        <v>45421</v>
      </c>
      <c r="B95" t="s">
        <v>121</v>
      </c>
      <c r="C95" t="s">
        <v>187</v>
      </c>
      <c r="E95">
        <v>346.54</v>
      </c>
      <c r="F95">
        <v>346.54</v>
      </c>
      <c r="G95" t="s">
        <v>180</v>
      </c>
      <c r="H95">
        <v>4788.55</v>
      </c>
    </row>
    <row r="96" spans="1:8" x14ac:dyDescent="0.3">
      <c r="A96" s="2">
        <v>45420</v>
      </c>
      <c r="B96" t="s">
        <v>123</v>
      </c>
      <c r="C96" t="s">
        <v>183</v>
      </c>
      <c r="D96">
        <v>-65</v>
      </c>
      <c r="F96">
        <v>65</v>
      </c>
      <c r="G96" t="s">
        <v>179</v>
      </c>
      <c r="H96">
        <v>4442.01</v>
      </c>
    </row>
    <row r="97" spans="1:8" x14ac:dyDescent="0.3">
      <c r="A97" s="2">
        <v>45420</v>
      </c>
      <c r="B97" t="s">
        <v>22</v>
      </c>
      <c r="C97" t="s">
        <v>190</v>
      </c>
      <c r="D97">
        <v>-17.989999999999998</v>
      </c>
      <c r="F97">
        <v>17.989999999999998</v>
      </c>
      <c r="G97" t="s">
        <v>179</v>
      </c>
      <c r="H97">
        <v>4507.01</v>
      </c>
    </row>
    <row r="98" spans="1:8" x14ac:dyDescent="0.3">
      <c r="A98" s="2">
        <v>45420</v>
      </c>
      <c r="B98" t="s">
        <v>124</v>
      </c>
      <c r="C98" t="s">
        <v>187</v>
      </c>
      <c r="E98">
        <v>2989.79</v>
      </c>
      <c r="F98">
        <v>2989.79</v>
      </c>
      <c r="G98" t="s">
        <v>180</v>
      </c>
      <c r="H98">
        <v>4525</v>
      </c>
    </row>
    <row r="99" spans="1:8" x14ac:dyDescent="0.3">
      <c r="A99" s="2">
        <v>45418</v>
      </c>
      <c r="B99" t="s">
        <v>25</v>
      </c>
      <c r="C99" t="s">
        <v>186</v>
      </c>
      <c r="D99">
        <v>-16.989999999999998</v>
      </c>
      <c r="F99">
        <v>16.989999999999998</v>
      </c>
      <c r="G99" t="s">
        <v>179</v>
      </c>
      <c r="H99">
        <v>1535.21</v>
      </c>
    </row>
    <row r="100" spans="1:8" x14ac:dyDescent="0.3">
      <c r="A100" s="2">
        <v>45414</v>
      </c>
      <c r="B100" t="s">
        <v>6</v>
      </c>
      <c r="C100" t="s">
        <v>192</v>
      </c>
      <c r="D100">
        <v>-2612.5</v>
      </c>
      <c r="F100">
        <v>2612.5</v>
      </c>
      <c r="G100" t="s">
        <v>179</v>
      </c>
      <c r="H100">
        <v>1552.2</v>
      </c>
    </row>
    <row r="101" spans="1:8" x14ac:dyDescent="0.3">
      <c r="A101" s="2">
        <v>45412</v>
      </c>
      <c r="B101" t="s">
        <v>75</v>
      </c>
      <c r="C101" t="s">
        <v>184</v>
      </c>
      <c r="D101">
        <v>-12</v>
      </c>
      <c r="F101">
        <v>12</v>
      </c>
      <c r="G101" t="s">
        <v>179</v>
      </c>
      <c r="H101">
        <v>4164.7</v>
      </c>
    </row>
    <row r="102" spans="1:8" x14ac:dyDescent="0.3">
      <c r="A102" s="2">
        <v>45408</v>
      </c>
      <c r="B102" t="s">
        <v>129</v>
      </c>
      <c r="C102" t="s">
        <v>195</v>
      </c>
      <c r="D102">
        <v>-1065</v>
      </c>
      <c r="F102">
        <v>1065</v>
      </c>
      <c r="G102" t="s">
        <v>179</v>
      </c>
      <c r="H102">
        <v>4176.7</v>
      </c>
    </row>
    <row r="103" spans="1:8" x14ac:dyDescent="0.3">
      <c r="A103" s="2">
        <v>45408</v>
      </c>
      <c r="B103" t="s">
        <v>130</v>
      </c>
      <c r="C103" t="s">
        <v>195</v>
      </c>
      <c r="D103">
        <v>-1065</v>
      </c>
      <c r="F103">
        <v>1065</v>
      </c>
      <c r="G103" t="s">
        <v>179</v>
      </c>
      <c r="H103">
        <v>5241.7</v>
      </c>
    </row>
    <row r="104" spans="1:8" x14ac:dyDescent="0.3">
      <c r="A104" s="2">
        <v>45408</v>
      </c>
      <c r="B104" t="s">
        <v>131</v>
      </c>
      <c r="C104" t="s">
        <v>195</v>
      </c>
      <c r="D104">
        <v>-68.94</v>
      </c>
      <c r="F104">
        <v>68.94</v>
      </c>
      <c r="G104" t="s">
        <v>179</v>
      </c>
      <c r="H104">
        <v>6306.7</v>
      </c>
    </row>
    <row r="105" spans="1:8" x14ac:dyDescent="0.3">
      <c r="A105" s="2">
        <v>45408</v>
      </c>
      <c r="B105" t="s">
        <v>132</v>
      </c>
      <c r="C105" t="s">
        <v>187</v>
      </c>
      <c r="E105">
        <v>346.54</v>
      </c>
      <c r="F105">
        <v>346.54</v>
      </c>
      <c r="G105" t="s">
        <v>180</v>
      </c>
      <c r="H105">
        <v>6375.64</v>
      </c>
    </row>
    <row r="106" spans="1:8" x14ac:dyDescent="0.3">
      <c r="A106" s="2">
        <v>45408</v>
      </c>
      <c r="B106" t="s">
        <v>133</v>
      </c>
      <c r="C106" t="s">
        <v>195</v>
      </c>
      <c r="E106">
        <v>79</v>
      </c>
      <c r="F106">
        <v>79</v>
      </c>
      <c r="G106" t="s">
        <v>180</v>
      </c>
      <c r="H106">
        <v>6029.1</v>
      </c>
    </row>
    <row r="107" spans="1:8" x14ac:dyDescent="0.3">
      <c r="A107" s="2">
        <v>45406</v>
      </c>
      <c r="B107" t="s">
        <v>135</v>
      </c>
      <c r="C107" t="s">
        <v>204</v>
      </c>
      <c r="D107">
        <v>-79</v>
      </c>
      <c r="F107">
        <v>79</v>
      </c>
      <c r="G107" t="s">
        <v>179</v>
      </c>
      <c r="H107">
        <v>5950.1</v>
      </c>
    </row>
    <row r="108" spans="1:8" x14ac:dyDescent="0.3">
      <c r="A108" s="2">
        <v>45406</v>
      </c>
      <c r="B108" t="s">
        <v>124</v>
      </c>
      <c r="C108" t="s">
        <v>187</v>
      </c>
      <c r="E108">
        <v>2532.0100000000002</v>
      </c>
      <c r="F108">
        <v>2532.0100000000002</v>
      </c>
      <c r="G108" t="s">
        <v>180</v>
      </c>
      <c r="H108">
        <v>6029.1</v>
      </c>
    </row>
    <row r="109" spans="1:8" x14ac:dyDescent="0.3">
      <c r="A109" s="2">
        <v>45404</v>
      </c>
      <c r="B109" t="s">
        <v>6</v>
      </c>
      <c r="C109" t="s">
        <v>192</v>
      </c>
      <c r="D109">
        <v>-5396</v>
      </c>
      <c r="F109">
        <v>5396</v>
      </c>
      <c r="G109" t="s">
        <v>179</v>
      </c>
      <c r="H109">
        <v>3497.09</v>
      </c>
    </row>
    <row r="110" spans="1:8" x14ac:dyDescent="0.3">
      <c r="A110" s="2">
        <v>45400</v>
      </c>
      <c r="B110" t="s">
        <v>138</v>
      </c>
      <c r="C110" t="s">
        <v>183</v>
      </c>
      <c r="D110">
        <v>-47.13</v>
      </c>
      <c r="F110">
        <v>47.13</v>
      </c>
      <c r="G110" t="s">
        <v>179</v>
      </c>
      <c r="H110">
        <v>8893.09</v>
      </c>
    </row>
    <row r="111" spans="1:8" x14ac:dyDescent="0.3">
      <c r="A111" s="2">
        <v>45400</v>
      </c>
      <c r="B111" t="s">
        <v>138</v>
      </c>
      <c r="C111" t="s">
        <v>183</v>
      </c>
      <c r="D111">
        <v>-7.67</v>
      </c>
      <c r="F111">
        <v>7.67</v>
      </c>
      <c r="G111" t="s">
        <v>179</v>
      </c>
      <c r="H111">
        <v>8940.2199999999993</v>
      </c>
    </row>
    <row r="112" spans="1:8" x14ac:dyDescent="0.3">
      <c r="A112" s="2">
        <v>45394</v>
      </c>
      <c r="B112" t="s">
        <v>140</v>
      </c>
      <c r="C112" t="s">
        <v>195</v>
      </c>
      <c r="D112">
        <v>-1065</v>
      </c>
      <c r="F112">
        <v>1065</v>
      </c>
      <c r="G112" t="s">
        <v>179</v>
      </c>
      <c r="H112">
        <v>8947.89</v>
      </c>
    </row>
    <row r="113" spans="1:8" x14ac:dyDescent="0.3">
      <c r="A113" s="2">
        <v>45394</v>
      </c>
      <c r="B113" t="s">
        <v>141</v>
      </c>
      <c r="C113" t="s">
        <v>195</v>
      </c>
      <c r="D113">
        <v>-1065</v>
      </c>
      <c r="F113">
        <v>1065</v>
      </c>
      <c r="G113" t="s">
        <v>179</v>
      </c>
      <c r="H113">
        <v>10012.89</v>
      </c>
    </row>
    <row r="114" spans="1:8" x14ac:dyDescent="0.3">
      <c r="A114" s="2">
        <v>45394</v>
      </c>
      <c r="B114" t="s">
        <v>18</v>
      </c>
      <c r="C114" t="s">
        <v>189</v>
      </c>
      <c r="E114">
        <v>4647.7700000000004</v>
      </c>
      <c r="F114">
        <v>4647.7700000000004</v>
      </c>
      <c r="G114" t="s">
        <v>180</v>
      </c>
      <c r="H114">
        <v>11077.89</v>
      </c>
    </row>
    <row r="115" spans="1:8" x14ac:dyDescent="0.3">
      <c r="A115" s="2">
        <v>45393</v>
      </c>
      <c r="B115" t="s">
        <v>143</v>
      </c>
      <c r="C115" t="s">
        <v>187</v>
      </c>
      <c r="E115">
        <v>346.62</v>
      </c>
      <c r="F115">
        <v>346.62</v>
      </c>
      <c r="G115" t="s">
        <v>180</v>
      </c>
      <c r="H115">
        <v>6430.12</v>
      </c>
    </row>
    <row r="116" spans="1:8" x14ac:dyDescent="0.3">
      <c r="A116" s="2">
        <v>45392</v>
      </c>
      <c r="B116" t="s">
        <v>124</v>
      </c>
      <c r="C116" t="s">
        <v>187</v>
      </c>
      <c r="E116">
        <v>3790.88</v>
      </c>
      <c r="F116">
        <v>3790.88</v>
      </c>
      <c r="G116" t="s">
        <v>180</v>
      </c>
      <c r="H116">
        <v>6083.5</v>
      </c>
    </row>
    <row r="117" spans="1:8" x14ac:dyDescent="0.3">
      <c r="A117" s="2">
        <v>45390</v>
      </c>
      <c r="B117" t="s">
        <v>146</v>
      </c>
      <c r="C117" t="s">
        <v>204</v>
      </c>
      <c r="D117">
        <v>-5225</v>
      </c>
      <c r="F117">
        <v>5225</v>
      </c>
      <c r="G117" t="s">
        <v>179</v>
      </c>
      <c r="H117">
        <v>2292.62</v>
      </c>
    </row>
    <row r="118" spans="1:8" x14ac:dyDescent="0.3">
      <c r="A118" s="2">
        <v>45390</v>
      </c>
      <c r="B118" t="s">
        <v>147</v>
      </c>
      <c r="C118" t="s">
        <v>186</v>
      </c>
      <c r="D118">
        <v>-16.989999999999998</v>
      </c>
      <c r="F118">
        <v>16.989999999999998</v>
      </c>
      <c r="G118" t="s">
        <v>179</v>
      </c>
      <c r="H118">
        <v>7517.62</v>
      </c>
    </row>
    <row r="119" spans="1:8" x14ac:dyDescent="0.3">
      <c r="A119" s="2">
        <v>45390</v>
      </c>
      <c r="B119" t="s">
        <v>22</v>
      </c>
      <c r="C119" t="s">
        <v>190</v>
      </c>
      <c r="D119">
        <v>-13.99</v>
      </c>
      <c r="F119">
        <v>13.99</v>
      </c>
      <c r="G119" t="s">
        <v>179</v>
      </c>
      <c r="H119">
        <v>7534.61</v>
      </c>
    </row>
    <row r="120" spans="1:8" x14ac:dyDescent="0.3">
      <c r="A120" s="2">
        <v>45390</v>
      </c>
      <c r="B120" t="s">
        <v>148</v>
      </c>
      <c r="C120" t="s">
        <v>183</v>
      </c>
      <c r="D120">
        <v>-3</v>
      </c>
      <c r="F120">
        <v>3</v>
      </c>
      <c r="G120" t="s">
        <v>179</v>
      </c>
      <c r="H120">
        <v>7548.6</v>
      </c>
    </row>
    <row r="121" spans="1:8" x14ac:dyDescent="0.3">
      <c r="A121" s="2">
        <v>45390</v>
      </c>
      <c r="B121" t="s">
        <v>148</v>
      </c>
      <c r="C121" t="s">
        <v>183</v>
      </c>
      <c r="D121">
        <v>-3</v>
      </c>
      <c r="F121">
        <v>3</v>
      </c>
      <c r="G121" t="s">
        <v>179</v>
      </c>
      <c r="H121">
        <v>7551.6</v>
      </c>
    </row>
    <row r="122" spans="1:8" x14ac:dyDescent="0.3">
      <c r="A122" s="2">
        <v>45384</v>
      </c>
      <c r="B122" t="s">
        <v>150</v>
      </c>
      <c r="C122" t="s">
        <v>195</v>
      </c>
      <c r="D122">
        <v>-1065</v>
      </c>
      <c r="F122">
        <v>1065</v>
      </c>
      <c r="G122" t="s">
        <v>179</v>
      </c>
      <c r="H122">
        <v>7554.6</v>
      </c>
    </row>
    <row r="123" spans="1:8" x14ac:dyDescent="0.3">
      <c r="A123" s="2">
        <v>45384</v>
      </c>
      <c r="B123" t="s">
        <v>151</v>
      </c>
      <c r="C123" t="s">
        <v>195</v>
      </c>
      <c r="D123">
        <v>-1065</v>
      </c>
      <c r="F123">
        <v>1065</v>
      </c>
      <c r="G123" t="s">
        <v>179</v>
      </c>
      <c r="H123">
        <v>8619.6</v>
      </c>
    </row>
    <row r="124" spans="1:8" x14ac:dyDescent="0.3">
      <c r="A124" s="2">
        <v>45384</v>
      </c>
      <c r="B124" t="s">
        <v>75</v>
      </c>
      <c r="C124" t="s">
        <v>184</v>
      </c>
      <c r="D124">
        <v>-10</v>
      </c>
      <c r="F124">
        <v>10</v>
      </c>
      <c r="G124" t="s">
        <v>179</v>
      </c>
      <c r="H124">
        <v>9684.6</v>
      </c>
    </row>
    <row r="125" spans="1:8" x14ac:dyDescent="0.3">
      <c r="A125" s="2">
        <v>45379</v>
      </c>
      <c r="B125" t="s">
        <v>153</v>
      </c>
      <c r="C125" t="s">
        <v>204</v>
      </c>
      <c r="D125">
        <v>-2.1</v>
      </c>
      <c r="F125">
        <v>2.1</v>
      </c>
      <c r="G125" t="s">
        <v>179</v>
      </c>
      <c r="H125">
        <v>9694.6</v>
      </c>
    </row>
    <row r="126" spans="1:8" x14ac:dyDescent="0.3">
      <c r="A126" s="2">
        <v>45379</v>
      </c>
      <c r="B126" t="s">
        <v>154</v>
      </c>
      <c r="C126" t="s">
        <v>187</v>
      </c>
      <c r="E126">
        <v>346.46</v>
      </c>
      <c r="F126">
        <v>346.46</v>
      </c>
      <c r="G126" t="s">
        <v>180</v>
      </c>
      <c r="H126">
        <v>9696.7000000000007</v>
      </c>
    </row>
    <row r="127" spans="1:8" x14ac:dyDescent="0.3">
      <c r="A127" s="2">
        <v>45378</v>
      </c>
      <c r="B127" t="s">
        <v>124</v>
      </c>
      <c r="C127" t="s">
        <v>187</v>
      </c>
      <c r="E127">
        <v>3668.01</v>
      </c>
      <c r="F127">
        <v>3668.01</v>
      </c>
      <c r="G127" t="s">
        <v>180</v>
      </c>
      <c r="H127">
        <v>9350.24</v>
      </c>
    </row>
    <row r="128" spans="1:8" x14ac:dyDescent="0.3">
      <c r="A128" s="2">
        <v>45373</v>
      </c>
      <c r="B128" t="s">
        <v>157</v>
      </c>
      <c r="C128" t="s">
        <v>193</v>
      </c>
      <c r="E128">
        <v>5396</v>
      </c>
      <c r="F128">
        <v>5396</v>
      </c>
      <c r="G128" t="s">
        <v>180</v>
      </c>
      <c r="H128">
        <v>5682.23</v>
      </c>
    </row>
    <row r="129" spans="1:8" x14ac:dyDescent="0.3">
      <c r="A129" s="2">
        <v>45373</v>
      </c>
      <c r="B129" t="s">
        <v>158</v>
      </c>
      <c r="C129" t="s">
        <v>204</v>
      </c>
      <c r="E129">
        <v>5396</v>
      </c>
      <c r="F129">
        <v>5396</v>
      </c>
      <c r="G129" t="s">
        <v>180</v>
      </c>
      <c r="H129">
        <v>286.23</v>
      </c>
    </row>
    <row r="130" spans="1:8" x14ac:dyDescent="0.3">
      <c r="A130" s="2">
        <v>45372</v>
      </c>
      <c r="B130" t="s">
        <v>6</v>
      </c>
      <c r="C130" t="s">
        <v>192</v>
      </c>
      <c r="D130">
        <v>-5396</v>
      </c>
      <c r="F130">
        <v>5396</v>
      </c>
      <c r="G130" t="s">
        <v>179</v>
      </c>
      <c r="H130">
        <v>-5109.7700000000004</v>
      </c>
    </row>
    <row r="131" spans="1:8" x14ac:dyDescent="0.3">
      <c r="A131" s="2">
        <v>45371</v>
      </c>
      <c r="B131" t="s">
        <v>161</v>
      </c>
      <c r="C131" t="s">
        <v>204</v>
      </c>
      <c r="D131">
        <v>-5396</v>
      </c>
      <c r="F131">
        <v>5396</v>
      </c>
      <c r="G131" t="s">
        <v>179</v>
      </c>
      <c r="H131">
        <v>286.23</v>
      </c>
    </row>
    <row r="132" spans="1:8" x14ac:dyDescent="0.3">
      <c r="A132" s="2">
        <v>45365</v>
      </c>
      <c r="B132" t="s">
        <v>163</v>
      </c>
      <c r="C132" t="s">
        <v>190</v>
      </c>
      <c r="D132">
        <v>-13.99</v>
      </c>
      <c r="F132">
        <v>13.99</v>
      </c>
      <c r="G132" t="s">
        <v>179</v>
      </c>
      <c r="H132">
        <v>5682.23</v>
      </c>
    </row>
    <row r="133" spans="1:8" x14ac:dyDescent="0.3">
      <c r="A133" s="2">
        <v>45365</v>
      </c>
      <c r="B133" t="s">
        <v>164</v>
      </c>
      <c r="C133" t="s">
        <v>195</v>
      </c>
      <c r="D133">
        <v>-891.5</v>
      </c>
      <c r="F133">
        <v>891.5</v>
      </c>
      <c r="G133" t="s">
        <v>179</v>
      </c>
      <c r="H133">
        <v>5696.22</v>
      </c>
    </row>
    <row r="134" spans="1:8" x14ac:dyDescent="0.3">
      <c r="A134" s="2">
        <v>45365</v>
      </c>
      <c r="B134" t="s">
        <v>165</v>
      </c>
      <c r="C134" t="s">
        <v>195</v>
      </c>
      <c r="D134">
        <v>-891.8</v>
      </c>
      <c r="F134">
        <v>891.8</v>
      </c>
      <c r="G134" t="s">
        <v>179</v>
      </c>
      <c r="H134">
        <v>6587.72</v>
      </c>
    </row>
    <row r="135" spans="1:8" x14ac:dyDescent="0.3">
      <c r="A135" s="2">
        <v>45365</v>
      </c>
      <c r="B135" t="s">
        <v>18</v>
      </c>
      <c r="C135" t="s">
        <v>189</v>
      </c>
      <c r="E135">
        <v>4647.7700000000004</v>
      </c>
      <c r="F135">
        <v>4647.7700000000004</v>
      </c>
      <c r="G135" t="s">
        <v>180</v>
      </c>
      <c r="H135">
        <v>7479.52</v>
      </c>
    </row>
    <row r="136" spans="1:8" x14ac:dyDescent="0.3">
      <c r="A136" s="2">
        <v>45364</v>
      </c>
      <c r="B136" t="s">
        <v>124</v>
      </c>
      <c r="C136" t="s">
        <v>187</v>
      </c>
      <c r="E136">
        <v>2831.75</v>
      </c>
      <c r="F136">
        <v>2831.75</v>
      </c>
      <c r="G136" t="s">
        <v>180</v>
      </c>
      <c r="H136">
        <v>2831.75</v>
      </c>
    </row>
    <row r="137" spans="1:8" x14ac:dyDescent="0.3">
      <c r="A137" s="2">
        <v>45355</v>
      </c>
      <c r="B137" t="s">
        <v>168</v>
      </c>
      <c r="C137" t="s">
        <v>195</v>
      </c>
      <c r="D137">
        <v>-1811.58</v>
      </c>
      <c r="F137">
        <v>1811.58</v>
      </c>
      <c r="G137" t="s">
        <v>179</v>
      </c>
      <c r="H137">
        <v>0</v>
      </c>
    </row>
    <row r="138" spans="1:8" x14ac:dyDescent="0.3">
      <c r="A138" s="2">
        <v>45343</v>
      </c>
      <c r="B138" t="s">
        <v>170</v>
      </c>
      <c r="C138" t="s">
        <v>205</v>
      </c>
      <c r="D138">
        <v>-62189.42</v>
      </c>
      <c r="F138">
        <v>62189.42</v>
      </c>
      <c r="G138" t="s">
        <v>179</v>
      </c>
      <c r="H138">
        <v>1811.58</v>
      </c>
    </row>
    <row r="139" spans="1:8" x14ac:dyDescent="0.3">
      <c r="A139" s="2">
        <v>45338</v>
      </c>
      <c r="B139" t="s">
        <v>172</v>
      </c>
      <c r="C139" t="s">
        <v>196</v>
      </c>
      <c r="E139">
        <v>64000</v>
      </c>
      <c r="F139">
        <v>64000</v>
      </c>
      <c r="G139" t="s">
        <v>180</v>
      </c>
      <c r="H139">
        <v>64001</v>
      </c>
    </row>
    <row r="140" spans="1:8" x14ac:dyDescent="0.3">
      <c r="A140" s="2">
        <v>45338</v>
      </c>
      <c r="B140" t="s">
        <v>173</v>
      </c>
      <c r="C140" t="s">
        <v>204</v>
      </c>
      <c r="E140">
        <v>1</v>
      </c>
      <c r="F140">
        <v>1</v>
      </c>
      <c r="G140" t="s">
        <v>180</v>
      </c>
      <c r="H14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3996-030A-487B-B537-4A753A2EF702}">
  <dimension ref="A1:B96"/>
  <sheetViews>
    <sheetView workbookViewId="0"/>
  </sheetViews>
  <sheetFormatPr defaultRowHeight="14.4" x14ac:dyDescent="0.3"/>
  <cols>
    <col min="1" max="1" width="76.44140625" bestFit="1" customWidth="1"/>
  </cols>
  <sheetData>
    <row r="1" spans="1:2" x14ac:dyDescent="0.3">
      <c r="A1" t="s">
        <v>182</v>
      </c>
      <c r="B1" t="s">
        <v>188</v>
      </c>
    </row>
    <row r="2" spans="1:2" x14ac:dyDescent="0.3">
      <c r="A2" t="s">
        <v>138</v>
      </c>
      <c r="B2" t="s">
        <v>183</v>
      </c>
    </row>
    <row r="3" spans="1:2" x14ac:dyDescent="0.3">
      <c r="A3" t="s">
        <v>22</v>
      </c>
      <c r="B3" t="s">
        <v>183</v>
      </c>
    </row>
    <row r="4" spans="1:2" x14ac:dyDescent="0.3">
      <c r="A4" t="s">
        <v>82</v>
      </c>
      <c r="B4" t="s">
        <v>183</v>
      </c>
    </row>
    <row r="5" spans="1:2" x14ac:dyDescent="0.3">
      <c r="A5" t="s">
        <v>123</v>
      </c>
      <c r="B5" t="s">
        <v>183</v>
      </c>
    </row>
    <row r="6" spans="1:2" x14ac:dyDescent="0.3">
      <c r="A6" t="s">
        <v>73</v>
      </c>
      <c r="B6" t="s">
        <v>183</v>
      </c>
    </row>
    <row r="7" spans="1:2" x14ac:dyDescent="0.3">
      <c r="A7" t="s">
        <v>148</v>
      </c>
      <c r="B7" t="s">
        <v>183</v>
      </c>
    </row>
    <row r="8" spans="1:2" x14ac:dyDescent="0.3">
      <c r="A8" t="s">
        <v>25</v>
      </c>
      <c r="B8" t="s">
        <v>186</v>
      </c>
    </row>
    <row r="9" spans="1:2" x14ac:dyDescent="0.3">
      <c r="A9" t="s">
        <v>135</v>
      </c>
      <c r="B9" t="s">
        <v>183</v>
      </c>
    </row>
    <row r="10" spans="1:2" x14ac:dyDescent="0.3">
      <c r="A10" t="s">
        <v>10</v>
      </c>
      <c r="B10" t="s">
        <v>185</v>
      </c>
    </row>
    <row r="11" spans="1:2" x14ac:dyDescent="0.3">
      <c r="A11" t="s">
        <v>75</v>
      </c>
      <c r="B11" t="s">
        <v>184</v>
      </c>
    </row>
    <row r="12" spans="1:2" x14ac:dyDescent="0.3">
      <c r="A12" t="s">
        <v>154</v>
      </c>
      <c r="B12" t="s">
        <v>187</v>
      </c>
    </row>
    <row r="13" spans="1:2" x14ac:dyDescent="0.3">
      <c r="A13" t="s">
        <v>143</v>
      </c>
      <c r="B13" t="s">
        <v>187</v>
      </c>
    </row>
    <row r="14" spans="1:2" x14ac:dyDescent="0.3">
      <c r="A14" t="s">
        <v>132</v>
      </c>
      <c r="B14" t="s">
        <v>187</v>
      </c>
    </row>
    <row r="15" spans="1:2" x14ac:dyDescent="0.3">
      <c r="A15" t="s">
        <v>121</v>
      </c>
      <c r="B15" t="s">
        <v>187</v>
      </c>
    </row>
    <row r="16" spans="1:2" x14ac:dyDescent="0.3">
      <c r="A16" t="s">
        <v>109</v>
      </c>
      <c r="B16" t="s">
        <v>187</v>
      </c>
    </row>
    <row r="17" spans="1:2" x14ac:dyDescent="0.3">
      <c r="A17" t="s">
        <v>102</v>
      </c>
      <c r="B17" t="s">
        <v>187</v>
      </c>
    </row>
    <row r="18" spans="1:2" x14ac:dyDescent="0.3">
      <c r="A18" t="s">
        <v>93</v>
      </c>
      <c r="B18" t="s">
        <v>187</v>
      </c>
    </row>
    <row r="19" spans="1:2" x14ac:dyDescent="0.3">
      <c r="A19" t="s">
        <v>84</v>
      </c>
      <c r="B19" t="s">
        <v>187</v>
      </c>
    </row>
    <row r="20" spans="1:2" x14ac:dyDescent="0.3">
      <c r="A20" t="s">
        <v>69</v>
      </c>
      <c r="B20" t="s">
        <v>187</v>
      </c>
    </row>
    <row r="21" spans="1:2" x14ac:dyDescent="0.3">
      <c r="A21" t="s">
        <v>56</v>
      </c>
      <c r="B21" t="s">
        <v>187</v>
      </c>
    </row>
    <row r="22" spans="1:2" x14ac:dyDescent="0.3">
      <c r="A22" t="s">
        <v>45</v>
      </c>
      <c r="B22" t="s">
        <v>187</v>
      </c>
    </row>
    <row r="23" spans="1:2" x14ac:dyDescent="0.3">
      <c r="A23" t="s">
        <v>33</v>
      </c>
      <c r="B23" t="s">
        <v>187</v>
      </c>
    </row>
    <row r="24" spans="1:2" x14ac:dyDescent="0.3">
      <c r="A24" t="s">
        <v>17</v>
      </c>
      <c r="B24" t="s">
        <v>187</v>
      </c>
    </row>
    <row r="25" spans="1:2" x14ac:dyDescent="0.3">
      <c r="A25" t="s">
        <v>157</v>
      </c>
      <c r="B25" t="s">
        <v>183</v>
      </c>
    </row>
    <row r="26" spans="1:2" x14ac:dyDescent="0.3">
      <c r="A26" t="s">
        <v>173</v>
      </c>
      <c r="B26" t="s">
        <v>183</v>
      </c>
    </row>
    <row r="27" spans="1:2" x14ac:dyDescent="0.3">
      <c r="A27" t="s">
        <v>133</v>
      </c>
      <c r="B27" t="s">
        <v>183</v>
      </c>
    </row>
    <row r="28" spans="1:2" x14ac:dyDescent="0.3">
      <c r="A28" t="s">
        <v>172</v>
      </c>
      <c r="B28" t="s">
        <v>183</v>
      </c>
    </row>
    <row r="29" spans="1:2" x14ac:dyDescent="0.3">
      <c r="A29" t="s">
        <v>18</v>
      </c>
      <c r="B29" t="s">
        <v>189</v>
      </c>
    </row>
    <row r="30" spans="1:2" x14ac:dyDescent="0.3">
      <c r="A30" t="s">
        <v>124</v>
      </c>
      <c r="B30" t="s">
        <v>187</v>
      </c>
    </row>
    <row r="31" spans="1:2" x14ac:dyDescent="0.3">
      <c r="A31" t="s">
        <v>20</v>
      </c>
      <c r="B31" t="s">
        <v>187</v>
      </c>
    </row>
    <row r="32" spans="1:2" x14ac:dyDescent="0.3">
      <c r="A32" t="s">
        <v>158</v>
      </c>
      <c r="B32" t="s">
        <v>197</v>
      </c>
    </row>
    <row r="33" spans="1:2" x14ac:dyDescent="0.3">
      <c r="A33" t="s">
        <v>163</v>
      </c>
      <c r="B33" t="s">
        <v>190</v>
      </c>
    </row>
    <row r="34" spans="1:2" x14ac:dyDescent="0.3">
      <c r="A34" t="s">
        <v>59</v>
      </c>
      <c r="B34" t="s">
        <v>184</v>
      </c>
    </row>
    <row r="35" spans="1:2" x14ac:dyDescent="0.3">
      <c r="A35" t="s">
        <v>27</v>
      </c>
      <c r="B35" t="s">
        <v>184</v>
      </c>
    </row>
    <row r="36" spans="1:2" x14ac:dyDescent="0.3">
      <c r="A36" t="s">
        <v>153</v>
      </c>
      <c r="B36" t="s">
        <v>197</v>
      </c>
    </row>
    <row r="37" spans="1:2" x14ac:dyDescent="0.3">
      <c r="A37" t="s">
        <v>113</v>
      </c>
      <c r="B37" t="s">
        <v>191</v>
      </c>
    </row>
    <row r="38" spans="1:2" x14ac:dyDescent="0.3">
      <c r="A38" t="s">
        <v>71</v>
      </c>
      <c r="B38" t="s">
        <v>191</v>
      </c>
    </row>
    <row r="39" spans="1:2" x14ac:dyDescent="0.3">
      <c r="A39" t="s">
        <v>9</v>
      </c>
      <c r="B39" t="s">
        <v>191</v>
      </c>
    </row>
    <row r="40" spans="1:2" x14ac:dyDescent="0.3">
      <c r="A40" t="s">
        <v>111</v>
      </c>
      <c r="B40" t="s">
        <v>191</v>
      </c>
    </row>
    <row r="41" spans="1:2" x14ac:dyDescent="0.3">
      <c r="A41" t="s">
        <v>88</v>
      </c>
      <c r="B41" t="s">
        <v>191</v>
      </c>
    </row>
    <row r="42" spans="1:2" x14ac:dyDescent="0.3">
      <c r="A42" t="s">
        <v>62</v>
      </c>
      <c r="B42" t="s">
        <v>191</v>
      </c>
    </row>
    <row r="43" spans="1:2" x14ac:dyDescent="0.3">
      <c r="A43" t="s">
        <v>38</v>
      </c>
      <c r="B43" t="s">
        <v>191</v>
      </c>
    </row>
    <row r="44" spans="1:2" x14ac:dyDescent="0.3">
      <c r="A44" t="s">
        <v>6</v>
      </c>
      <c r="B44" t="s">
        <v>192</v>
      </c>
    </row>
    <row r="45" spans="1:2" x14ac:dyDescent="0.3">
      <c r="A45" t="s">
        <v>170</v>
      </c>
      <c r="B45" t="s">
        <v>197</v>
      </c>
    </row>
    <row r="46" spans="1:2" x14ac:dyDescent="0.3">
      <c r="A46" t="s">
        <v>54</v>
      </c>
      <c r="B46" t="s">
        <v>195</v>
      </c>
    </row>
    <row r="47" spans="1:2" x14ac:dyDescent="0.3">
      <c r="A47" t="s">
        <v>119</v>
      </c>
      <c r="B47" t="s">
        <v>195</v>
      </c>
    </row>
    <row r="48" spans="1:2" x14ac:dyDescent="0.3">
      <c r="A48" t="s">
        <v>91</v>
      </c>
      <c r="B48" t="s">
        <v>195</v>
      </c>
    </row>
    <row r="49" spans="1:2" x14ac:dyDescent="0.3">
      <c r="A49" t="s">
        <v>81</v>
      </c>
      <c r="B49" t="s">
        <v>195</v>
      </c>
    </row>
    <row r="50" spans="1:2" x14ac:dyDescent="0.3">
      <c r="A50" t="s">
        <v>151</v>
      </c>
      <c r="B50" t="s">
        <v>195</v>
      </c>
    </row>
    <row r="51" spans="1:2" x14ac:dyDescent="0.3">
      <c r="A51" t="s">
        <v>150</v>
      </c>
      <c r="B51" t="s">
        <v>195</v>
      </c>
    </row>
    <row r="52" spans="1:2" x14ac:dyDescent="0.3">
      <c r="A52" t="s">
        <v>100</v>
      </c>
      <c r="B52" t="s">
        <v>195</v>
      </c>
    </row>
    <row r="53" spans="1:2" x14ac:dyDescent="0.3">
      <c r="A53" t="s">
        <v>67</v>
      </c>
      <c r="B53" t="s">
        <v>195</v>
      </c>
    </row>
    <row r="54" spans="1:2" x14ac:dyDescent="0.3">
      <c r="A54" t="s">
        <v>31</v>
      </c>
      <c r="B54" t="s">
        <v>195</v>
      </c>
    </row>
    <row r="55" spans="1:2" x14ac:dyDescent="0.3">
      <c r="A55" t="s">
        <v>80</v>
      </c>
      <c r="B55" t="s">
        <v>195</v>
      </c>
    </row>
    <row r="56" spans="1:2" x14ac:dyDescent="0.3">
      <c r="A56" t="s">
        <v>24</v>
      </c>
      <c r="B56" t="s">
        <v>193</v>
      </c>
    </row>
    <row r="57" spans="1:2" x14ac:dyDescent="0.3">
      <c r="A57" t="s">
        <v>107</v>
      </c>
      <c r="B57" t="s">
        <v>195</v>
      </c>
    </row>
    <row r="58" spans="1:2" x14ac:dyDescent="0.3">
      <c r="A58" t="s">
        <v>66</v>
      </c>
      <c r="B58" t="s">
        <v>195</v>
      </c>
    </row>
    <row r="59" spans="1:2" x14ac:dyDescent="0.3">
      <c r="A59" t="s">
        <v>99</v>
      </c>
      <c r="B59" t="s">
        <v>195</v>
      </c>
    </row>
    <row r="60" spans="1:2" x14ac:dyDescent="0.3">
      <c r="A60" t="s">
        <v>43</v>
      </c>
      <c r="B60" t="s">
        <v>195</v>
      </c>
    </row>
    <row r="61" spans="1:2" x14ac:dyDescent="0.3">
      <c r="A61" t="s">
        <v>90</v>
      </c>
      <c r="B61" t="s">
        <v>195</v>
      </c>
    </row>
    <row r="62" spans="1:2" x14ac:dyDescent="0.3">
      <c r="A62" t="s">
        <v>30</v>
      </c>
      <c r="B62" t="s">
        <v>194</v>
      </c>
    </row>
    <row r="63" spans="1:2" x14ac:dyDescent="0.3">
      <c r="A63" t="s">
        <v>29</v>
      </c>
      <c r="B63" t="s">
        <v>194</v>
      </c>
    </row>
    <row r="64" spans="1:2" x14ac:dyDescent="0.3">
      <c r="A64" t="s">
        <v>130</v>
      </c>
      <c r="B64" t="s">
        <v>195</v>
      </c>
    </row>
    <row r="65" spans="1:2" x14ac:dyDescent="0.3">
      <c r="A65" t="s">
        <v>15</v>
      </c>
      <c r="B65" t="s">
        <v>195</v>
      </c>
    </row>
    <row r="66" spans="1:2" x14ac:dyDescent="0.3">
      <c r="A66" t="s">
        <v>36</v>
      </c>
      <c r="B66" t="s">
        <v>193</v>
      </c>
    </row>
    <row r="67" spans="1:2" x14ac:dyDescent="0.3">
      <c r="A67" t="s">
        <v>129</v>
      </c>
      <c r="B67" t="s">
        <v>195</v>
      </c>
    </row>
    <row r="68" spans="1:2" x14ac:dyDescent="0.3">
      <c r="A68" t="s">
        <v>65</v>
      </c>
      <c r="B68" t="s">
        <v>194</v>
      </c>
    </row>
    <row r="69" spans="1:2" x14ac:dyDescent="0.3">
      <c r="A69" t="s">
        <v>64</v>
      </c>
      <c r="B69" t="s">
        <v>194</v>
      </c>
    </row>
    <row r="70" spans="1:2" x14ac:dyDescent="0.3">
      <c r="A70" t="s">
        <v>42</v>
      </c>
      <c r="B70" t="s">
        <v>194</v>
      </c>
    </row>
    <row r="71" spans="1:2" x14ac:dyDescent="0.3">
      <c r="A71" t="s">
        <v>41</v>
      </c>
      <c r="B71" t="s">
        <v>194</v>
      </c>
    </row>
    <row r="72" spans="1:2" x14ac:dyDescent="0.3">
      <c r="A72" t="s">
        <v>40</v>
      </c>
      <c r="B72" t="s">
        <v>195</v>
      </c>
    </row>
    <row r="73" spans="1:2" x14ac:dyDescent="0.3">
      <c r="A73" t="s">
        <v>141</v>
      </c>
      <c r="B73" t="s">
        <v>195</v>
      </c>
    </row>
    <row r="74" spans="1:2" x14ac:dyDescent="0.3">
      <c r="A74" t="s">
        <v>140</v>
      </c>
      <c r="B74" t="s">
        <v>195</v>
      </c>
    </row>
    <row r="75" spans="1:2" x14ac:dyDescent="0.3">
      <c r="A75" t="s">
        <v>48</v>
      </c>
      <c r="B75" t="s">
        <v>193</v>
      </c>
    </row>
    <row r="76" spans="1:2" x14ac:dyDescent="0.3">
      <c r="A76" t="s">
        <v>146</v>
      </c>
      <c r="B76" t="s">
        <v>196</v>
      </c>
    </row>
    <row r="77" spans="1:2" x14ac:dyDescent="0.3">
      <c r="A77" t="s">
        <v>14</v>
      </c>
      <c r="B77" t="s">
        <v>195</v>
      </c>
    </row>
    <row r="78" spans="1:2" x14ac:dyDescent="0.3">
      <c r="A78" t="s">
        <v>13</v>
      </c>
      <c r="B78" t="s">
        <v>194</v>
      </c>
    </row>
    <row r="79" spans="1:2" x14ac:dyDescent="0.3">
      <c r="A79" t="s">
        <v>12</v>
      </c>
      <c r="B79" t="s">
        <v>194</v>
      </c>
    </row>
    <row r="80" spans="1:2" x14ac:dyDescent="0.3">
      <c r="A80" t="s">
        <v>165</v>
      </c>
      <c r="B80" t="s">
        <v>195</v>
      </c>
    </row>
    <row r="81" spans="1:2" x14ac:dyDescent="0.3">
      <c r="A81" t="s">
        <v>164</v>
      </c>
      <c r="B81" t="s">
        <v>195</v>
      </c>
    </row>
    <row r="82" spans="1:2" x14ac:dyDescent="0.3">
      <c r="A82" t="s">
        <v>7</v>
      </c>
      <c r="B82" t="s">
        <v>193</v>
      </c>
    </row>
    <row r="83" spans="1:2" x14ac:dyDescent="0.3">
      <c r="A83" t="s">
        <v>106</v>
      </c>
      <c r="B83" t="s">
        <v>195</v>
      </c>
    </row>
    <row r="84" spans="1:2" x14ac:dyDescent="0.3">
      <c r="A84" t="s">
        <v>161</v>
      </c>
      <c r="B84" t="s">
        <v>193</v>
      </c>
    </row>
    <row r="85" spans="1:2" x14ac:dyDescent="0.3">
      <c r="A85" t="s">
        <v>28</v>
      </c>
      <c r="B85" t="s">
        <v>195</v>
      </c>
    </row>
    <row r="86" spans="1:2" x14ac:dyDescent="0.3">
      <c r="A86" t="s">
        <v>118</v>
      </c>
      <c r="B86" t="s">
        <v>195</v>
      </c>
    </row>
    <row r="87" spans="1:2" x14ac:dyDescent="0.3">
      <c r="A87" t="s">
        <v>53</v>
      </c>
      <c r="B87" t="s">
        <v>195</v>
      </c>
    </row>
    <row r="88" spans="1:2" x14ac:dyDescent="0.3">
      <c r="A88" t="s">
        <v>52</v>
      </c>
      <c r="B88" t="s">
        <v>194</v>
      </c>
    </row>
    <row r="89" spans="1:2" x14ac:dyDescent="0.3">
      <c r="A89" t="s">
        <v>51</v>
      </c>
      <c r="B89" t="s">
        <v>194</v>
      </c>
    </row>
    <row r="90" spans="1:2" x14ac:dyDescent="0.3">
      <c r="A90" t="s">
        <v>131</v>
      </c>
      <c r="B90" t="s">
        <v>197</v>
      </c>
    </row>
    <row r="91" spans="1:2" x14ac:dyDescent="0.3">
      <c r="A91" t="s">
        <v>168</v>
      </c>
      <c r="B91" t="s">
        <v>197</v>
      </c>
    </row>
    <row r="92" spans="1:2" x14ac:dyDescent="0.3">
      <c r="A92" t="s">
        <v>18</v>
      </c>
      <c r="B92" t="s">
        <v>189</v>
      </c>
    </row>
    <row r="93" spans="1:2" x14ac:dyDescent="0.3">
      <c r="A93" t="s">
        <v>135</v>
      </c>
      <c r="B93" t="s">
        <v>183</v>
      </c>
    </row>
    <row r="94" spans="1:2" x14ac:dyDescent="0.3">
      <c r="A94" t="s">
        <v>153</v>
      </c>
      <c r="B94" t="s">
        <v>200</v>
      </c>
    </row>
    <row r="95" spans="1:2" x14ac:dyDescent="0.3">
      <c r="A95" t="s">
        <v>158</v>
      </c>
      <c r="B95" t="s">
        <v>197</v>
      </c>
    </row>
    <row r="96" spans="1:2" x14ac:dyDescent="0.3">
      <c r="A96" t="s">
        <v>173</v>
      </c>
      <c r="B96" t="s">
        <v>197</v>
      </c>
    </row>
  </sheetData>
  <sortState xmlns:xlrd2="http://schemas.microsoft.com/office/spreadsheetml/2017/richdata2" ref="A2:A91">
    <sortCondition ref="A2:A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trn</vt:lpstr>
      <vt:lpstr>rep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Ventura</dc:creator>
  <cp:lastModifiedBy>Daniel Ventura</cp:lastModifiedBy>
  <dcterms:created xsi:type="dcterms:W3CDTF">2024-09-22T05:55:59Z</dcterms:created>
  <dcterms:modified xsi:type="dcterms:W3CDTF">2024-09-29T04:53:49Z</dcterms:modified>
</cp:coreProperties>
</file>