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dannyverb/Documents/or-tools-5.0/examples/python/DroneTruckSimulation/"/>
    </mc:Choice>
  </mc:AlternateContent>
  <bookViews>
    <workbookView xWindow="200" yWindow="760" windowWidth="24560" windowHeight="14240" tabRatio="500" firstSheet="3" activeTab="16"/>
  </bookViews>
  <sheets>
    <sheet name="Information" sheetId="1" r:id="rId1"/>
    <sheet name="Drone 15" sheetId="2" r:id="rId2"/>
    <sheet name="Truck 15" sheetId="3" r:id="rId3"/>
    <sheet name="Drone 30" sheetId="4" r:id="rId4"/>
    <sheet name="Truck 30" sheetId="5" r:id="rId5"/>
    <sheet name="Drone 45" sheetId="6" r:id="rId6"/>
    <sheet name="Truck 45" sheetId="7" r:id="rId7"/>
    <sheet name="Drone 60" sheetId="8" r:id="rId8"/>
    <sheet name="Truck 60" sheetId="9" r:id="rId9"/>
    <sheet name="Drone 75" sheetId="10" r:id="rId10"/>
    <sheet name="Truck 75" sheetId="11" r:id="rId11"/>
    <sheet name="Drone 90" sheetId="13" r:id="rId12"/>
    <sheet name="Truck 90" sheetId="12" r:id="rId13"/>
    <sheet name="Drone 105" sheetId="16" r:id="rId14"/>
    <sheet name="Truck 105" sheetId="17" r:id="rId15"/>
    <sheet name="Drone 120" sheetId="18" r:id="rId16"/>
    <sheet name="Truck 120" sheetId="19" r:id="rId1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7" i="1"/>
  <c r="H13" i="1"/>
  <c r="H14" i="1"/>
  <c r="H8" i="1"/>
  <c r="H24" i="1"/>
  <c r="H23" i="1"/>
  <c r="H22" i="1"/>
  <c r="H21" i="1"/>
  <c r="H20" i="1"/>
  <c r="H19" i="1"/>
  <c r="H17" i="1"/>
  <c r="H25" i="1"/>
  <c r="H26" i="1"/>
  <c r="H18" i="1"/>
  <c r="N6" i="17"/>
  <c r="O6" i="17"/>
  <c r="N7" i="17"/>
  <c r="O7" i="17"/>
  <c r="N8" i="17"/>
  <c r="O8" i="17"/>
  <c r="N9" i="17"/>
  <c r="O9" i="17"/>
  <c r="N10" i="17"/>
  <c r="O10" i="17"/>
  <c r="N11" i="17"/>
  <c r="O11" i="17"/>
  <c r="N12" i="17"/>
  <c r="O12" i="17"/>
  <c r="N13" i="17"/>
  <c r="O13" i="17"/>
  <c r="N14" i="17"/>
  <c r="O14" i="17"/>
  <c r="N15" i="17"/>
  <c r="O15" i="17"/>
  <c r="O18" i="17"/>
  <c r="O17" i="17"/>
  <c r="O19" i="17"/>
  <c r="N18" i="17"/>
  <c r="N17" i="17"/>
  <c r="N19" i="17"/>
  <c r="N16" i="17"/>
  <c r="O16" i="17"/>
  <c r="M18" i="17"/>
  <c r="M17" i="17"/>
  <c r="M19" i="17"/>
  <c r="L18" i="17"/>
  <c r="L17" i="17"/>
  <c r="L19" i="17"/>
  <c r="K18" i="17"/>
  <c r="K17" i="17"/>
  <c r="K19" i="17"/>
  <c r="J18" i="17"/>
  <c r="J17" i="17"/>
  <c r="J19" i="17"/>
  <c r="I18" i="17"/>
  <c r="I17" i="17"/>
  <c r="I19" i="17"/>
  <c r="H18" i="17"/>
  <c r="H17" i="17"/>
  <c r="H19" i="17"/>
  <c r="G18" i="17"/>
  <c r="G17" i="17"/>
  <c r="G19" i="17"/>
  <c r="F18" i="17"/>
  <c r="F17" i="17"/>
  <c r="F19" i="17"/>
  <c r="E18" i="17"/>
  <c r="E17" i="17"/>
  <c r="E19" i="17"/>
  <c r="D18" i="17"/>
  <c r="D17" i="17"/>
  <c r="D19" i="17"/>
  <c r="C18" i="17"/>
  <c r="C17" i="17"/>
  <c r="C19" i="17"/>
  <c r="B18" i="17"/>
  <c r="B17" i="17"/>
  <c r="B19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E16" i="16"/>
  <c r="E21" i="16"/>
  <c r="F18" i="16"/>
  <c r="F17" i="16"/>
  <c r="F19" i="16"/>
  <c r="E18" i="16"/>
  <c r="E17" i="16"/>
  <c r="E19" i="16"/>
  <c r="D18" i="16"/>
  <c r="D17" i="16"/>
  <c r="D19" i="16"/>
  <c r="C18" i="16"/>
  <c r="C17" i="16"/>
  <c r="C19" i="16"/>
  <c r="B18" i="16"/>
  <c r="B17" i="16"/>
  <c r="B19" i="16"/>
  <c r="F16" i="16"/>
  <c r="D16" i="16"/>
  <c r="C16" i="16"/>
  <c r="B16" i="16"/>
  <c r="N6" i="12"/>
  <c r="O6" i="12"/>
  <c r="N7" i="12"/>
  <c r="O7" i="12"/>
  <c r="N8" i="12"/>
  <c r="O8" i="12"/>
  <c r="N9" i="12"/>
  <c r="O9" i="12"/>
  <c r="N10" i="12"/>
  <c r="O10" i="12"/>
  <c r="N11" i="12"/>
  <c r="O11" i="12"/>
  <c r="N12" i="12"/>
  <c r="O12" i="12"/>
  <c r="N13" i="12"/>
  <c r="O13" i="12"/>
  <c r="N14" i="12"/>
  <c r="O14" i="12"/>
  <c r="N15" i="12"/>
  <c r="O15" i="12"/>
  <c r="O18" i="12"/>
  <c r="O17" i="12"/>
  <c r="O19" i="12"/>
  <c r="N18" i="12"/>
  <c r="N17" i="12"/>
  <c r="N19" i="12"/>
  <c r="N16" i="12"/>
  <c r="O16" i="12"/>
  <c r="M18" i="12"/>
  <c r="M17" i="12"/>
  <c r="M19" i="12"/>
  <c r="L18" i="12"/>
  <c r="L17" i="12"/>
  <c r="L19" i="12"/>
  <c r="K18" i="12"/>
  <c r="K17" i="12"/>
  <c r="K19" i="12"/>
  <c r="J18" i="12"/>
  <c r="J17" i="12"/>
  <c r="J19" i="12"/>
  <c r="I18" i="12"/>
  <c r="I17" i="12"/>
  <c r="I19" i="12"/>
  <c r="H18" i="12"/>
  <c r="H17" i="12"/>
  <c r="H19" i="12"/>
  <c r="G18" i="12"/>
  <c r="G17" i="12"/>
  <c r="G19" i="12"/>
  <c r="F18" i="12"/>
  <c r="F17" i="12"/>
  <c r="F19" i="12"/>
  <c r="E18" i="12"/>
  <c r="E17" i="12"/>
  <c r="E19" i="12"/>
  <c r="D18" i="12"/>
  <c r="D17" i="12"/>
  <c r="D19" i="12"/>
  <c r="C18" i="12"/>
  <c r="C17" i="12"/>
  <c r="C19" i="12"/>
  <c r="B18" i="12"/>
  <c r="B17" i="12"/>
  <c r="B19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E16" i="13"/>
  <c r="E21" i="13"/>
  <c r="F18" i="13"/>
  <c r="F17" i="13"/>
  <c r="F19" i="13"/>
  <c r="E18" i="13"/>
  <c r="E17" i="13"/>
  <c r="E19" i="13"/>
  <c r="D18" i="13"/>
  <c r="D17" i="13"/>
  <c r="D19" i="13"/>
  <c r="C18" i="13"/>
  <c r="C17" i="13"/>
  <c r="C19" i="13"/>
  <c r="B18" i="13"/>
  <c r="B17" i="13"/>
  <c r="B19" i="13"/>
  <c r="F16" i="13"/>
  <c r="D16" i="13"/>
  <c r="C16" i="13"/>
  <c r="B16" i="13"/>
  <c r="D18" i="1"/>
  <c r="E18" i="1"/>
  <c r="F18" i="1"/>
  <c r="G17" i="1"/>
  <c r="G18" i="1"/>
  <c r="C18" i="1"/>
  <c r="D7" i="1"/>
  <c r="C7" i="1"/>
  <c r="D8" i="1"/>
  <c r="E7" i="1"/>
  <c r="E8" i="1"/>
  <c r="F7" i="1"/>
  <c r="F8" i="1"/>
  <c r="G7" i="1"/>
  <c r="G8" i="1"/>
  <c r="B7" i="1"/>
  <c r="C8" i="1"/>
  <c r="G24" i="1"/>
  <c r="G23" i="1"/>
  <c r="G22" i="1"/>
  <c r="G21" i="1"/>
  <c r="G20" i="1"/>
  <c r="G19" i="1"/>
  <c r="G25" i="1"/>
  <c r="F17" i="1"/>
  <c r="F25" i="1"/>
  <c r="G26" i="1"/>
  <c r="G12" i="1"/>
  <c r="G11" i="1"/>
  <c r="G10" i="1"/>
  <c r="G9" i="1"/>
  <c r="G13" i="1"/>
  <c r="F13" i="1"/>
  <c r="G14" i="1"/>
  <c r="E21" i="2"/>
  <c r="E21" i="4"/>
  <c r="E21" i="6"/>
  <c r="E21" i="8"/>
  <c r="E21" i="10"/>
  <c r="D13" i="1"/>
  <c r="C13" i="1"/>
  <c r="D14" i="1"/>
  <c r="E13" i="1"/>
  <c r="E14" i="1"/>
  <c r="F14" i="1"/>
  <c r="B13" i="1"/>
  <c r="C14" i="1"/>
  <c r="D17" i="1"/>
  <c r="D25" i="1"/>
  <c r="C17" i="1"/>
  <c r="C25" i="1"/>
  <c r="D26" i="1"/>
  <c r="E17" i="1"/>
  <c r="E25" i="1"/>
  <c r="E26" i="1"/>
  <c r="F26" i="1"/>
  <c r="B17" i="1"/>
  <c r="B25" i="1"/>
  <c r="C26" i="1"/>
  <c r="B23" i="1"/>
  <c r="C23" i="1"/>
  <c r="D23" i="1"/>
  <c r="E23" i="1"/>
  <c r="F23" i="1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O18" i="3"/>
  <c r="O17" i="3"/>
  <c r="O19" i="3"/>
  <c r="N16" i="3"/>
  <c r="B16" i="3"/>
  <c r="O16" i="3"/>
  <c r="N6" i="5"/>
  <c r="O6" i="5"/>
  <c r="N7" i="5"/>
  <c r="O7" i="5"/>
  <c r="N8" i="5"/>
  <c r="O8" i="5"/>
  <c r="N9" i="5"/>
  <c r="O9" i="5"/>
  <c r="N10" i="5"/>
  <c r="O10" i="5"/>
  <c r="N11" i="5"/>
  <c r="O11" i="5"/>
  <c r="N12" i="5"/>
  <c r="O12" i="5"/>
  <c r="N13" i="5"/>
  <c r="O13" i="5"/>
  <c r="N14" i="5"/>
  <c r="O14" i="5"/>
  <c r="N15" i="5"/>
  <c r="O15" i="5"/>
  <c r="O18" i="5"/>
  <c r="O17" i="5"/>
  <c r="O19" i="5"/>
  <c r="N16" i="5"/>
  <c r="B16" i="5"/>
  <c r="O16" i="5"/>
  <c r="N6" i="7"/>
  <c r="O6" i="7"/>
  <c r="N7" i="7"/>
  <c r="O7" i="7"/>
  <c r="N8" i="7"/>
  <c r="O8" i="7"/>
  <c r="N9" i="7"/>
  <c r="O9" i="7"/>
  <c r="N10" i="7"/>
  <c r="O10" i="7"/>
  <c r="N11" i="7"/>
  <c r="O11" i="7"/>
  <c r="N12" i="7"/>
  <c r="O12" i="7"/>
  <c r="N13" i="7"/>
  <c r="O13" i="7"/>
  <c r="N14" i="7"/>
  <c r="O14" i="7"/>
  <c r="N15" i="7"/>
  <c r="O15" i="7"/>
  <c r="O18" i="7"/>
  <c r="O17" i="7"/>
  <c r="O19" i="7"/>
  <c r="N16" i="7"/>
  <c r="B16" i="7"/>
  <c r="O16" i="7"/>
  <c r="N6" i="9"/>
  <c r="O6" i="9"/>
  <c r="N7" i="9"/>
  <c r="O7" i="9"/>
  <c r="N8" i="9"/>
  <c r="O8" i="9"/>
  <c r="N9" i="9"/>
  <c r="O9" i="9"/>
  <c r="N10" i="9"/>
  <c r="O10" i="9"/>
  <c r="N11" i="9"/>
  <c r="O11" i="9"/>
  <c r="N12" i="9"/>
  <c r="O12" i="9"/>
  <c r="N13" i="9"/>
  <c r="O13" i="9"/>
  <c r="N14" i="9"/>
  <c r="O14" i="9"/>
  <c r="N15" i="9"/>
  <c r="O15" i="9"/>
  <c r="O18" i="9"/>
  <c r="O17" i="9"/>
  <c r="O19" i="9"/>
  <c r="N16" i="9"/>
  <c r="B16" i="9"/>
  <c r="O16" i="9"/>
  <c r="N6" i="11"/>
  <c r="O6" i="11"/>
  <c r="N7" i="11"/>
  <c r="O7" i="11"/>
  <c r="N8" i="11"/>
  <c r="O8" i="11"/>
  <c r="N9" i="11"/>
  <c r="O9" i="11"/>
  <c r="N10" i="11"/>
  <c r="O10" i="11"/>
  <c r="N11" i="11"/>
  <c r="O11" i="11"/>
  <c r="N12" i="11"/>
  <c r="O12" i="11"/>
  <c r="N13" i="11"/>
  <c r="O13" i="11"/>
  <c r="N14" i="11"/>
  <c r="O14" i="11"/>
  <c r="N15" i="11"/>
  <c r="O15" i="11"/>
  <c r="O18" i="11"/>
  <c r="O17" i="11"/>
  <c r="O19" i="11"/>
  <c r="N16" i="11"/>
  <c r="B16" i="11"/>
  <c r="O16" i="11"/>
  <c r="N18" i="11"/>
  <c r="N17" i="11"/>
  <c r="N19" i="11"/>
  <c r="N18" i="9"/>
  <c r="N17" i="9"/>
  <c r="N19" i="9"/>
  <c r="N18" i="7"/>
  <c r="N17" i="7"/>
  <c r="N19" i="7"/>
  <c r="N18" i="5"/>
  <c r="N17" i="5"/>
  <c r="N19" i="5"/>
  <c r="N17" i="3"/>
  <c r="N18" i="3"/>
  <c r="N19" i="3"/>
  <c r="B18" i="10"/>
  <c r="F22" i="1"/>
  <c r="B18" i="8"/>
  <c r="E22" i="1"/>
  <c r="B18" i="6"/>
  <c r="D22" i="1"/>
  <c r="B18" i="4"/>
  <c r="C22" i="1"/>
  <c r="B18" i="2"/>
  <c r="B22" i="1"/>
  <c r="B17" i="10"/>
  <c r="F21" i="1"/>
  <c r="B17" i="8"/>
  <c r="E21" i="1"/>
  <c r="B17" i="6"/>
  <c r="D21" i="1"/>
  <c r="B17" i="4"/>
  <c r="C21" i="1"/>
  <c r="B17" i="2"/>
  <c r="B21" i="1"/>
  <c r="B18" i="11"/>
  <c r="F12" i="1"/>
  <c r="B18" i="9"/>
  <c r="E12" i="1"/>
  <c r="B18" i="7"/>
  <c r="D12" i="1"/>
  <c r="B18" i="5"/>
  <c r="C12" i="1"/>
  <c r="B18" i="3"/>
  <c r="B12" i="1"/>
  <c r="B17" i="11"/>
  <c r="F11" i="1"/>
  <c r="B17" i="9"/>
  <c r="E11" i="1"/>
  <c r="B17" i="7"/>
  <c r="D11" i="1"/>
  <c r="B17" i="5"/>
  <c r="C11" i="1"/>
  <c r="B17" i="3"/>
  <c r="B11" i="1"/>
  <c r="M18" i="11"/>
  <c r="M17" i="11"/>
  <c r="M19" i="11"/>
  <c r="L18" i="11"/>
  <c r="L17" i="11"/>
  <c r="L19" i="11"/>
  <c r="K18" i="11"/>
  <c r="K17" i="11"/>
  <c r="K19" i="11"/>
  <c r="J18" i="11"/>
  <c r="J17" i="11"/>
  <c r="J19" i="11"/>
  <c r="I18" i="11"/>
  <c r="I17" i="11"/>
  <c r="I19" i="11"/>
  <c r="H18" i="11"/>
  <c r="H17" i="11"/>
  <c r="H19" i="11"/>
  <c r="G18" i="11"/>
  <c r="G17" i="11"/>
  <c r="G19" i="11"/>
  <c r="F18" i="11"/>
  <c r="F17" i="11"/>
  <c r="F19" i="11"/>
  <c r="E18" i="11"/>
  <c r="E17" i="11"/>
  <c r="E19" i="11"/>
  <c r="D18" i="11"/>
  <c r="D17" i="11"/>
  <c r="D19" i="11"/>
  <c r="C18" i="11"/>
  <c r="C17" i="11"/>
  <c r="C19" i="11"/>
  <c r="B19" i="11"/>
  <c r="M18" i="9"/>
  <c r="M17" i="9"/>
  <c r="M19" i="9"/>
  <c r="L18" i="9"/>
  <c r="L17" i="9"/>
  <c r="L19" i="9"/>
  <c r="K18" i="9"/>
  <c r="K17" i="9"/>
  <c r="K19" i="9"/>
  <c r="J18" i="9"/>
  <c r="J17" i="9"/>
  <c r="J19" i="9"/>
  <c r="I18" i="9"/>
  <c r="I17" i="9"/>
  <c r="I19" i="9"/>
  <c r="H18" i="9"/>
  <c r="H17" i="9"/>
  <c r="H19" i="9"/>
  <c r="G18" i="9"/>
  <c r="G17" i="9"/>
  <c r="G19" i="9"/>
  <c r="F18" i="9"/>
  <c r="F17" i="9"/>
  <c r="F19" i="9"/>
  <c r="E18" i="9"/>
  <c r="E17" i="9"/>
  <c r="E19" i="9"/>
  <c r="D18" i="9"/>
  <c r="D17" i="9"/>
  <c r="D19" i="9"/>
  <c r="C18" i="9"/>
  <c r="C17" i="9"/>
  <c r="C19" i="9"/>
  <c r="B19" i="9"/>
  <c r="M18" i="7"/>
  <c r="M17" i="7"/>
  <c r="M19" i="7"/>
  <c r="L18" i="7"/>
  <c r="L17" i="7"/>
  <c r="L19" i="7"/>
  <c r="K18" i="7"/>
  <c r="K17" i="7"/>
  <c r="K19" i="7"/>
  <c r="J18" i="7"/>
  <c r="J17" i="7"/>
  <c r="J19" i="7"/>
  <c r="I18" i="7"/>
  <c r="I17" i="7"/>
  <c r="I19" i="7"/>
  <c r="H18" i="7"/>
  <c r="H17" i="7"/>
  <c r="H19" i="7"/>
  <c r="G18" i="7"/>
  <c r="G17" i="7"/>
  <c r="G19" i="7"/>
  <c r="F18" i="7"/>
  <c r="F17" i="7"/>
  <c r="F19" i="7"/>
  <c r="E18" i="7"/>
  <c r="E17" i="7"/>
  <c r="E19" i="7"/>
  <c r="D18" i="7"/>
  <c r="D17" i="7"/>
  <c r="D19" i="7"/>
  <c r="C18" i="7"/>
  <c r="C17" i="7"/>
  <c r="C19" i="7"/>
  <c r="B19" i="7"/>
  <c r="M18" i="5"/>
  <c r="M17" i="5"/>
  <c r="M19" i="5"/>
  <c r="L18" i="5"/>
  <c r="L17" i="5"/>
  <c r="L19" i="5"/>
  <c r="K18" i="5"/>
  <c r="K17" i="5"/>
  <c r="K19" i="5"/>
  <c r="J18" i="5"/>
  <c r="J17" i="5"/>
  <c r="J19" i="5"/>
  <c r="I18" i="5"/>
  <c r="I17" i="5"/>
  <c r="I19" i="5"/>
  <c r="H18" i="5"/>
  <c r="H17" i="5"/>
  <c r="H19" i="5"/>
  <c r="G18" i="5"/>
  <c r="G17" i="5"/>
  <c r="G19" i="5"/>
  <c r="F18" i="5"/>
  <c r="F17" i="5"/>
  <c r="F19" i="5"/>
  <c r="E18" i="5"/>
  <c r="E17" i="5"/>
  <c r="E19" i="5"/>
  <c r="D18" i="5"/>
  <c r="D17" i="5"/>
  <c r="D19" i="5"/>
  <c r="C18" i="5"/>
  <c r="C17" i="5"/>
  <c r="C19" i="5"/>
  <c r="B19" i="5"/>
  <c r="C18" i="3"/>
  <c r="C17" i="3"/>
  <c r="C19" i="3"/>
  <c r="D18" i="3"/>
  <c r="D17" i="3"/>
  <c r="D19" i="3"/>
  <c r="E18" i="3"/>
  <c r="E17" i="3"/>
  <c r="E19" i="3"/>
  <c r="F18" i="3"/>
  <c r="F17" i="3"/>
  <c r="F19" i="3"/>
  <c r="G18" i="3"/>
  <c r="G17" i="3"/>
  <c r="G19" i="3"/>
  <c r="H18" i="3"/>
  <c r="H17" i="3"/>
  <c r="H19" i="3"/>
  <c r="I18" i="3"/>
  <c r="I17" i="3"/>
  <c r="I19" i="3"/>
  <c r="J18" i="3"/>
  <c r="J17" i="3"/>
  <c r="J19" i="3"/>
  <c r="K18" i="3"/>
  <c r="K17" i="3"/>
  <c r="K19" i="3"/>
  <c r="L18" i="3"/>
  <c r="L17" i="3"/>
  <c r="L19" i="3"/>
  <c r="M18" i="3"/>
  <c r="M17" i="3"/>
  <c r="M19" i="3"/>
  <c r="B19" i="3"/>
  <c r="F18" i="10"/>
  <c r="F17" i="10"/>
  <c r="F19" i="10"/>
  <c r="E18" i="10"/>
  <c r="E17" i="10"/>
  <c r="E19" i="10"/>
  <c r="D18" i="10"/>
  <c r="D17" i="10"/>
  <c r="D19" i="10"/>
  <c r="C18" i="10"/>
  <c r="C17" i="10"/>
  <c r="C19" i="10"/>
  <c r="B19" i="10"/>
  <c r="F18" i="8"/>
  <c r="F17" i="8"/>
  <c r="F19" i="8"/>
  <c r="E18" i="8"/>
  <c r="E17" i="8"/>
  <c r="E19" i="8"/>
  <c r="D18" i="8"/>
  <c r="D17" i="8"/>
  <c r="D19" i="8"/>
  <c r="C18" i="8"/>
  <c r="C17" i="8"/>
  <c r="C19" i="8"/>
  <c r="B19" i="8"/>
  <c r="F18" i="6"/>
  <c r="F17" i="6"/>
  <c r="F19" i="6"/>
  <c r="E18" i="6"/>
  <c r="E17" i="6"/>
  <c r="E19" i="6"/>
  <c r="D18" i="6"/>
  <c r="D17" i="6"/>
  <c r="D19" i="6"/>
  <c r="C18" i="6"/>
  <c r="C17" i="6"/>
  <c r="C19" i="6"/>
  <c r="B19" i="6"/>
  <c r="F18" i="4"/>
  <c r="F17" i="4"/>
  <c r="F19" i="4"/>
  <c r="E18" i="4"/>
  <c r="E17" i="4"/>
  <c r="E19" i="4"/>
  <c r="D18" i="4"/>
  <c r="D17" i="4"/>
  <c r="D19" i="4"/>
  <c r="C18" i="4"/>
  <c r="C17" i="4"/>
  <c r="C19" i="4"/>
  <c r="B19" i="4"/>
  <c r="C18" i="2"/>
  <c r="C17" i="2"/>
  <c r="C19" i="2"/>
  <c r="D18" i="2"/>
  <c r="D17" i="2"/>
  <c r="D19" i="2"/>
  <c r="E18" i="2"/>
  <c r="E17" i="2"/>
  <c r="E19" i="2"/>
  <c r="F18" i="2"/>
  <c r="F17" i="2"/>
  <c r="F19" i="2"/>
  <c r="B19" i="2"/>
  <c r="F16" i="10"/>
  <c r="F24" i="1"/>
  <c r="E16" i="10"/>
  <c r="D16" i="10"/>
  <c r="F20" i="1"/>
  <c r="C16" i="10"/>
  <c r="F19" i="1"/>
  <c r="F16" i="8"/>
  <c r="E24" i="1"/>
  <c r="E16" i="8"/>
  <c r="D16" i="8"/>
  <c r="E20" i="1"/>
  <c r="C16" i="8"/>
  <c r="E19" i="1"/>
  <c r="F16" i="6"/>
  <c r="D24" i="1"/>
  <c r="E16" i="6"/>
  <c r="D16" i="6"/>
  <c r="D20" i="1"/>
  <c r="C16" i="6"/>
  <c r="D19" i="1"/>
  <c r="F16" i="4"/>
  <c r="C24" i="1"/>
  <c r="E16" i="4"/>
  <c r="D16" i="4"/>
  <c r="C20" i="1"/>
  <c r="C16" i="4"/>
  <c r="C19" i="1"/>
  <c r="F16" i="2"/>
  <c r="B24" i="1"/>
  <c r="E16" i="2"/>
  <c r="D16" i="2"/>
  <c r="B20" i="1"/>
  <c r="C16" i="2"/>
  <c r="B19" i="1"/>
  <c r="B16" i="10"/>
  <c r="B16" i="8"/>
  <c r="B16" i="6"/>
  <c r="B16" i="4"/>
  <c r="B16" i="2"/>
  <c r="C16" i="1"/>
  <c r="D16" i="1"/>
  <c r="E16" i="1"/>
  <c r="F16" i="1"/>
  <c r="D16" i="11"/>
  <c r="F10" i="1"/>
  <c r="D16" i="9"/>
  <c r="E10" i="1"/>
  <c r="D16" i="7"/>
  <c r="D10" i="1"/>
  <c r="D16" i="5"/>
  <c r="C10" i="1"/>
  <c r="D16" i="3"/>
  <c r="B10" i="1"/>
  <c r="C16" i="11"/>
  <c r="F9" i="1"/>
  <c r="C16" i="9"/>
  <c r="E9" i="1"/>
  <c r="C16" i="7"/>
  <c r="D9" i="1"/>
  <c r="C16" i="5"/>
  <c r="C9" i="1"/>
  <c r="C16" i="3"/>
  <c r="B9" i="1"/>
  <c r="C6" i="1"/>
  <c r="D6" i="1"/>
  <c r="E6" i="1"/>
  <c r="F6" i="1"/>
  <c r="M16" i="11"/>
  <c r="L16" i="11"/>
  <c r="K16" i="11"/>
  <c r="J16" i="11"/>
  <c r="I16" i="11"/>
  <c r="H16" i="11"/>
  <c r="G16" i="11"/>
  <c r="F16" i="11"/>
  <c r="E16" i="11"/>
  <c r="M16" i="9"/>
  <c r="L16" i="9"/>
  <c r="K16" i="9"/>
  <c r="J16" i="9"/>
  <c r="I16" i="9"/>
  <c r="H16" i="9"/>
  <c r="G16" i="9"/>
  <c r="F16" i="9"/>
  <c r="E16" i="9"/>
  <c r="M16" i="7"/>
  <c r="L16" i="7"/>
  <c r="K16" i="7"/>
  <c r="J16" i="7"/>
  <c r="I16" i="7"/>
  <c r="H16" i="7"/>
  <c r="G16" i="7"/>
  <c r="F16" i="7"/>
  <c r="E16" i="7"/>
  <c r="M16" i="5"/>
  <c r="L16" i="5"/>
  <c r="K16" i="5"/>
  <c r="J16" i="5"/>
  <c r="I16" i="5"/>
  <c r="H16" i="5"/>
  <c r="G16" i="5"/>
  <c r="F16" i="5"/>
  <c r="E16" i="5"/>
  <c r="E16" i="3"/>
  <c r="F16" i="3"/>
  <c r="G16" i="3"/>
  <c r="H16" i="3"/>
  <c r="I16" i="3"/>
  <c r="J16" i="3"/>
  <c r="K16" i="3"/>
  <c r="L16" i="3"/>
  <c r="M16" i="3"/>
</calcChain>
</file>

<file path=xl/sharedStrings.xml><?xml version="1.0" encoding="utf-8"?>
<sst xmlns="http://schemas.openxmlformats.org/spreadsheetml/2006/main" count="429" uniqueCount="50">
  <si>
    <t>5 sets of data</t>
  </si>
  <si>
    <t>15 nodes to 75 nodes</t>
  </si>
  <si>
    <t>Truck and Drone Delivery Data</t>
  </si>
  <si>
    <t>Drone Data</t>
  </si>
  <si>
    <t>Nodes</t>
  </si>
  <si>
    <t>Distance</t>
  </si>
  <si>
    <t>Shortest Trip</t>
  </si>
  <si>
    <t>Longest Trip</t>
  </si>
  <si>
    <t>Average Trip</t>
  </si>
  <si>
    <t>Number of Drones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</si>
  <si>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</si>
  <si>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</si>
  <si>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</si>
  <si>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</si>
  <si>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</si>
  <si>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</si>
  <si>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</si>
  <si>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</si>
  <si>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</si>
  <si>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</si>
  <si>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Truck Data</t>
  </si>
  <si>
    <t>Total Distance</t>
  </si>
  <si>
    <t>Shortest Drive</t>
  </si>
  <si>
    <t>Longest Drive</t>
  </si>
  <si>
    <t>Morning Distance</t>
  </si>
  <si>
    <t>Morning Shortest</t>
  </si>
  <si>
    <t>Morning Longest</t>
  </si>
  <si>
    <t>Noon Distance</t>
  </si>
  <si>
    <t>Noon Shortest</t>
  </si>
  <si>
    <t>Noon Longest</t>
  </si>
  <si>
    <t>Night Distance</t>
  </si>
  <si>
    <t>Night Shortest</t>
  </si>
  <si>
    <t>Night Longest</t>
  </si>
  <si>
    <t>Average</t>
  </si>
  <si>
    <t>Truck</t>
  </si>
  <si>
    <t>Shortest Distance</t>
  </si>
  <si>
    <t>Longest Distance</t>
  </si>
  <si>
    <t>Drones</t>
  </si>
  <si>
    <t>Avg Distance</t>
  </si>
  <si>
    <t>Num of Drones</t>
  </si>
  <si>
    <t>Min</t>
  </si>
  <si>
    <t>Max</t>
  </si>
  <si>
    <t>Split</t>
  </si>
  <si>
    <t>Time Window Distance</t>
  </si>
  <si>
    <t>Difference</t>
  </si>
  <si>
    <t>Costs</t>
  </si>
  <si>
    <t>Drone</t>
  </si>
  <si>
    <t>CPM</t>
  </si>
  <si>
    <t>Cost per Mile</t>
  </si>
  <si>
    <t>Cost Per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</si>
</sst>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1" fontId="0" fillId="0" borderId="0" xfId="0" applyNumberFormat="1"/>
    <xf numFmtId="0" fontId="2" fillId="0" borderId="1" xfId="0" applyFont="1" applyFill="1" applyBorder="1" applyAlignment="1" applyProtection="1"/>
    <xf numFmtId="0" fontId="0" fillId="0" borderId="1" xfId="0" applyBorder="1"/>
    <xf numFmtId="1" fontId="0" fillId="0" borderId="1" xfId="0" applyNumberFormat="1" applyBorder="1"/>
    <xf numFmtId="0" fontId="3" fillId="0" borderId="1" xfId="0" applyFont="1" applyFill="1" applyBorder="1" applyAlignment="1" applyProtection="1"/>
    <xf numFmtId="0" fontId="2" fillId="0" borderId="2" xfId="0" applyFont="1" applyFill="1" applyBorder="1" applyAlignment="1" applyProtection="1"/>
    <xf numFmtId="0" fontId="0" fillId="0" borderId="3" xfId="0" applyBorder="1"/>
    <xf numFmtId="0" fontId="3" fillId="0" borderId="3" xfId="0" applyFont="1" applyFill="1" applyBorder="1" applyAlignment="1" applyProtection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26" sqref="H26"/>
    </sheetView>
  </sheetViews>
  <sheetFormatPr baseColWidth="10" defaultRowHeight="16" x14ac:dyDescent="0.2"/>
  <cols>
    <col min="1" max="1" width="15.6640625" customWidth="1"/>
    <col min="2" max="2" width="14.1640625" customWidth="1"/>
  </cols>
  <sheetData>
    <row r="1" spans="1:8" x14ac:dyDescent="0.2">
      <c r="A1" t="s">
        <v>2</v>
      </c>
      <c r="E1" t="s">
        <v>47</v>
      </c>
    </row>
    <row r="2" spans="1:8" x14ac:dyDescent="0.2">
      <c r="B2" t="s">
        <v>0</v>
      </c>
      <c r="D2" t="s">
        <v>46</v>
      </c>
      <c r="E2" s="11">
        <v>0.05</v>
      </c>
    </row>
    <row r="3" spans="1:8" x14ac:dyDescent="0.2">
      <c r="B3" t="s">
        <v>1</v>
      </c>
      <c r="D3" t="s">
        <v>34</v>
      </c>
      <c r="E3" s="11">
        <v>0.6</v>
      </c>
    </row>
    <row r="5" spans="1:8" x14ac:dyDescent="0.2">
      <c r="A5" t="s">
        <v>34</v>
      </c>
    </row>
    <row r="6" spans="1:8" x14ac:dyDescent="0.2">
      <c r="A6" t="s">
        <v>4</v>
      </c>
      <c r="B6">
        <v>15</v>
      </c>
      <c r="C6">
        <f>B6+15</f>
        <v>30</v>
      </c>
      <c r="D6">
        <f t="shared" ref="D6:F6" si="0">C6+15</f>
        <v>45</v>
      </c>
      <c r="E6">
        <f t="shared" si="0"/>
        <v>60</v>
      </c>
      <c r="F6">
        <f t="shared" si="0"/>
        <v>75</v>
      </c>
      <c r="G6">
        <v>90</v>
      </c>
      <c r="H6">
        <v>105</v>
      </c>
    </row>
    <row r="7" spans="1:8" x14ac:dyDescent="0.2">
      <c r="A7" t="s">
        <v>21</v>
      </c>
      <c r="B7">
        <f>'Truck 15'!$B$16</f>
        <v>41.470192194961335</v>
      </c>
      <c r="C7">
        <f>'Truck 30'!$B$16</f>
        <v>57.150893717778956</v>
      </c>
      <c r="D7">
        <f>'Truck 45'!$B$16</f>
        <v>74.605420977227539</v>
      </c>
      <c r="E7">
        <f>'Truck 60'!$B$16</f>
        <v>90.87661276108382</v>
      </c>
      <c r="F7">
        <f>'Truck 75'!$B$16</f>
        <v>102.25652774175437</v>
      </c>
      <c r="G7">
        <f>'Truck 90'!$B$16</f>
        <v>121.11206428148296</v>
      </c>
      <c r="H7">
        <f>'Truck 105'!$B$16</f>
        <v>126.31800873003513</v>
      </c>
    </row>
    <row r="8" spans="1:8" x14ac:dyDescent="0.2">
      <c r="A8" t="s">
        <v>44</v>
      </c>
      <c r="C8">
        <f>C7-B7</f>
        <v>15.680701522817621</v>
      </c>
      <c r="D8">
        <f t="shared" ref="D8:H8" si="1">D7-C7</f>
        <v>17.454527259448582</v>
      </c>
      <c r="E8">
        <f t="shared" si="1"/>
        <v>16.271191783856281</v>
      </c>
      <c r="F8">
        <f t="shared" si="1"/>
        <v>11.379914980670549</v>
      </c>
      <c r="G8">
        <f t="shared" si="1"/>
        <v>18.85553653972859</v>
      </c>
      <c r="H8">
        <f t="shared" si="1"/>
        <v>5.2059444485521738</v>
      </c>
    </row>
    <row r="9" spans="1:8" x14ac:dyDescent="0.2">
      <c r="A9" t="s">
        <v>35</v>
      </c>
      <c r="B9">
        <f>'Truck 15'!$C$16</f>
        <v>0.309609628944921</v>
      </c>
      <c r="C9">
        <f>'Truck 30'!$C$16</f>
        <v>0.22296083286048432</v>
      </c>
      <c r="D9">
        <f>'Truck 45'!$C$16</f>
        <v>0.17081629485874428</v>
      </c>
      <c r="E9">
        <f>'Truck 60'!$C$16</f>
        <v>6.9854835017793909E-2</v>
      </c>
      <c r="F9">
        <f>'Truck 75'!$C$16</f>
        <v>8.6025100822562761E-2</v>
      </c>
      <c r="G9">
        <f>'Truck 90'!$C$16</f>
        <v>7.8926391695643278E-2</v>
      </c>
      <c r="H9">
        <f>'Truck 105'!$C$16</f>
        <v>8.5690824670713331E-2</v>
      </c>
    </row>
    <row r="10" spans="1:8" x14ac:dyDescent="0.2">
      <c r="A10" t="s">
        <v>36</v>
      </c>
      <c r="B10">
        <f>'Truck 15'!$D$16</f>
        <v>6.9679772901307446</v>
      </c>
      <c r="C10">
        <f>'Truck 30'!$D$16</f>
        <v>6.4852378066968468</v>
      </c>
      <c r="D10">
        <f>'Truck 45'!$D$16</f>
        <v>6.3030375444931224</v>
      </c>
      <c r="E10">
        <f>'Truck 60'!$D$16</f>
        <v>7.0358358867907196</v>
      </c>
      <c r="F10">
        <f>'Truck 75'!$D$16</f>
        <v>5.7614042025003389</v>
      </c>
      <c r="G10">
        <f>'Truck 90'!$D$16</f>
        <v>6.5924554521635859</v>
      </c>
      <c r="H10">
        <f>'Truck 105'!$D$16</f>
        <v>6.2084895594770604</v>
      </c>
    </row>
    <row r="11" spans="1:8" x14ac:dyDescent="0.2">
      <c r="A11" t="s">
        <v>40</v>
      </c>
      <c r="B11">
        <f>'Truck 15'!$B$17</f>
        <v>35.843927007175516</v>
      </c>
      <c r="C11">
        <f>'Truck 30'!$B$17</f>
        <v>51.290635425318797</v>
      </c>
      <c r="D11">
        <f>'Truck 45'!$B$17</f>
        <v>65.21971997552258</v>
      </c>
      <c r="E11">
        <f>'Truck 60'!$B$17</f>
        <v>70.53422149403994</v>
      </c>
      <c r="F11">
        <f>'Truck 75'!$B$17</f>
        <v>83.650706816294445</v>
      </c>
      <c r="G11">
        <f>'Truck 90'!$B$17</f>
        <v>111.13085172567193</v>
      </c>
      <c r="H11">
        <f>'Truck 105'!$B$17</f>
        <v>117.44196386507616</v>
      </c>
    </row>
    <row r="12" spans="1:8" x14ac:dyDescent="0.2">
      <c r="A12" t="s">
        <v>41</v>
      </c>
      <c r="B12">
        <f>'Truck 15'!$B$18</f>
        <v>48.563915727287082</v>
      </c>
      <c r="C12">
        <f>'Truck 30'!$B$18</f>
        <v>66.15899917766184</v>
      </c>
      <c r="D12">
        <f>'Truck 45'!$B$18</f>
        <v>87.129891196397679</v>
      </c>
      <c r="E12">
        <f>'Truck 60'!$B$18</f>
        <v>107.18203388442758</v>
      </c>
      <c r="F12">
        <f>'Truck 75'!$B$18</f>
        <v>116.95988632024981</v>
      </c>
      <c r="G12">
        <f>'Truck 90'!$B$18</f>
        <v>139.00927878632999</v>
      </c>
      <c r="H12">
        <f>'Truck 105'!$B$18</f>
        <v>132.35901111545931</v>
      </c>
    </row>
    <row r="13" spans="1:8" x14ac:dyDescent="0.2">
      <c r="A13" t="s">
        <v>45</v>
      </c>
      <c r="B13" s="12">
        <f>B7*$E$3</f>
        <v>24.882115316976801</v>
      </c>
      <c r="C13" s="12">
        <f t="shared" ref="C13:F13" si="2">C7*$E$3</f>
        <v>34.290536230667371</v>
      </c>
      <c r="D13" s="12">
        <f t="shared" si="2"/>
        <v>44.76325258633652</v>
      </c>
      <c r="E13" s="12">
        <f t="shared" si="2"/>
        <v>54.525967656650288</v>
      </c>
      <c r="F13" s="12">
        <f t="shared" si="2"/>
        <v>61.353916645052621</v>
      </c>
      <c r="G13" s="12">
        <f>G7*$E$3</f>
        <v>72.667238568889772</v>
      </c>
      <c r="H13" s="12">
        <f>H7*$E$3</f>
        <v>75.790805238021079</v>
      </c>
    </row>
    <row r="14" spans="1:8" x14ac:dyDescent="0.2">
      <c r="C14" s="12">
        <f>C13-B13</f>
        <v>9.4084209136905699</v>
      </c>
      <c r="D14" s="12">
        <f t="shared" ref="D14:H14" si="3">D13-C13</f>
        <v>10.472716355669149</v>
      </c>
      <c r="E14" s="12">
        <f t="shared" si="3"/>
        <v>9.7627150703137673</v>
      </c>
      <c r="F14" s="12">
        <f t="shared" si="3"/>
        <v>6.8279489884023334</v>
      </c>
      <c r="G14" s="12">
        <f t="shared" si="3"/>
        <v>11.313321923837151</v>
      </c>
      <c r="H14" s="12">
        <f t="shared" si="3"/>
        <v>3.1235666691313071</v>
      </c>
    </row>
    <row r="15" spans="1:8" x14ac:dyDescent="0.2">
      <c r="C15" s="12"/>
      <c r="D15" s="12"/>
      <c r="E15" s="12"/>
      <c r="F15" s="12"/>
    </row>
    <row r="16" spans="1:8" x14ac:dyDescent="0.2">
      <c r="A16" t="s">
        <v>37</v>
      </c>
      <c r="B16">
        <v>15</v>
      </c>
      <c r="C16">
        <f>B16+15</f>
        <v>30</v>
      </c>
      <c r="D16">
        <f t="shared" ref="D16:F16" si="4">C16+15</f>
        <v>45</v>
      </c>
      <c r="E16">
        <f t="shared" si="4"/>
        <v>60</v>
      </c>
      <c r="F16">
        <f t="shared" si="4"/>
        <v>75</v>
      </c>
      <c r="G16">
        <v>90</v>
      </c>
      <c r="H16">
        <v>105</v>
      </c>
    </row>
    <row r="17" spans="1:8" x14ac:dyDescent="0.2">
      <c r="A17" t="s">
        <v>21</v>
      </c>
      <c r="B17">
        <f>'Drone 15'!$B$16</f>
        <v>70.539378103428845</v>
      </c>
      <c r="C17">
        <f>'Drone 30'!$B$16</f>
        <v>139.02613238569805</v>
      </c>
      <c r="D17">
        <f>'Drone 45'!$B$16</f>
        <v>217.09864155877108</v>
      </c>
      <c r="E17">
        <f>'Drone 60'!$B$16</f>
        <v>284.85423829030617</v>
      </c>
      <c r="F17">
        <f>'Drone 75'!$B$16</f>
        <v>365.86434409899522</v>
      </c>
      <c r="G17">
        <f>'Drone 90'!$B$16</f>
        <v>437.24202734567979</v>
      </c>
      <c r="H17">
        <f>'Drone 105'!$B$16</f>
        <v>504.43216532244804</v>
      </c>
    </row>
    <row r="18" spans="1:8" x14ac:dyDescent="0.2">
      <c r="A18" t="s">
        <v>44</v>
      </c>
      <c r="C18">
        <f>C17-B17</f>
        <v>68.486754282269203</v>
      </c>
      <c r="D18">
        <f t="shared" ref="D18:H18" si="5">D17-C17</f>
        <v>78.07250917307303</v>
      </c>
      <c r="E18">
        <f t="shared" si="5"/>
        <v>67.755596731535093</v>
      </c>
      <c r="F18">
        <f t="shared" si="5"/>
        <v>81.010105808689048</v>
      </c>
      <c r="G18">
        <f t="shared" si="5"/>
        <v>71.377683246684569</v>
      </c>
      <c r="H18">
        <f t="shared" si="5"/>
        <v>67.190137976768256</v>
      </c>
    </row>
    <row r="19" spans="1:8" x14ac:dyDescent="0.2">
      <c r="A19" t="s">
        <v>35</v>
      </c>
      <c r="B19">
        <f>'Drone 15'!$C$16</f>
        <v>0.82226749788825981</v>
      </c>
      <c r="C19">
        <f>'Drone 30'!$C$16</f>
        <v>0.68200890026028316</v>
      </c>
      <c r="D19">
        <f>'Drone 45'!$C$16</f>
        <v>0.67284996555914334</v>
      </c>
      <c r="E19">
        <f>'Drone 60'!$C$16</f>
        <v>0.66963167754782016</v>
      </c>
      <c r="F19">
        <f>'Drone 75'!$C$16</f>
        <v>0.73333785176051591</v>
      </c>
      <c r="G19">
        <f>'Drone 90'!$C$16</f>
        <v>0.59571004309316411</v>
      </c>
      <c r="H19">
        <f>'Drone 105'!$C$16</f>
        <v>0.50708145847086161</v>
      </c>
    </row>
    <row r="20" spans="1:8" x14ac:dyDescent="0.2">
      <c r="A20" t="s">
        <v>36</v>
      </c>
      <c r="B20">
        <f>'Drone 15'!$D$16</f>
        <v>3.5375614040627203</v>
      </c>
      <c r="C20">
        <f>'Drone 30'!$D$16</f>
        <v>3.9686526521054235</v>
      </c>
      <c r="D20">
        <f>'Drone 45'!$D$16</f>
        <v>4.5038154562842889</v>
      </c>
      <c r="E20">
        <f>'Drone 60'!$D$16</f>
        <v>4.4543832870565909</v>
      </c>
      <c r="F20">
        <f>'Drone 75'!$D$16</f>
        <v>4.5206226359265997</v>
      </c>
      <c r="G20">
        <f>'Drone 90'!$D$16</f>
        <v>4.6699135600533497</v>
      </c>
      <c r="H20">
        <f>'Drone 105'!$D$16</f>
        <v>4.7373313120405314</v>
      </c>
    </row>
    <row r="21" spans="1:8" x14ac:dyDescent="0.2">
      <c r="A21" t="s">
        <v>40</v>
      </c>
      <c r="B21">
        <f>'Drone 15'!$B$17</f>
        <v>62.146506187168924</v>
      </c>
      <c r="C21">
        <f>'Drone 30'!$B$17</f>
        <v>128.57759637674076</v>
      </c>
      <c r="D21">
        <f>'Drone 45'!$B$17</f>
        <v>201.76232468281225</v>
      </c>
      <c r="E21">
        <f>'Drone 60'!$B$17</f>
        <v>262.66479864892938</v>
      </c>
      <c r="F21">
        <f>'Drone 75'!$B$17</f>
        <v>342.2146945787951</v>
      </c>
      <c r="G21">
        <f>'Drone 90'!$B$17</f>
        <v>412.23052039580358</v>
      </c>
      <c r="H21">
        <f>'Drone 105'!$B$17</f>
        <v>479.57553122121072</v>
      </c>
    </row>
    <row r="22" spans="1:8" x14ac:dyDescent="0.2">
      <c r="A22" t="s">
        <v>41</v>
      </c>
      <c r="B22">
        <f>'Drone 15'!$B$18</f>
        <v>80.212533658162116</v>
      </c>
      <c r="C22">
        <f>'Drone 30'!$B$18</f>
        <v>155.15135614030535</v>
      </c>
      <c r="D22">
        <f>'Drone 45'!$B$18</f>
        <v>231.69079873085633</v>
      </c>
      <c r="E22">
        <f>'Drone 60'!$B$18</f>
        <v>301.60876387413782</v>
      </c>
      <c r="F22">
        <f>'Drone 75'!$B$18</f>
        <v>403.05441579346922</v>
      </c>
      <c r="G22">
        <f>'Drone 90'!$B$18</f>
        <v>459.51430475315465</v>
      </c>
      <c r="H22">
        <f>'Drone 105'!$B$18</f>
        <v>536.65979864034705</v>
      </c>
    </row>
    <row r="23" spans="1:8" x14ac:dyDescent="0.2">
      <c r="A23" t="s">
        <v>38</v>
      </c>
      <c r="B23">
        <f>'Drone 15'!$E$16</f>
        <v>2.3513126034476275</v>
      </c>
      <c r="C23">
        <f>'Drone 30'!$E$16</f>
        <v>2.3171022064283004</v>
      </c>
      <c r="D23">
        <f>'Drone 45'!$E$16</f>
        <v>2.41220712843079</v>
      </c>
      <c r="E23">
        <f>'Drone 60'!$E$16</f>
        <v>2.3737853190858855</v>
      </c>
      <c r="F23">
        <f>'Drone 75'!$E$16</f>
        <v>2.4390956273266351</v>
      </c>
      <c r="G23">
        <f>'Drone 90'!$E$16</f>
        <v>2.4291223741426653</v>
      </c>
      <c r="H23">
        <f>'Drone 105'!$E$16</f>
        <v>2.4020579301068952</v>
      </c>
    </row>
    <row r="24" spans="1:8" x14ac:dyDescent="0.2">
      <c r="A24" t="s">
        <v>39</v>
      </c>
      <c r="B24" s="3">
        <f>'Drone 15'!$F$16</f>
        <v>1.9</v>
      </c>
      <c r="C24" s="3">
        <f>'Drone 30'!$F$16</f>
        <v>3.1</v>
      </c>
      <c r="D24" s="3">
        <f>'Drone 45'!$F$16</f>
        <v>3.7</v>
      </c>
      <c r="E24" s="3">
        <f>'Drone 60'!$F$16</f>
        <v>4.3</v>
      </c>
      <c r="F24" s="3">
        <f>'Drone 75'!$F$16</f>
        <v>5</v>
      </c>
      <c r="G24" s="3">
        <f>'Drone 90'!$F$16</f>
        <v>5.2</v>
      </c>
      <c r="H24" s="3">
        <f>'Drone 105'!$F$16</f>
        <v>6.1</v>
      </c>
    </row>
    <row r="25" spans="1:8" x14ac:dyDescent="0.2">
      <c r="A25" t="s">
        <v>45</v>
      </c>
      <c r="B25" s="12">
        <f>B17*$E$2</f>
        <v>3.5269689051714423</v>
      </c>
      <c r="C25" s="12">
        <f t="shared" ref="C25:F25" si="6">C17*$E$2</f>
        <v>6.9513066192849031</v>
      </c>
      <c r="D25" s="12">
        <f t="shared" si="6"/>
        <v>10.854932077938555</v>
      </c>
      <c r="E25" s="12">
        <f t="shared" si="6"/>
        <v>14.24271191451531</v>
      </c>
      <c r="F25" s="12">
        <f t="shared" si="6"/>
        <v>18.293217204949762</v>
      </c>
      <c r="G25" s="12">
        <f>G17*$E$2</f>
        <v>21.862101367283991</v>
      </c>
      <c r="H25" s="12">
        <f>H17*$E$2</f>
        <v>25.221608266122402</v>
      </c>
    </row>
    <row r="26" spans="1:8" x14ac:dyDescent="0.2">
      <c r="C26" s="12">
        <f>C25-B25</f>
        <v>3.4243377141134608</v>
      </c>
      <c r="D26" s="12">
        <f t="shared" ref="D26:H26" si="7">D25-C25</f>
        <v>3.9036254586536518</v>
      </c>
      <c r="E26" s="12">
        <f t="shared" si="7"/>
        <v>3.3877798365767546</v>
      </c>
      <c r="F26" s="12">
        <f t="shared" si="7"/>
        <v>4.0505052904344527</v>
      </c>
      <c r="G26" s="12">
        <f t="shared" si="7"/>
        <v>3.5688841623342284</v>
      </c>
      <c r="H26" s="12">
        <f t="shared" si="7"/>
        <v>3.3595068988384114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16" sqref="A16:F22"/>
    </sheetView>
  </sheetViews>
  <sheetFormatPr baseColWidth="10" defaultRowHeight="16" x14ac:dyDescent="0.2"/>
  <cols>
    <col min="3" max="3" width="12.1640625" style="1" customWidth="1"/>
    <col min="4" max="4" width="13" style="1" customWidth="1"/>
    <col min="5" max="5" width="11.6640625" style="1" customWidth="1"/>
    <col min="6" max="6" width="16.33203125" style="1" customWidth="1"/>
  </cols>
  <sheetData>
    <row r="1" spans="1:6" x14ac:dyDescent="0.2">
      <c r="A1" s="1" t="s">
        <v>3</v>
      </c>
    </row>
    <row r="2" spans="1:6" x14ac:dyDescent="0.2">
      <c r="D2" s="1">
        <v>0.24</v>
      </c>
    </row>
    <row r="3" spans="1:6" x14ac:dyDescent="0.2">
      <c r="A3" s="1" t="s">
        <v>4</v>
      </c>
      <c r="B3" s="2">
        <v>75</v>
      </c>
    </row>
    <row r="5" spans="1:6" x14ac:dyDescent="0.2"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</row>
    <row r="6" spans="1:6" x14ac:dyDescent="0.2">
      <c r="A6" s="1" t="s">
        <v>10</v>
      </c>
      <c r="B6" s="2">
        <v>375.66772636901533</v>
      </c>
      <c r="C6" s="2">
        <v>0.78167849404899403</v>
      </c>
      <c r="D6" s="2">
        <v>4.8491139878049294</v>
      </c>
      <c r="E6" s="2">
        <v>2.5044515091267687</v>
      </c>
      <c r="F6" s="2">
        <v>5</v>
      </c>
    </row>
    <row r="7" spans="1:6" x14ac:dyDescent="0.2">
      <c r="A7" s="1" t="s">
        <v>11</v>
      </c>
      <c r="B7" s="2">
        <v>370.71790832388848</v>
      </c>
      <c r="C7" s="2">
        <v>0.67240922505511402</v>
      </c>
      <c r="D7" s="2">
        <v>3.9274125750951088</v>
      </c>
      <c r="E7" s="2">
        <v>2.4714527221592566</v>
      </c>
      <c r="F7" s="2">
        <v>5</v>
      </c>
    </row>
    <row r="8" spans="1:6" x14ac:dyDescent="0.2">
      <c r="A8" s="1" t="s">
        <v>12</v>
      </c>
      <c r="B8" s="2">
        <v>369.74306145084148</v>
      </c>
      <c r="C8" s="2">
        <v>0.27710318999870265</v>
      </c>
      <c r="D8" s="2">
        <v>4.2977386298860134</v>
      </c>
      <c r="E8" s="2">
        <v>2.4649537430056099</v>
      </c>
      <c r="F8" s="2">
        <v>5</v>
      </c>
    </row>
    <row r="9" spans="1:6" x14ac:dyDescent="0.2">
      <c r="A9" s="1" t="s">
        <v>13</v>
      </c>
      <c r="B9" s="2">
        <v>351.09822443972564</v>
      </c>
      <c r="C9" s="2">
        <v>0.91559073461140783</v>
      </c>
      <c r="D9" s="2">
        <v>4.6821601880669323</v>
      </c>
      <c r="E9" s="2">
        <v>2.3406548295981708</v>
      </c>
      <c r="F9" s="2">
        <v>4</v>
      </c>
    </row>
    <row r="10" spans="1:6" x14ac:dyDescent="0.2">
      <c r="A10" s="1" t="s">
        <v>14</v>
      </c>
      <c r="B10" s="2">
        <v>364.30419317218855</v>
      </c>
      <c r="C10" s="2">
        <v>0.77191601800282594</v>
      </c>
      <c r="D10" s="2">
        <v>4.3441880597045079</v>
      </c>
      <c r="E10" s="2">
        <v>2.4286946211479234</v>
      </c>
      <c r="F10" s="2">
        <v>5</v>
      </c>
    </row>
    <row r="11" spans="1:6" x14ac:dyDescent="0.2">
      <c r="A11" s="1" t="s">
        <v>15</v>
      </c>
      <c r="B11" s="2">
        <v>361.75090061996656</v>
      </c>
      <c r="C11" s="2">
        <v>0.78384303917531839</v>
      </c>
      <c r="D11" s="2">
        <v>4.7806352694557823</v>
      </c>
      <c r="E11" s="2">
        <v>2.4116726707997769</v>
      </c>
      <c r="F11" s="2">
        <v>5</v>
      </c>
    </row>
    <row r="12" spans="1:6" x14ac:dyDescent="0.2">
      <c r="A12" s="1" t="s">
        <v>16</v>
      </c>
      <c r="B12" s="2">
        <v>371.95317543332254</v>
      </c>
      <c r="C12" s="2">
        <v>1.0292131595778049</v>
      </c>
      <c r="D12" s="2">
        <v>4.5179941320255121</v>
      </c>
      <c r="E12" s="2">
        <v>2.4796878362221504</v>
      </c>
      <c r="F12" s="2">
        <v>6</v>
      </c>
    </row>
    <row r="13" spans="1:6" x14ac:dyDescent="0.2">
      <c r="A13" s="1" t="s">
        <v>17</v>
      </c>
      <c r="B13" s="2">
        <v>342.2146945787951</v>
      </c>
      <c r="C13" s="2">
        <v>0.78167849404899403</v>
      </c>
      <c r="D13" s="2">
        <v>4.3441880597045079</v>
      </c>
      <c r="E13" s="2">
        <v>2.2814312971919675</v>
      </c>
      <c r="F13" s="2">
        <v>6</v>
      </c>
    </row>
    <row r="14" spans="1:6" x14ac:dyDescent="0.2">
      <c r="A14" s="1" t="s">
        <v>18</v>
      </c>
      <c r="B14" s="2">
        <v>403.05441579346922</v>
      </c>
      <c r="C14" s="2">
        <v>0.91913705935150913</v>
      </c>
      <c r="D14" s="2">
        <v>4.7806352694557823</v>
      </c>
      <c r="E14" s="2">
        <v>2.6870294386231279</v>
      </c>
      <c r="F14" s="2">
        <v>5</v>
      </c>
    </row>
    <row r="15" spans="1:6" x14ac:dyDescent="0.2">
      <c r="A15" s="1" t="s">
        <v>19</v>
      </c>
      <c r="B15" s="2">
        <v>348.13914080873928</v>
      </c>
      <c r="C15" s="2">
        <v>0.40080910373448958</v>
      </c>
      <c r="D15" s="2">
        <v>4.6821601880669323</v>
      </c>
      <c r="E15" s="2">
        <v>2.3209276053915953</v>
      </c>
      <c r="F15" s="2">
        <v>4</v>
      </c>
    </row>
    <row r="16" spans="1:6" x14ac:dyDescent="0.2">
      <c r="A16" s="4" t="s">
        <v>33</v>
      </c>
      <c r="B16" s="5">
        <f>AVERAGE(B6:B15)</f>
        <v>365.86434409899522</v>
      </c>
      <c r="C16" s="5">
        <f t="shared" ref="C16:F16" si="0">AVERAGE(C6:C15)</f>
        <v>0.73333785176051591</v>
      </c>
      <c r="D16" s="5">
        <f t="shared" si="0"/>
        <v>4.5206226359265997</v>
      </c>
      <c r="E16" s="5">
        <f t="shared" si="0"/>
        <v>2.4390956273266351</v>
      </c>
      <c r="F16" s="6">
        <f t="shared" si="0"/>
        <v>5</v>
      </c>
    </row>
    <row r="17" spans="1:6" x14ac:dyDescent="0.2">
      <c r="A17" s="1" t="s">
        <v>40</v>
      </c>
      <c r="B17">
        <f>MIN(B6:B15)</f>
        <v>342.2146945787951</v>
      </c>
      <c r="C17">
        <f t="shared" ref="C17:F17" si="1">MIN(C6:C15)</f>
        <v>0.27710318999870265</v>
      </c>
      <c r="D17">
        <f t="shared" si="1"/>
        <v>3.9274125750951088</v>
      </c>
      <c r="E17">
        <f t="shared" si="1"/>
        <v>2.2814312971919675</v>
      </c>
      <c r="F17">
        <f t="shared" si="1"/>
        <v>4</v>
      </c>
    </row>
    <row r="18" spans="1:6" x14ac:dyDescent="0.2">
      <c r="A18" s="1" t="s">
        <v>41</v>
      </c>
      <c r="B18">
        <f>MAX(B6:B15)</f>
        <v>403.05441579346922</v>
      </c>
      <c r="C18">
        <f t="shared" ref="C18:F18" si="2">MAX(C6:C15)</f>
        <v>1.0292131595778049</v>
      </c>
      <c r="D18">
        <f t="shared" si="2"/>
        <v>4.8491139878049294</v>
      </c>
      <c r="E18">
        <f t="shared" si="2"/>
        <v>2.6870294386231279</v>
      </c>
      <c r="F18">
        <f t="shared" si="2"/>
        <v>6</v>
      </c>
    </row>
    <row r="19" spans="1:6" x14ac:dyDescent="0.2">
      <c r="A19" s="1" t="s">
        <v>42</v>
      </c>
      <c r="B19">
        <f>B18-B17</f>
        <v>60.839721214674114</v>
      </c>
      <c r="C19">
        <f t="shared" ref="C19:F19" si="3">C18-C17</f>
        <v>0.75210996957910226</v>
      </c>
      <c r="D19">
        <f t="shared" si="3"/>
        <v>0.92170141270982064</v>
      </c>
      <c r="E19">
        <f t="shared" si="3"/>
        <v>0.40559814143116046</v>
      </c>
      <c r="F19">
        <f t="shared" si="3"/>
        <v>2</v>
      </c>
    </row>
    <row r="21" spans="1:6" x14ac:dyDescent="0.2">
      <c r="D21" s="1" t="s">
        <v>48</v>
      </c>
      <c r="E21" s="1">
        <f>$D$2/(E16*2)</f>
        <v>4.9198563047536475E-2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H25" sqref="H25"/>
    </sheetView>
  </sheetViews>
  <sheetFormatPr baseColWidth="10" defaultRowHeight="16" x14ac:dyDescent="0.2"/>
  <cols>
    <col min="2" max="2" width="14.1640625" style="2" customWidth="1"/>
    <col min="3" max="3" width="13.6640625" style="1" customWidth="1"/>
    <col min="4" max="4" width="12.83203125" style="1" customWidth="1"/>
    <col min="5" max="5" width="15.33203125" style="2" customWidth="1"/>
    <col min="6" max="6" width="16.33203125" style="2" customWidth="1"/>
    <col min="7" max="7" width="17" style="2" customWidth="1"/>
    <col min="8" max="8" width="16.6640625" style="2" customWidth="1"/>
    <col min="9" max="9" width="14.33203125" style="2" customWidth="1"/>
    <col min="10" max="10" width="14.1640625" style="2" customWidth="1"/>
    <col min="11" max="11" width="13.6640625" style="2" customWidth="1"/>
    <col min="12" max="12" width="13" style="2" customWidth="1"/>
    <col min="13" max="13" width="12.83203125" style="2" customWidth="1"/>
    <col min="14" max="14" width="19.6640625" customWidth="1"/>
  </cols>
  <sheetData>
    <row r="1" spans="1:15" x14ac:dyDescent="0.2">
      <c r="A1" s="1" t="s">
        <v>20</v>
      </c>
    </row>
    <row r="3" spans="1:15" x14ac:dyDescent="0.2">
      <c r="A3" s="1" t="s">
        <v>4</v>
      </c>
      <c r="B3" s="2">
        <v>75</v>
      </c>
    </row>
    <row r="5" spans="1:15" x14ac:dyDescent="0.2"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32</v>
      </c>
      <c r="N5" s="8" t="s">
        <v>43</v>
      </c>
      <c r="O5" s="1" t="s">
        <v>44</v>
      </c>
    </row>
    <row r="6" spans="1:15" x14ac:dyDescent="0.2">
      <c r="A6" s="1" t="s">
        <v>10</v>
      </c>
      <c r="B6" s="2">
        <v>116.95988632024981</v>
      </c>
      <c r="C6" s="2">
        <v>0.16233331366643802</v>
      </c>
      <c r="D6" s="2">
        <v>5.9658536338945627</v>
      </c>
      <c r="E6" s="2">
        <v>60.117224268695487</v>
      </c>
      <c r="F6" s="2">
        <v>0.16848485456725348</v>
      </c>
      <c r="G6" s="2">
        <v>6.8384504456964423</v>
      </c>
      <c r="H6" s="2">
        <v>52.167029680315515</v>
      </c>
      <c r="I6" s="2">
        <v>0.16847826671130808</v>
      </c>
      <c r="J6" s="2">
        <v>6.838083547591717</v>
      </c>
      <c r="K6" s="2">
        <v>66.398241847158971</v>
      </c>
      <c r="L6" s="2">
        <v>0.16848485456725348</v>
      </c>
      <c r="M6" s="2">
        <v>6.8384504456964423</v>
      </c>
      <c r="N6" s="9">
        <f t="shared" ref="N6:N15" si="0">E6+H6+K6</f>
        <v>178.68249579616997</v>
      </c>
      <c r="O6" s="9">
        <f>N6-B6</f>
        <v>61.722609475920166</v>
      </c>
    </row>
    <row r="7" spans="1:15" x14ac:dyDescent="0.2">
      <c r="A7" s="1" t="s">
        <v>11</v>
      </c>
      <c r="B7" s="2">
        <v>101.9258089337348</v>
      </c>
      <c r="C7" s="2">
        <v>9.1091321768657696E-2</v>
      </c>
      <c r="D7" s="2">
        <v>5.637065298373769</v>
      </c>
      <c r="E7" s="2">
        <v>51.917107022368469</v>
      </c>
      <c r="F7" s="2">
        <v>0.47306970608009807</v>
      </c>
      <c r="G7" s="2">
        <v>4.98705828153913</v>
      </c>
      <c r="H7" s="2">
        <v>36.259962997848803</v>
      </c>
      <c r="I7" s="2">
        <v>0.61899070394702949</v>
      </c>
      <c r="J7" s="2">
        <v>4.8519367924485799</v>
      </c>
      <c r="K7" s="2">
        <v>44.780448811283257</v>
      </c>
      <c r="L7" s="2">
        <v>0.51560979323555078</v>
      </c>
      <c r="M7" s="2">
        <v>4.9644812193866459</v>
      </c>
      <c r="N7" s="9">
        <f t="shared" si="0"/>
        <v>132.95751883150052</v>
      </c>
      <c r="O7" s="9">
        <f t="shared" ref="O7:O16" si="1">N7-B7</f>
        <v>31.031709897765722</v>
      </c>
    </row>
    <row r="8" spans="1:15" x14ac:dyDescent="0.2">
      <c r="A8" s="1" t="s">
        <v>12</v>
      </c>
      <c r="B8" s="2">
        <v>108.36008904226917</v>
      </c>
      <c r="C8" s="2">
        <v>8.5665530043252072E-2</v>
      </c>
      <c r="D8" s="2">
        <v>5.5239969291436193</v>
      </c>
      <c r="E8" s="2">
        <v>55.958019252234394</v>
      </c>
      <c r="F8" s="2">
        <v>0.23427480416411089</v>
      </c>
      <c r="G8" s="2">
        <v>7.8981188040491155</v>
      </c>
      <c r="H8" s="2">
        <v>57.674570548747511</v>
      </c>
      <c r="I8" s="2">
        <v>0.23427480416411089</v>
      </c>
      <c r="J8" s="2">
        <v>7.9101794672994457</v>
      </c>
      <c r="K8" s="2">
        <v>60.28473633283761</v>
      </c>
      <c r="L8" s="2">
        <v>6.9293602853554431E-2</v>
      </c>
      <c r="M8" s="2">
        <v>7.9101794672994457</v>
      </c>
      <c r="N8" s="9">
        <f t="shared" si="0"/>
        <v>173.91732613381953</v>
      </c>
      <c r="O8" s="9">
        <f t="shared" si="1"/>
        <v>65.557237091550363</v>
      </c>
    </row>
    <row r="9" spans="1:15" x14ac:dyDescent="0.2">
      <c r="A9" s="1" t="s">
        <v>13</v>
      </c>
      <c r="B9" s="2">
        <v>107.14196847281919</v>
      </c>
      <c r="C9" s="2">
        <v>6.1125734444771297E-2</v>
      </c>
      <c r="D9" s="2">
        <v>4.9522169109962055</v>
      </c>
      <c r="E9" s="2">
        <v>55.102614952858772</v>
      </c>
      <c r="F9" s="2">
        <v>0.33203485686067191</v>
      </c>
      <c r="G9" s="2">
        <v>5.9577236022060172</v>
      </c>
      <c r="H9" s="2">
        <v>60.952986449686172</v>
      </c>
      <c r="I9" s="2">
        <v>0.33203485686067191</v>
      </c>
      <c r="J9" s="2">
        <v>5.9696826876012317</v>
      </c>
      <c r="K9" s="2">
        <v>45.416166864313624</v>
      </c>
      <c r="L9" s="2">
        <v>0.44405952374658697</v>
      </c>
      <c r="M9" s="2">
        <v>10.539562187408759</v>
      </c>
      <c r="N9" s="9">
        <f t="shared" si="0"/>
        <v>161.47176826685856</v>
      </c>
      <c r="O9" s="9">
        <f t="shared" si="1"/>
        <v>54.329799794039374</v>
      </c>
    </row>
    <row r="10" spans="1:15" x14ac:dyDescent="0.2">
      <c r="A10" s="1" t="s">
        <v>14</v>
      </c>
      <c r="B10" s="2">
        <v>103.78122682804727</v>
      </c>
      <c r="C10" s="2">
        <v>6.5838286673103971E-2</v>
      </c>
      <c r="D10" s="2">
        <v>5.7303556458957212</v>
      </c>
      <c r="E10" s="2">
        <v>70.016261355484289</v>
      </c>
      <c r="F10" s="2">
        <v>6.5838286673103971E-2</v>
      </c>
      <c r="G10" s="2">
        <v>6.4729728393728374</v>
      </c>
      <c r="H10" s="2">
        <v>70.016261355484289</v>
      </c>
      <c r="I10" s="2">
        <v>6.5838286673103971E-2</v>
      </c>
      <c r="J10" s="2">
        <v>6.4729728393728374</v>
      </c>
      <c r="K10" s="2">
        <v>66.79979381894087</v>
      </c>
      <c r="L10" s="2">
        <v>6.5838286673103971E-2</v>
      </c>
      <c r="M10" s="2">
        <v>6.4729728393728374</v>
      </c>
      <c r="N10" s="9">
        <f t="shared" si="0"/>
        <v>206.83231652990946</v>
      </c>
      <c r="O10" s="9">
        <f t="shared" si="1"/>
        <v>103.0510897018622</v>
      </c>
    </row>
    <row r="11" spans="1:15" x14ac:dyDescent="0.2">
      <c r="A11" s="1" t="s">
        <v>15</v>
      </c>
      <c r="B11" s="2">
        <v>95.49077396786511</v>
      </c>
      <c r="C11" s="2">
        <v>8.0838647493358895E-2</v>
      </c>
      <c r="D11" s="2">
        <v>4.7188855363586155</v>
      </c>
      <c r="E11" s="2">
        <v>37.150401972531768</v>
      </c>
      <c r="F11" s="2">
        <v>0.10670909199178201</v>
      </c>
      <c r="G11" s="2">
        <v>5.2495140688298934</v>
      </c>
      <c r="H11" s="2">
        <v>46.136668000745203</v>
      </c>
      <c r="I11" s="2">
        <v>0.10676467185652683</v>
      </c>
      <c r="J11" s="2">
        <v>5.4067421009902379</v>
      </c>
      <c r="K11" s="2">
        <v>50.426750215494245</v>
      </c>
      <c r="L11" s="2">
        <v>0.10676467185652683</v>
      </c>
      <c r="M11" s="2">
        <v>4.5684706000686148</v>
      </c>
      <c r="N11" s="9">
        <f t="shared" si="0"/>
        <v>133.71382018877122</v>
      </c>
      <c r="O11" s="9">
        <f t="shared" si="1"/>
        <v>38.223046220906113</v>
      </c>
    </row>
    <row r="12" spans="1:15" x14ac:dyDescent="0.2">
      <c r="A12" s="1" t="s">
        <v>16</v>
      </c>
      <c r="B12" s="2">
        <v>92.682000098415358</v>
      </c>
      <c r="C12" s="2">
        <v>0.20811441213501838</v>
      </c>
      <c r="D12" s="2">
        <v>5.9580114547831444</v>
      </c>
      <c r="E12" s="2">
        <v>49.215020400074884</v>
      </c>
      <c r="F12" s="2">
        <v>0.27626673753026415</v>
      </c>
      <c r="G12" s="2">
        <v>5.9725024087811942</v>
      </c>
      <c r="H12" s="2">
        <v>52.863591044218772</v>
      </c>
      <c r="I12" s="2">
        <v>0.27626673753026415</v>
      </c>
      <c r="J12" s="2">
        <v>5.9725024087811942</v>
      </c>
      <c r="K12" s="2">
        <v>48.423540544660476</v>
      </c>
      <c r="L12" s="2">
        <v>0.27626673753026415</v>
      </c>
      <c r="M12" s="2">
        <v>5.9725024087811942</v>
      </c>
      <c r="N12" s="9">
        <f t="shared" si="0"/>
        <v>150.50215198895413</v>
      </c>
      <c r="O12" s="9">
        <f t="shared" si="1"/>
        <v>57.820151890538767</v>
      </c>
    </row>
    <row r="13" spans="1:15" x14ac:dyDescent="0.2">
      <c r="A13" s="1" t="s">
        <v>17</v>
      </c>
      <c r="B13" s="2">
        <v>107.52023767403573</v>
      </c>
      <c r="C13" s="2">
        <v>2.5969962984312023E-2</v>
      </c>
      <c r="D13" s="2">
        <v>7.9101535062703503</v>
      </c>
      <c r="E13" s="2">
        <v>64.180844926923214</v>
      </c>
      <c r="F13" s="2">
        <v>6.4394221422795717E-2</v>
      </c>
      <c r="G13" s="2">
        <v>7.9101535062703503</v>
      </c>
      <c r="H13" s="2">
        <v>63.650934577072491</v>
      </c>
      <c r="I13" s="2">
        <v>0.19080294463492808</v>
      </c>
      <c r="J13" s="2">
        <v>7.3443922348655946</v>
      </c>
      <c r="K13" s="2">
        <v>61.96407710025543</v>
      </c>
      <c r="L13" s="2">
        <v>0.19078696637671777</v>
      </c>
      <c r="M13" s="2">
        <v>7.3443922348655946</v>
      </c>
      <c r="N13" s="9">
        <f t="shared" si="0"/>
        <v>189.79585660425113</v>
      </c>
      <c r="O13" s="9">
        <f t="shared" si="1"/>
        <v>82.275618930215401</v>
      </c>
    </row>
    <row r="14" spans="1:15" x14ac:dyDescent="0.2">
      <c r="A14" s="1" t="s">
        <v>18</v>
      </c>
      <c r="B14" s="2">
        <v>83.650706816294445</v>
      </c>
      <c r="C14" s="2">
        <v>5.9698070884040354E-2</v>
      </c>
      <c r="D14" s="2">
        <v>5.5778788063256091</v>
      </c>
      <c r="E14" s="2">
        <v>46.962138921507645</v>
      </c>
      <c r="F14" s="2">
        <v>0.41669209883127822</v>
      </c>
      <c r="G14" s="2">
        <v>7.2389582296858306</v>
      </c>
      <c r="H14" s="2">
        <v>46.962138921507652</v>
      </c>
      <c r="I14" s="2">
        <v>0.41669209883127822</v>
      </c>
      <c r="J14" s="2">
        <v>7.2389582296858306</v>
      </c>
      <c r="K14" s="2">
        <v>42.889828661415038</v>
      </c>
      <c r="L14" s="2">
        <v>0.41669209883127822</v>
      </c>
      <c r="M14" s="2">
        <v>6.7153580419882379</v>
      </c>
      <c r="N14" s="9">
        <f t="shared" si="0"/>
        <v>136.81410650443033</v>
      </c>
      <c r="O14" s="9">
        <f t="shared" si="1"/>
        <v>53.163399688135883</v>
      </c>
    </row>
    <row r="15" spans="1:15" x14ac:dyDescent="0.2">
      <c r="A15" s="1" t="s">
        <v>19</v>
      </c>
      <c r="B15" s="2">
        <v>105.0525792638127</v>
      </c>
      <c r="C15" s="2">
        <v>1.9575728132674889E-2</v>
      </c>
      <c r="D15" s="2">
        <v>5.6396243029617885</v>
      </c>
      <c r="E15" s="2">
        <v>65.011668174961557</v>
      </c>
      <c r="F15" s="2">
        <v>0.2899155025535049</v>
      </c>
      <c r="G15" s="2">
        <v>5.8104144084813694</v>
      </c>
      <c r="H15" s="2">
        <v>49.658115819471007</v>
      </c>
      <c r="I15" s="2">
        <v>0.17000405358024728</v>
      </c>
      <c r="J15" s="2">
        <v>5.7664604738690173</v>
      </c>
      <c r="K15" s="2">
        <v>52.054999824277431</v>
      </c>
      <c r="L15" s="2">
        <v>0.17000405358024728</v>
      </c>
      <c r="M15" s="2">
        <v>5.9695751465146634</v>
      </c>
      <c r="N15" s="9">
        <f t="shared" si="0"/>
        <v>166.72478381870999</v>
      </c>
      <c r="O15" s="9">
        <f t="shared" si="1"/>
        <v>61.672204554897291</v>
      </c>
    </row>
    <row r="16" spans="1:15" x14ac:dyDescent="0.2">
      <c r="A16" s="4" t="s">
        <v>33</v>
      </c>
      <c r="B16" s="7">
        <f>AVERAGE(B6:B15)</f>
        <v>102.25652774175437</v>
      </c>
      <c r="C16" s="7">
        <f t="shared" ref="C16:M16" si="2">AVERAGE(C6:C15)</f>
        <v>8.6025100822562761E-2</v>
      </c>
      <c r="D16" s="7">
        <f t="shared" si="2"/>
        <v>5.7614042025003389</v>
      </c>
      <c r="E16" s="7">
        <f t="shared" si="2"/>
        <v>55.563130124764044</v>
      </c>
      <c r="F16" s="7">
        <f t="shared" si="2"/>
        <v>0.24276801606748633</v>
      </c>
      <c r="G16" s="7">
        <f t="shared" si="2"/>
        <v>6.4335866594912172</v>
      </c>
      <c r="H16" s="7">
        <f t="shared" si="2"/>
        <v>53.634225939509733</v>
      </c>
      <c r="I16" s="7">
        <f t="shared" si="2"/>
        <v>0.2580147424789469</v>
      </c>
      <c r="J16" s="7">
        <f t="shared" si="2"/>
        <v>6.3771910782505685</v>
      </c>
      <c r="K16" s="7">
        <f t="shared" si="2"/>
        <v>53.94385840206369</v>
      </c>
      <c r="L16" s="7">
        <f t="shared" si="2"/>
        <v>0.24238005892510839</v>
      </c>
      <c r="M16" s="7">
        <f t="shared" si="2"/>
        <v>6.7295944591382435</v>
      </c>
      <c r="N16" s="10">
        <f>AVERAGE(N6:N15)</f>
        <v>163.14121446633749</v>
      </c>
      <c r="O16" s="9">
        <f t="shared" si="1"/>
        <v>60.884686724583119</v>
      </c>
    </row>
    <row r="17" spans="1:15" x14ac:dyDescent="0.2">
      <c r="A17" s="1" t="s">
        <v>40</v>
      </c>
      <c r="B17" s="2">
        <f>MIN(B6:B15)</f>
        <v>83.650706816294445</v>
      </c>
      <c r="C17" s="2">
        <f t="shared" ref="C17:O17" si="3">MIN(C6:C15)</f>
        <v>1.9575728132674889E-2</v>
      </c>
      <c r="D17" s="2">
        <f t="shared" si="3"/>
        <v>4.7188855363586155</v>
      </c>
      <c r="E17" s="2">
        <f t="shared" si="3"/>
        <v>37.150401972531768</v>
      </c>
      <c r="F17" s="2">
        <f t="shared" si="3"/>
        <v>6.4394221422795717E-2</v>
      </c>
      <c r="G17" s="2">
        <f t="shared" si="3"/>
        <v>4.98705828153913</v>
      </c>
      <c r="H17" s="2">
        <f t="shared" si="3"/>
        <v>36.259962997848803</v>
      </c>
      <c r="I17" s="2">
        <f t="shared" si="3"/>
        <v>6.5838286673103971E-2</v>
      </c>
      <c r="J17" s="2">
        <f t="shared" si="3"/>
        <v>4.8519367924485799</v>
      </c>
      <c r="K17" s="2">
        <f t="shared" si="3"/>
        <v>42.889828661415038</v>
      </c>
      <c r="L17" s="2">
        <f t="shared" si="3"/>
        <v>6.5838286673103971E-2</v>
      </c>
      <c r="M17" s="2">
        <f t="shared" si="3"/>
        <v>4.5684706000686148</v>
      </c>
      <c r="N17" s="10">
        <f t="shared" si="3"/>
        <v>132.95751883150052</v>
      </c>
      <c r="O17" s="10">
        <f t="shared" si="3"/>
        <v>31.031709897765722</v>
      </c>
    </row>
    <row r="18" spans="1:15" x14ac:dyDescent="0.2">
      <c r="A18" s="1" t="s">
        <v>41</v>
      </c>
      <c r="B18" s="2">
        <f>MAX(B6:B15)</f>
        <v>116.95988632024981</v>
      </c>
      <c r="C18" s="2">
        <f t="shared" ref="C18:O18" si="4">MAX(C6:C15)</f>
        <v>0.20811441213501838</v>
      </c>
      <c r="D18" s="2">
        <f t="shared" si="4"/>
        <v>7.9101535062703503</v>
      </c>
      <c r="E18" s="2">
        <f t="shared" si="4"/>
        <v>70.016261355484289</v>
      </c>
      <c r="F18" s="2">
        <f t="shared" si="4"/>
        <v>0.47306970608009807</v>
      </c>
      <c r="G18" s="2">
        <f t="shared" si="4"/>
        <v>7.9101535062703503</v>
      </c>
      <c r="H18" s="2">
        <f t="shared" si="4"/>
        <v>70.016261355484289</v>
      </c>
      <c r="I18" s="2">
        <f t="shared" si="4"/>
        <v>0.61899070394702949</v>
      </c>
      <c r="J18" s="2">
        <f t="shared" si="4"/>
        <v>7.9101794672994457</v>
      </c>
      <c r="K18" s="2">
        <f t="shared" si="4"/>
        <v>66.79979381894087</v>
      </c>
      <c r="L18" s="2">
        <f t="shared" si="4"/>
        <v>0.51560979323555078</v>
      </c>
      <c r="M18" s="2">
        <f t="shared" si="4"/>
        <v>10.539562187408759</v>
      </c>
      <c r="N18" s="10">
        <f t="shared" si="4"/>
        <v>206.83231652990946</v>
      </c>
      <c r="O18" s="10">
        <f t="shared" si="4"/>
        <v>103.0510897018622</v>
      </c>
    </row>
    <row r="19" spans="1:15" x14ac:dyDescent="0.2">
      <c r="A19" s="1" t="s">
        <v>42</v>
      </c>
      <c r="B19" s="2">
        <f>B18-B17</f>
        <v>33.309179503955363</v>
      </c>
      <c r="C19" s="2">
        <f t="shared" ref="C19:O19" si="5">C18-C17</f>
        <v>0.1885386840023435</v>
      </c>
      <c r="D19" s="2">
        <f t="shared" si="5"/>
        <v>3.1912679699117348</v>
      </c>
      <c r="E19" s="2">
        <f t="shared" si="5"/>
        <v>32.865859382952522</v>
      </c>
      <c r="F19" s="2">
        <f t="shared" si="5"/>
        <v>0.40867548465730236</v>
      </c>
      <c r="G19" s="2">
        <f t="shared" si="5"/>
        <v>2.9230952247312203</v>
      </c>
      <c r="H19" s="2">
        <f t="shared" si="5"/>
        <v>33.756298357635487</v>
      </c>
      <c r="I19" s="2">
        <f t="shared" si="5"/>
        <v>0.5531524172739255</v>
      </c>
      <c r="J19" s="2">
        <f t="shared" si="5"/>
        <v>3.0582426748508658</v>
      </c>
      <c r="K19" s="2">
        <f t="shared" si="5"/>
        <v>23.909965157525832</v>
      </c>
      <c r="L19" s="2">
        <f t="shared" si="5"/>
        <v>0.4497715065624468</v>
      </c>
      <c r="M19" s="2">
        <f t="shared" si="5"/>
        <v>5.971091587340144</v>
      </c>
      <c r="N19" s="10">
        <f t="shared" si="5"/>
        <v>73.874797698408941</v>
      </c>
      <c r="O19" s="10">
        <f t="shared" si="5"/>
        <v>72.019379804096474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16" sqref="A16:F22"/>
    </sheetView>
  </sheetViews>
  <sheetFormatPr baseColWidth="10" defaultRowHeight="16" x14ac:dyDescent="0.2"/>
  <cols>
    <col min="3" max="3" width="12.1640625" style="1" customWidth="1"/>
    <col min="4" max="4" width="13" style="1" customWidth="1"/>
    <col min="5" max="5" width="11.6640625" style="1" customWidth="1"/>
    <col min="6" max="6" width="16.33203125" style="1" customWidth="1"/>
  </cols>
  <sheetData>
    <row r="1" spans="1:6" x14ac:dyDescent="0.2">
      <c r="A1" s="1" t="s">
        <v>3</v>
      </c>
    </row>
    <row r="2" spans="1:6" x14ac:dyDescent="0.2">
      <c r="C2" s="1" t="s">
        <v>49</v>
      </c>
      <c r="D2" s="1">
        <v>0.24</v>
      </c>
    </row>
    <row r="3" spans="1:6" x14ac:dyDescent="0.2">
      <c r="A3" s="1" t="s">
        <v>4</v>
      </c>
      <c r="B3" s="2">
        <v>90</v>
      </c>
    </row>
    <row r="5" spans="1:6" x14ac:dyDescent="0.2"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</row>
    <row r="6" spans="1:6" x14ac:dyDescent="0.2">
      <c r="A6" s="1" t="s">
        <v>10</v>
      </c>
      <c r="B6" s="2">
        <v>426.21377439265967</v>
      </c>
      <c r="C6" s="2">
        <v>0.75024664499150462</v>
      </c>
      <c r="D6" s="2">
        <v>4.8491139878049294</v>
      </c>
      <c r="E6" s="2">
        <v>2.3678543021814424</v>
      </c>
      <c r="F6" s="2">
        <v>6</v>
      </c>
    </row>
    <row r="7" spans="1:6" x14ac:dyDescent="0.2">
      <c r="A7" s="1" t="s">
        <v>11</v>
      </c>
      <c r="B7" s="2">
        <v>437.56651546020919</v>
      </c>
      <c r="C7" s="2">
        <v>0.27710318999870265</v>
      </c>
      <c r="D7" s="2">
        <v>4.3869538345151318</v>
      </c>
      <c r="E7" s="2">
        <v>2.4309250858900509</v>
      </c>
      <c r="F7" s="2">
        <v>5</v>
      </c>
    </row>
    <row r="8" spans="1:6" x14ac:dyDescent="0.2">
      <c r="A8" s="1" t="s">
        <v>12</v>
      </c>
      <c r="B8" s="2">
        <v>439.24739884984774</v>
      </c>
      <c r="C8" s="2">
        <v>0.75455794507133112</v>
      </c>
      <c r="D8" s="2">
        <v>4.7806352694557823</v>
      </c>
      <c r="E8" s="2">
        <v>2.4402633269435987</v>
      </c>
      <c r="F8" s="2">
        <v>5</v>
      </c>
    </row>
    <row r="9" spans="1:6" x14ac:dyDescent="0.2">
      <c r="A9" s="1" t="s">
        <v>13</v>
      </c>
      <c r="B9" s="2">
        <v>459.51430475315465</v>
      </c>
      <c r="C9" s="2">
        <v>0.75455794507133112</v>
      </c>
      <c r="D9" s="2">
        <v>4.8491139878049294</v>
      </c>
      <c r="E9" s="2">
        <v>2.5528572486286367</v>
      </c>
      <c r="F9" s="2">
        <v>6</v>
      </c>
    </row>
    <row r="10" spans="1:6" x14ac:dyDescent="0.2">
      <c r="A10" s="1" t="s">
        <v>14</v>
      </c>
      <c r="B10" s="2">
        <v>432.72084053830048</v>
      </c>
      <c r="C10" s="2">
        <v>0.67980641034865352</v>
      </c>
      <c r="D10" s="2">
        <v>4.3441880597045079</v>
      </c>
      <c r="E10" s="2">
        <v>2.4040046696572248</v>
      </c>
      <c r="F10" s="2">
        <v>7</v>
      </c>
    </row>
    <row r="11" spans="1:6" x14ac:dyDescent="0.2">
      <c r="A11" s="1" t="s">
        <v>15</v>
      </c>
      <c r="B11" s="2">
        <v>443.19173140452153</v>
      </c>
      <c r="C11" s="2">
        <v>0.40080910373448958</v>
      </c>
      <c r="D11" s="2">
        <v>4.3281070281156495</v>
      </c>
      <c r="E11" s="2">
        <v>2.462176285580675</v>
      </c>
      <c r="F11" s="2">
        <v>4</v>
      </c>
    </row>
    <row r="12" spans="1:6" x14ac:dyDescent="0.2">
      <c r="A12" s="1" t="s">
        <v>16</v>
      </c>
      <c r="B12" s="2">
        <v>443.7688723483397</v>
      </c>
      <c r="C12" s="2">
        <v>0.78384303917531839</v>
      </c>
      <c r="D12" s="2">
        <v>4.7806352694557823</v>
      </c>
      <c r="E12" s="2">
        <v>2.4653826241574426</v>
      </c>
      <c r="F12" s="2">
        <v>5</v>
      </c>
    </row>
    <row r="13" spans="1:6" x14ac:dyDescent="0.2">
      <c r="A13" s="1" t="s">
        <v>17</v>
      </c>
      <c r="B13" s="2">
        <v>437.90138648564147</v>
      </c>
      <c r="C13" s="2">
        <v>0.75455794507133112</v>
      </c>
      <c r="D13" s="2">
        <v>4.6821601880669323</v>
      </c>
      <c r="E13" s="2">
        <v>2.4327854804757858</v>
      </c>
      <c r="F13" s="2">
        <v>4</v>
      </c>
    </row>
    <row r="14" spans="1:6" x14ac:dyDescent="0.2">
      <c r="A14" s="1" t="s">
        <v>18</v>
      </c>
      <c r="B14" s="2">
        <v>440.06492882831958</v>
      </c>
      <c r="C14" s="2">
        <v>0.40080910373448958</v>
      </c>
      <c r="D14" s="2">
        <v>4.8491139878049294</v>
      </c>
      <c r="E14" s="2">
        <v>2.4448051601573311</v>
      </c>
      <c r="F14" s="2">
        <v>5</v>
      </c>
    </row>
    <row r="15" spans="1:6" x14ac:dyDescent="0.2">
      <c r="A15" s="1" t="s">
        <v>19</v>
      </c>
      <c r="B15" s="2">
        <v>412.23052039580358</v>
      </c>
      <c r="C15" s="2">
        <v>0.40080910373448958</v>
      </c>
      <c r="D15" s="2">
        <v>4.8491139878049294</v>
      </c>
      <c r="E15" s="2">
        <v>2.2901695577544645</v>
      </c>
      <c r="F15" s="2">
        <v>5</v>
      </c>
    </row>
    <row r="16" spans="1:6" x14ac:dyDescent="0.2">
      <c r="A16" s="4" t="s">
        <v>33</v>
      </c>
      <c r="B16" s="5">
        <f>AVERAGE(B6:B15)</f>
        <v>437.24202734567979</v>
      </c>
      <c r="C16" s="5">
        <f t="shared" ref="C16:F16" si="0">AVERAGE(C6:C15)</f>
        <v>0.59571004309316411</v>
      </c>
      <c r="D16" s="5">
        <f t="shared" si="0"/>
        <v>4.6699135600533497</v>
      </c>
      <c r="E16" s="5">
        <f t="shared" si="0"/>
        <v>2.4291223741426653</v>
      </c>
      <c r="F16" s="6">
        <f t="shared" si="0"/>
        <v>5.2</v>
      </c>
    </row>
    <row r="17" spans="1:6" x14ac:dyDescent="0.2">
      <c r="A17" s="1" t="s">
        <v>40</v>
      </c>
      <c r="B17">
        <f>MIN(B6:B15)</f>
        <v>412.23052039580358</v>
      </c>
      <c r="C17">
        <f t="shared" ref="C17:F17" si="1">MIN(C6:C15)</f>
        <v>0.27710318999870265</v>
      </c>
      <c r="D17">
        <f t="shared" si="1"/>
        <v>4.3281070281156495</v>
      </c>
      <c r="E17">
        <f t="shared" si="1"/>
        <v>2.2901695577544645</v>
      </c>
      <c r="F17">
        <f t="shared" si="1"/>
        <v>4</v>
      </c>
    </row>
    <row r="18" spans="1:6" x14ac:dyDescent="0.2">
      <c r="A18" s="1" t="s">
        <v>41</v>
      </c>
      <c r="B18">
        <f>MAX(B6:B15)</f>
        <v>459.51430475315465</v>
      </c>
      <c r="C18">
        <f t="shared" ref="C18:F18" si="2">MAX(C6:C15)</f>
        <v>0.78384303917531839</v>
      </c>
      <c r="D18">
        <f t="shared" si="2"/>
        <v>4.8491139878049294</v>
      </c>
      <c r="E18">
        <f t="shared" si="2"/>
        <v>2.5528572486286367</v>
      </c>
      <c r="F18">
        <f t="shared" si="2"/>
        <v>7</v>
      </c>
    </row>
    <row r="19" spans="1:6" x14ac:dyDescent="0.2">
      <c r="A19" s="1" t="s">
        <v>42</v>
      </c>
      <c r="B19">
        <f>B18-B17</f>
        <v>47.283784357351067</v>
      </c>
      <c r="C19">
        <f t="shared" ref="C19:F19" si="3">C18-C17</f>
        <v>0.50673984917661574</v>
      </c>
      <c r="D19">
        <f t="shared" si="3"/>
        <v>0.5210069596892799</v>
      </c>
      <c r="E19">
        <f t="shared" si="3"/>
        <v>0.26268769087417221</v>
      </c>
      <c r="F19">
        <f t="shared" si="3"/>
        <v>3</v>
      </c>
    </row>
    <row r="21" spans="1:6" x14ac:dyDescent="0.2">
      <c r="D21" s="1" t="s">
        <v>48</v>
      </c>
      <c r="E21" s="1">
        <f>$D$2/(E16*2)</f>
        <v>4.9400557698272736E-2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N5" sqref="N5:O19"/>
    </sheetView>
  </sheetViews>
  <sheetFormatPr baseColWidth="10" defaultRowHeight="16" x14ac:dyDescent="0.2"/>
  <cols>
    <col min="2" max="2" width="14.1640625" style="2" customWidth="1"/>
    <col min="3" max="3" width="13.6640625" style="1" customWidth="1"/>
    <col min="4" max="4" width="12.83203125" style="1" customWidth="1"/>
    <col min="5" max="5" width="15.33203125" style="2" customWidth="1"/>
    <col min="6" max="6" width="16.33203125" style="2" customWidth="1"/>
    <col min="7" max="7" width="17" style="2" customWidth="1"/>
    <col min="8" max="8" width="16.6640625" style="2" customWidth="1"/>
    <col min="9" max="9" width="14.33203125" style="2" customWidth="1"/>
    <col min="10" max="10" width="14.1640625" style="2" customWidth="1"/>
    <col min="11" max="11" width="13.6640625" style="2" customWidth="1"/>
    <col min="12" max="12" width="13" style="2" customWidth="1"/>
    <col min="13" max="13" width="12.83203125" style="2" customWidth="1"/>
  </cols>
  <sheetData>
    <row r="1" spans="1:15" x14ac:dyDescent="0.2">
      <c r="A1" s="1" t="s">
        <v>20</v>
      </c>
    </row>
    <row r="3" spans="1:15" x14ac:dyDescent="0.2">
      <c r="A3" s="1" t="s">
        <v>4</v>
      </c>
      <c r="B3" s="2">
        <v>90</v>
      </c>
    </row>
    <row r="5" spans="1:15" x14ac:dyDescent="0.2"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32</v>
      </c>
      <c r="N5" s="8" t="s">
        <v>43</v>
      </c>
      <c r="O5" s="1" t="s">
        <v>44</v>
      </c>
    </row>
    <row r="6" spans="1:15" x14ac:dyDescent="0.2">
      <c r="A6" s="1" t="s">
        <v>10</v>
      </c>
      <c r="B6" s="2">
        <v>119.9010891443928</v>
      </c>
      <c r="C6" s="2">
        <v>7.4405094168782202E-2</v>
      </c>
      <c r="D6" s="2">
        <v>7.9782367072585245</v>
      </c>
      <c r="E6" s="2">
        <v>67.231036131405887</v>
      </c>
      <c r="F6" s="2">
        <v>0.32030870024075553</v>
      </c>
      <c r="G6" s="2">
        <v>7.7099568900026831</v>
      </c>
      <c r="H6" s="2">
        <v>60.431751915762035</v>
      </c>
      <c r="I6" s="2">
        <v>0.32030870024075553</v>
      </c>
      <c r="J6" s="2">
        <v>7.7099568900026831</v>
      </c>
      <c r="K6" s="2">
        <v>57.884500633003029</v>
      </c>
      <c r="L6" s="2">
        <v>0.34687444158560216</v>
      </c>
      <c r="M6" s="2">
        <v>7.7099568900026831</v>
      </c>
      <c r="N6" s="9">
        <f t="shared" ref="N6:N15" si="0">E6+H6+K6</f>
        <v>185.54728868017094</v>
      </c>
      <c r="O6" s="9">
        <f>N6-B6</f>
        <v>65.646199535778138</v>
      </c>
    </row>
    <row r="7" spans="1:15" x14ac:dyDescent="0.2">
      <c r="A7" s="1" t="s">
        <v>11</v>
      </c>
      <c r="B7" s="2">
        <v>129.74210779212879</v>
      </c>
      <c r="C7" s="2">
        <v>6.8997606822230578E-2</v>
      </c>
      <c r="D7" s="2">
        <v>5.7278595771290526</v>
      </c>
      <c r="E7" s="2">
        <v>59.551455111615113</v>
      </c>
      <c r="F7" s="2">
        <v>0.14078714413461063</v>
      </c>
      <c r="G7" s="2">
        <v>6.6728779112246919</v>
      </c>
      <c r="H7" s="2">
        <v>69.434765745993374</v>
      </c>
      <c r="I7" s="2">
        <v>0.14083864632819804</v>
      </c>
      <c r="J7" s="2">
        <v>6.6253417258252965</v>
      </c>
      <c r="K7" s="2">
        <v>76.62558622309264</v>
      </c>
      <c r="L7" s="2">
        <v>6.8997606822230578E-2</v>
      </c>
      <c r="M7" s="2">
        <v>7.0775868320394855</v>
      </c>
      <c r="N7" s="9">
        <f t="shared" si="0"/>
        <v>205.61180708070111</v>
      </c>
      <c r="O7" s="9">
        <f t="shared" ref="O7:O16" si="1">N7-B7</f>
        <v>75.86969928857232</v>
      </c>
    </row>
    <row r="8" spans="1:15" x14ac:dyDescent="0.2">
      <c r="A8" s="1" t="s">
        <v>12</v>
      </c>
      <c r="B8" s="2">
        <v>116.93576637880078</v>
      </c>
      <c r="C8" s="2">
        <v>5.4155819731719256E-2</v>
      </c>
      <c r="D8" s="2">
        <v>5.739672889784039</v>
      </c>
      <c r="E8" s="2">
        <v>47.931884108467798</v>
      </c>
      <c r="F8" s="2">
        <v>9.3788820740594442E-2</v>
      </c>
      <c r="G8" s="2">
        <v>6.893235086834359</v>
      </c>
      <c r="H8" s="2">
        <v>43.333943127403103</v>
      </c>
      <c r="I8" s="2">
        <v>9.3788820740594442E-2</v>
      </c>
      <c r="J8" s="2">
        <v>6.893235086834359</v>
      </c>
      <c r="K8" s="2">
        <v>63.29609547805488</v>
      </c>
      <c r="L8" s="2">
        <v>9.3790073575566721E-2</v>
      </c>
      <c r="M8" s="2">
        <v>6.5497323984794136</v>
      </c>
      <c r="N8" s="9">
        <f t="shared" si="0"/>
        <v>154.56192271392578</v>
      </c>
      <c r="O8" s="9">
        <f t="shared" si="1"/>
        <v>37.626156335125003</v>
      </c>
    </row>
    <row r="9" spans="1:15" x14ac:dyDescent="0.2">
      <c r="A9" s="1" t="s">
        <v>13</v>
      </c>
      <c r="B9" s="2">
        <v>119.5997727369315</v>
      </c>
      <c r="C9" s="2">
        <v>8.1614999055588985E-2</v>
      </c>
      <c r="D9" s="2">
        <v>5.5937437968448043</v>
      </c>
      <c r="E9" s="2">
        <v>52.669043800369522</v>
      </c>
      <c r="F9" s="2">
        <v>0.1343342351110699</v>
      </c>
      <c r="G9" s="2">
        <v>6.9907702948126591</v>
      </c>
      <c r="H9" s="2">
        <v>50.088606991379322</v>
      </c>
      <c r="I9" s="2">
        <v>0.13433588689548356</v>
      </c>
      <c r="J9" s="2">
        <v>6.445849621910595</v>
      </c>
      <c r="K9" s="2">
        <v>47.251614379793558</v>
      </c>
      <c r="L9" s="2">
        <v>0.36758663038716066</v>
      </c>
      <c r="M9" s="2">
        <v>5.5795616392027068</v>
      </c>
      <c r="N9" s="9">
        <f t="shared" si="0"/>
        <v>150.00926517154241</v>
      </c>
      <c r="O9" s="9">
        <f t="shared" si="1"/>
        <v>30.409492434610911</v>
      </c>
    </row>
    <row r="10" spans="1:15" x14ac:dyDescent="0.2">
      <c r="A10" s="1" t="s">
        <v>14</v>
      </c>
      <c r="B10" s="2">
        <v>112.88695965078284</v>
      </c>
      <c r="C10" s="2">
        <v>4.7566301607023208E-2</v>
      </c>
      <c r="D10" s="2">
        <v>5.8800056028847276</v>
      </c>
      <c r="E10" s="2">
        <v>53.602970996216477</v>
      </c>
      <c r="F10" s="2">
        <v>0.16176354519295325</v>
      </c>
      <c r="G10" s="2">
        <v>7.8840226896696963</v>
      </c>
      <c r="H10" s="2">
        <v>59.094746089951734</v>
      </c>
      <c r="I10" s="2">
        <v>0.16176156416938528</v>
      </c>
      <c r="J10" s="2">
        <v>6.7274782151970589</v>
      </c>
      <c r="K10" s="2">
        <v>59.094746089951734</v>
      </c>
      <c r="L10" s="2">
        <v>0.16176156416938528</v>
      </c>
      <c r="M10" s="2">
        <v>6.7274782151970589</v>
      </c>
      <c r="N10" s="9">
        <f t="shared" si="0"/>
        <v>171.79246317611995</v>
      </c>
      <c r="O10" s="9">
        <f t="shared" si="1"/>
        <v>58.90550352533711</v>
      </c>
    </row>
    <row r="11" spans="1:15" x14ac:dyDescent="0.2">
      <c r="A11" s="1" t="s">
        <v>15</v>
      </c>
      <c r="B11" s="2">
        <v>118.28701634296438</v>
      </c>
      <c r="C11" s="2">
        <v>0.12716963947709786</v>
      </c>
      <c r="D11" s="2">
        <v>5.6062201173855204</v>
      </c>
      <c r="E11" s="2">
        <v>61.960097343859047</v>
      </c>
      <c r="F11" s="2">
        <v>0.24040799545456359</v>
      </c>
      <c r="G11" s="2">
        <v>5.7964871342018789</v>
      </c>
      <c r="H11" s="2">
        <v>53.33738604054443</v>
      </c>
      <c r="I11" s="2">
        <v>0.24040799545456359</v>
      </c>
      <c r="J11" s="2">
        <v>6.9754958748468727</v>
      </c>
      <c r="K11" s="2">
        <v>53.521985529475046</v>
      </c>
      <c r="L11" s="2">
        <v>0.24040799545456359</v>
      </c>
      <c r="M11" s="2">
        <v>6.9754958748468727</v>
      </c>
      <c r="N11" s="9">
        <f t="shared" si="0"/>
        <v>168.81946891387852</v>
      </c>
      <c r="O11" s="9">
        <f t="shared" si="1"/>
        <v>50.532452570914145</v>
      </c>
    </row>
    <row r="12" spans="1:15" x14ac:dyDescent="0.2">
      <c r="A12" s="1" t="s">
        <v>16</v>
      </c>
      <c r="B12" s="2">
        <v>119.61926534619587</v>
      </c>
      <c r="C12" s="2">
        <v>9.1710361513653027E-2</v>
      </c>
      <c r="D12" s="2">
        <v>7.8454487077654491</v>
      </c>
      <c r="E12" s="2">
        <v>60.728260466014738</v>
      </c>
      <c r="F12" s="2">
        <v>0.1274789448127428</v>
      </c>
      <c r="G12" s="2">
        <v>6.2066471461266719</v>
      </c>
      <c r="H12" s="2">
        <v>58.787866879517544</v>
      </c>
      <c r="I12" s="2">
        <v>0.22563394594087355</v>
      </c>
      <c r="J12" s="2">
        <v>7.8454065662639749</v>
      </c>
      <c r="K12" s="2">
        <v>59.578074427638569</v>
      </c>
      <c r="L12" s="2">
        <v>0.1274789448127428</v>
      </c>
      <c r="M12" s="2">
        <v>7.8454065662639749</v>
      </c>
      <c r="N12" s="9">
        <f t="shared" si="0"/>
        <v>179.09420177317085</v>
      </c>
      <c r="O12" s="9">
        <f t="shared" si="1"/>
        <v>59.474936426974978</v>
      </c>
    </row>
    <row r="13" spans="1:15" x14ac:dyDescent="0.2">
      <c r="A13" s="1" t="s">
        <v>17</v>
      </c>
      <c r="B13" s="2">
        <v>139.00927878632999</v>
      </c>
      <c r="C13" s="2">
        <v>5.4950531380172307E-2</v>
      </c>
      <c r="D13" s="2">
        <v>7.8920308129649523</v>
      </c>
      <c r="E13" s="2">
        <v>54.209559156366417</v>
      </c>
      <c r="F13" s="2">
        <v>8.3798543409793674E-2</v>
      </c>
      <c r="G13" s="2">
        <v>5.9547550572771915</v>
      </c>
      <c r="H13" s="2">
        <v>66.617590005655586</v>
      </c>
      <c r="I13" s="2">
        <v>0.13920559828522189</v>
      </c>
      <c r="J13" s="2">
        <v>6.7878859894288599</v>
      </c>
      <c r="K13" s="2">
        <v>54.222042366959187</v>
      </c>
      <c r="L13" s="2">
        <v>0.13920559828522189</v>
      </c>
      <c r="M13" s="2">
        <v>5.9547550572771915</v>
      </c>
      <c r="N13" s="9">
        <f t="shared" si="0"/>
        <v>175.0491915289812</v>
      </c>
      <c r="O13" s="9">
        <f t="shared" si="1"/>
        <v>36.039912742651211</v>
      </c>
    </row>
    <row r="14" spans="1:15" x14ac:dyDescent="0.2">
      <c r="A14" s="1" t="s">
        <v>18</v>
      </c>
      <c r="B14" s="2">
        <v>124.00853491063079</v>
      </c>
      <c r="C14" s="2">
        <v>0.1697933827444017</v>
      </c>
      <c r="D14" s="2">
        <v>7.6663185736728829</v>
      </c>
      <c r="E14" s="2">
        <v>72.057938317235212</v>
      </c>
      <c r="F14" s="2">
        <v>9.3788820740594442E-2</v>
      </c>
      <c r="G14" s="2">
        <v>6.2962907726115853</v>
      </c>
      <c r="H14" s="2">
        <v>55.677578297928207</v>
      </c>
      <c r="I14" s="2">
        <v>9.3788820740594442E-2</v>
      </c>
      <c r="J14" s="2">
        <v>7.7177892000704604</v>
      </c>
      <c r="K14" s="2">
        <v>81.126781072835101</v>
      </c>
      <c r="L14" s="2">
        <v>9.3788820740594442E-2</v>
      </c>
      <c r="M14" s="2">
        <v>8.5204717040002258</v>
      </c>
      <c r="N14" s="9">
        <f t="shared" si="0"/>
        <v>208.86229768799853</v>
      </c>
      <c r="O14" s="9">
        <f t="shared" si="1"/>
        <v>84.853762777367749</v>
      </c>
    </row>
    <row r="15" spans="1:15" x14ac:dyDescent="0.2">
      <c r="A15" s="1" t="s">
        <v>19</v>
      </c>
      <c r="B15" s="2">
        <v>111.13085172567193</v>
      </c>
      <c r="C15" s="2">
        <v>1.8900180455763541E-2</v>
      </c>
      <c r="D15" s="2">
        <v>5.995017735945904</v>
      </c>
      <c r="E15" s="2">
        <v>66.000233220478464</v>
      </c>
      <c r="F15" s="2">
        <v>7.9679289916633297E-2</v>
      </c>
      <c r="G15" s="2">
        <v>6.5557250076103042</v>
      </c>
      <c r="H15" s="2">
        <v>57.743406550483556</v>
      </c>
      <c r="I15" s="2">
        <v>0.19209429752924942</v>
      </c>
      <c r="J15" s="2">
        <v>9.9285003978082909</v>
      </c>
      <c r="K15" s="2">
        <v>62.913803284732012</v>
      </c>
      <c r="L15" s="2">
        <v>0.19209429752924942</v>
      </c>
      <c r="M15" s="2">
        <v>7.5014488313846099</v>
      </c>
      <c r="N15" s="9">
        <f t="shared" si="0"/>
        <v>186.65744305569405</v>
      </c>
      <c r="O15" s="9">
        <f t="shared" si="1"/>
        <v>75.526591330022114</v>
      </c>
    </row>
    <row r="16" spans="1:15" x14ac:dyDescent="0.2">
      <c r="A16" s="4" t="s">
        <v>33</v>
      </c>
      <c r="B16" s="7">
        <f>AVERAGE(B6:B15)</f>
        <v>121.11206428148296</v>
      </c>
      <c r="C16" s="7">
        <f t="shared" ref="C16:M16" si="2">AVERAGE(C6:C15)</f>
        <v>7.8926391695643278E-2</v>
      </c>
      <c r="D16" s="7">
        <f t="shared" si="2"/>
        <v>6.5924554521635859</v>
      </c>
      <c r="E16" s="7">
        <f t="shared" si="2"/>
        <v>59.59424786520286</v>
      </c>
      <c r="F16" s="7">
        <f t="shared" si="2"/>
        <v>0.14761360397543111</v>
      </c>
      <c r="G16" s="7">
        <f t="shared" si="2"/>
        <v>6.6960767990371703</v>
      </c>
      <c r="H16" s="7">
        <f t="shared" si="2"/>
        <v>57.454764164461878</v>
      </c>
      <c r="I16" s="7">
        <f t="shared" si="2"/>
        <v>0.17421642763249195</v>
      </c>
      <c r="J16" s="7">
        <f t="shared" si="2"/>
        <v>7.3656939568188449</v>
      </c>
      <c r="K16" s="7">
        <f t="shared" si="2"/>
        <v>61.551522948553576</v>
      </c>
      <c r="L16" s="7">
        <f t="shared" si="2"/>
        <v>0.18319859733623173</v>
      </c>
      <c r="M16" s="7">
        <f t="shared" si="2"/>
        <v>7.0441894008694224</v>
      </c>
      <c r="N16" s="10">
        <f>AVERAGE(N6:N15)</f>
        <v>178.60053497821838</v>
      </c>
      <c r="O16" s="9">
        <f t="shared" si="1"/>
        <v>57.488470696735419</v>
      </c>
    </row>
    <row r="17" spans="1:15" x14ac:dyDescent="0.2">
      <c r="A17" s="1" t="s">
        <v>40</v>
      </c>
      <c r="B17" s="2">
        <f>MIN(B6:B15)</f>
        <v>111.13085172567193</v>
      </c>
      <c r="C17" s="2">
        <f t="shared" ref="C17:O17" si="3">MIN(C6:C15)</f>
        <v>1.8900180455763541E-2</v>
      </c>
      <c r="D17" s="2">
        <f t="shared" si="3"/>
        <v>5.5937437968448043</v>
      </c>
      <c r="E17" s="2">
        <f t="shared" si="3"/>
        <v>47.931884108467798</v>
      </c>
      <c r="F17" s="2">
        <f t="shared" si="3"/>
        <v>7.9679289916633297E-2</v>
      </c>
      <c r="G17" s="2">
        <f t="shared" si="3"/>
        <v>5.7964871342018789</v>
      </c>
      <c r="H17" s="2">
        <f t="shared" si="3"/>
        <v>43.333943127403103</v>
      </c>
      <c r="I17" s="2">
        <f t="shared" si="3"/>
        <v>9.3788820740594442E-2</v>
      </c>
      <c r="J17" s="2">
        <f t="shared" si="3"/>
        <v>6.445849621910595</v>
      </c>
      <c r="K17" s="2">
        <f t="shared" si="3"/>
        <v>47.251614379793558</v>
      </c>
      <c r="L17" s="2">
        <f t="shared" si="3"/>
        <v>6.8997606822230578E-2</v>
      </c>
      <c r="M17" s="2">
        <f t="shared" si="3"/>
        <v>5.5795616392027068</v>
      </c>
      <c r="N17" s="10">
        <f t="shared" si="3"/>
        <v>150.00926517154241</v>
      </c>
      <c r="O17" s="10">
        <f t="shared" si="3"/>
        <v>30.409492434610911</v>
      </c>
    </row>
    <row r="18" spans="1:15" x14ac:dyDescent="0.2">
      <c r="A18" s="1" t="s">
        <v>41</v>
      </c>
      <c r="B18" s="2">
        <f>MAX(B6:B15)</f>
        <v>139.00927878632999</v>
      </c>
      <c r="C18" s="2">
        <f t="shared" ref="C18:O18" si="4">MAX(C6:C15)</f>
        <v>0.1697933827444017</v>
      </c>
      <c r="D18" s="2">
        <f t="shared" si="4"/>
        <v>7.9782367072585245</v>
      </c>
      <c r="E18" s="2">
        <f t="shared" si="4"/>
        <v>72.057938317235212</v>
      </c>
      <c r="F18" s="2">
        <f t="shared" si="4"/>
        <v>0.32030870024075553</v>
      </c>
      <c r="G18" s="2">
        <f t="shared" si="4"/>
        <v>7.8840226896696963</v>
      </c>
      <c r="H18" s="2">
        <f t="shared" si="4"/>
        <v>69.434765745993374</v>
      </c>
      <c r="I18" s="2">
        <f t="shared" si="4"/>
        <v>0.32030870024075553</v>
      </c>
      <c r="J18" s="2">
        <f t="shared" si="4"/>
        <v>9.9285003978082909</v>
      </c>
      <c r="K18" s="2">
        <f t="shared" si="4"/>
        <v>81.126781072835101</v>
      </c>
      <c r="L18" s="2">
        <f t="shared" si="4"/>
        <v>0.36758663038716066</v>
      </c>
      <c r="M18" s="2">
        <f t="shared" si="4"/>
        <v>8.5204717040002258</v>
      </c>
      <c r="N18" s="10">
        <f t="shared" si="4"/>
        <v>208.86229768799853</v>
      </c>
      <c r="O18" s="10">
        <f t="shared" si="4"/>
        <v>84.853762777367749</v>
      </c>
    </row>
    <row r="19" spans="1:15" x14ac:dyDescent="0.2">
      <c r="A19" s="1" t="s">
        <v>42</v>
      </c>
      <c r="B19" s="2">
        <f>B18-B17</f>
        <v>27.878427060658055</v>
      </c>
      <c r="C19" s="2">
        <f t="shared" ref="C19:O19" si="5">C18-C17</f>
        <v>0.15089320228863817</v>
      </c>
      <c r="D19" s="2">
        <f t="shared" si="5"/>
        <v>2.3844929104137202</v>
      </c>
      <c r="E19" s="2">
        <f t="shared" si="5"/>
        <v>24.126054208767414</v>
      </c>
      <c r="F19" s="2">
        <f t="shared" si="5"/>
        <v>0.24062941032412222</v>
      </c>
      <c r="G19" s="2">
        <f t="shared" si="5"/>
        <v>2.0875355554678174</v>
      </c>
      <c r="H19" s="2">
        <f t="shared" si="5"/>
        <v>26.100822618590271</v>
      </c>
      <c r="I19" s="2">
        <f t="shared" si="5"/>
        <v>0.22651987950016109</v>
      </c>
      <c r="J19" s="2">
        <f t="shared" si="5"/>
        <v>3.4826507758976959</v>
      </c>
      <c r="K19" s="2">
        <f t="shared" si="5"/>
        <v>33.875166693041542</v>
      </c>
      <c r="L19" s="2">
        <f t="shared" si="5"/>
        <v>0.29858902356493011</v>
      </c>
      <c r="M19" s="2">
        <f t="shared" si="5"/>
        <v>2.940910064797519</v>
      </c>
      <c r="N19" s="10">
        <f t="shared" si="5"/>
        <v>58.853032516456125</v>
      </c>
      <c r="O19" s="10">
        <f t="shared" si="5"/>
        <v>54.444270342756838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25" sqref="F25"/>
    </sheetView>
  </sheetViews>
  <sheetFormatPr baseColWidth="10" defaultRowHeight="16" x14ac:dyDescent="0.2"/>
  <cols>
    <col min="3" max="3" width="12.1640625" style="1" customWidth="1"/>
    <col min="4" max="4" width="13" style="1" customWidth="1"/>
    <col min="5" max="5" width="11.6640625" style="1" customWidth="1"/>
    <col min="6" max="6" width="16.33203125" style="1" customWidth="1"/>
  </cols>
  <sheetData>
    <row r="1" spans="1:6" x14ac:dyDescent="0.2">
      <c r="A1" s="1" t="s">
        <v>3</v>
      </c>
    </row>
    <row r="2" spans="1:6" x14ac:dyDescent="0.2">
      <c r="C2" s="1" t="s">
        <v>49</v>
      </c>
      <c r="D2" s="1">
        <v>0.24</v>
      </c>
    </row>
    <row r="3" spans="1:6" x14ac:dyDescent="0.2">
      <c r="A3" s="1" t="s">
        <v>4</v>
      </c>
      <c r="B3" s="2">
        <v>105</v>
      </c>
    </row>
    <row r="5" spans="1:6" x14ac:dyDescent="0.2"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</row>
    <row r="6" spans="1:6" x14ac:dyDescent="0.2">
      <c r="A6" s="1" t="s">
        <v>10</v>
      </c>
      <c r="B6" s="2">
        <v>523.75741041688968</v>
      </c>
      <c r="C6" s="2">
        <v>0.40080910373448958</v>
      </c>
      <c r="D6" s="2">
        <v>4.8491139878049294</v>
      </c>
      <c r="E6" s="2">
        <v>2.4940829067470935</v>
      </c>
      <c r="F6" s="2">
        <v>6</v>
      </c>
    </row>
    <row r="7" spans="1:6" x14ac:dyDescent="0.2">
      <c r="A7" s="1" t="s">
        <v>11</v>
      </c>
      <c r="B7" s="2">
        <v>485.29424728976699</v>
      </c>
      <c r="C7" s="2">
        <v>0.27710318999870265</v>
      </c>
      <c r="D7" s="2">
        <v>4.6077161550907899</v>
      </c>
      <c r="E7" s="2">
        <v>2.3109249870941286</v>
      </c>
      <c r="F7" s="2">
        <v>6</v>
      </c>
    </row>
    <row r="8" spans="1:6" x14ac:dyDescent="0.2">
      <c r="A8" s="1" t="s">
        <v>12</v>
      </c>
      <c r="B8" s="2">
        <v>479.57553122121072</v>
      </c>
      <c r="C8" s="2">
        <v>0.40080910373448958</v>
      </c>
      <c r="D8" s="2">
        <v>4.8491139878049294</v>
      </c>
      <c r="E8" s="2">
        <v>2.2836930058152891</v>
      </c>
      <c r="F8" s="2">
        <v>6</v>
      </c>
    </row>
    <row r="9" spans="1:6" x14ac:dyDescent="0.2">
      <c r="A9" s="1" t="s">
        <v>13</v>
      </c>
      <c r="B9" s="2">
        <v>505.19288469330502</v>
      </c>
      <c r="C9" s="2">
        <v>0.40080910373448958</v>
      </c>
      <c r="D9" s="2">
        <v>4.8491139878049294</v>
      </c>
      <c r="E9" s="2">
        <v>2.4056804033014525</v>
      </c>
      <c r="F9" s="2">
        <v>8</v>
      </c>
    </row>
    <row r="10" spans="1:6" x14ac:dyDescent="0.2">
      <c r="A10" s="1" t="s">
        <v>14</v>
      </c>
      <c r="B10" s="2">
        <v>500.04594086287295</v>
      </c>
      <c r="C10" s="2">
        <v>0.40080910373448958</v>
      </c>
      <c r="D10" s="2">
        <v>4.6077161550907899</v>
      </c>
      <c r="E10" s="2">
        <v>2.3811711469660617</v>
      </c>
      <c r="F10" s="2">
        <v>6</v>
      </c>
    </row>
    <row r="11" spans="1:6" x14ac:dyDescent="0.2">
      <c r="A11" s="1" t="s">
        <v>15</v>
      </c>
      <c r="B11" s="2">
        <v>515.35717882128495</v>
      </c>
      <c r="C11" s="2">
        <v>0.67980641034865352</v>
      </c>
      <c r="D11" s="2">
        <v>4.7806352694557823</v>
      </c>
      <c r="E11" s="2">
        <v>2.4540818039108805</v>
      </c>
      <c r="F11" s="2">
        <v>6</v>
      </c>
    </row>
    <row r="12" spans="1:6" x14ac:dyDescent="0.2">
      <c r="A12" s="1" t="s">
        <v>16</v>
      </c>
      <c r="B12" s="2">
        <v>513.83702196008005</v>
      </c>
      <c r="C12" s="2">
        <v>0.67980641034865352</v>
      </c>
      <c r="D12" s="2">
        <v>4.8491139878049294</v>
      </c>
      <c r="E12" s="2">
        <v>2.4468429617146668</v>
      </c>
      <c r="F12" s="2">
        <v>7</v>
      </c>
    </row>
    <row r="13" spans="1:6" x14ac:dyDescent="0.2">
      <c r="A13" s="1" t="s">
        <v>17</v>
      </c>
      <c r="B13" s="2">
        <v>504.19502104500884</v>
      </c>
      <c r="C13" s="2">
        <v>0.40080910373448958</v>
      </c>
      <c r="D13" s="2">
        <v>4.6821601880669323</v>
      </c>
      <c r="E13" s="2">
        <v>2.4009286716428995</v>
      </c>
      <c r="F13" s="2">
        <v>6</v>
      </c>
    </row>
    <row r="14" spans="1:6" x14ac:dyDescent="0.2">
      <c r="A14" s="1" t="s">
        <v>18</v>
      </c>
      <c r="B14" s="2">
        <v>480.40661827371434</v>
      </c>
      <c r="C14" s="2">
        <v>0.67980641034865352</v>
      </c>
      <c r="D14" s="2">
        <v>4.5179941320255121</v>
      </c>
      <c r="E14" s="2">
        <v>2.2876505632081634</v>
      </c>
      <c r="F14" s="2">
        <v>6</v>
      </c>
    </row>
    <row r="15" spans="1:6" x14ac:dyDescent="0.2">
      <c r="A15" s="1" t="s">
        <v>19</v>
      </c>
      <c r="B15" s="2">
        <v>536.65979864034705</v>
      </c>
      <c r="C15" s="2">
        <v>0.75024664499150462</v>
      </c>
      <c r="D15" s="2">
        <v>4.7806352694557823</v>
      </c>
      <c r="E15" s="2">
        <v>2.5555228506683192</v>
      </c>
      <c r="F15" s="2">
        <v>4</v>
      </c>
    </row>
    <row r="16" spans="1:6" x14ac:dyDescent="0.2">
      <c r="A16" s="4" t="s">
        <v>33</v>
      </c>
      <c r="B16" s="5">
        <f>AVERAGE(B6:B15)</f>
        <v>504.43216532244804</v>
      </c>
      <c r="C16" s="5">
        <f t="shared" ref="C16:F16" si="0">AVERAGE(C6:C15)</f>
        <v>0.50708145847086161</v>
      </c>
      <c r="D16" s="5">
        <f t="shared" si="0"/>
        <v>4.7373313120405314</v>
      </c>
      <c r="E16" s="5">
        <f t="shared" si="0"/>
        <v>2.4020579301068952</v>
      </c>
      <c r="F16" s="6">
        <f t="shared" si="0"/>
        <v>6.1</v>
      </c>
    </row>
    <row r="17" spans="1:6" x14ac:dyDescent="0.2">
      <c r="A17" s="1" t="s">
        <v>40</v>
      </c>
      <c r="B17">
        <f>MIN(B6:B15)</f>
        <v>479.57553122121072</v>
      </c>
      <c r="C17">
        <f t="shared" ref="C17:F17" si="1">MIN(C6:C15)</f>
        <v>0.27710318999870265</v>
      </c>
      <c r="D17">
        <f t="shared" si="1"/>
        <v>4.5179941320255121</v>
      </c>
      <c r="E17">
        <f t="shared" si="1"/>
        <v>2.2836930058152891</v>
      </c>
      <c r="F17">
        <f t="shared" si="1"/>
        <v>4</v>
      </c>
    </row>
    <row r="18" spans="1:6" x14ac:dyDescent="0.2">
      <c r="A18" s="1" t="s">
        <v>41</v>
      </c>
      <c r="B18">
        <f>MAX(B6:B15)</f>
        <v>536.65979864034705</v>
      </c>
      <c r="C18">
        <f t="shared" ref="C18:F18" si="2">MAX(C6:C15)</f>
        <v>0.75024664499150462</v>
      </c>
      <c r="D18">
        <f t="shared" si="2"/>
        <v>4.8491139878049294</v>
      </c>
      <c r="E18">
        <f t="shared" si="2"/>
        <v>2.5555228506683192</v>
      </c>
      <c r="F18">
        <f t="shared" si="2"/>
        <v>8</v>
      </c>
    </row>
    <row r="19" spans="1:6" x14ac:dyDescent="0.2">
      <c r="A19" s="1" t="s">
        <v>42</v>
      </c>
      <c r="B19">
        <f>B18-B17</f>
        <v>57.084267419136324</v>
      </c>
      <c r="C19">
        <f t="shared" ref="C19:F19" si="3">C18-C17</f>
        <v>0.47314345499280197</v>
      </c>
      <c r="D19">
        <f t="shared" si="3"/>
        <v>0.33111985577941727</v>
      </c>
      <c r="E19">
        <f t="shared" si="3"/>
        <v>0.27182984485303008</v>
      </c>
      <c r="F19">
        <f t="shared" si="3"/>
        <v>4</v>
      </c>
    </row>
    <row r="21" spans="1:6" x14ac:dyDescent="0.2">
      <c r="D21" s="1" t="s">
        <v>48</v>
      </c>
      <c r="E21" s="1">
        <f>$D$2/(E16*2)</f>
        <v>4.9957163187425629E-2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M28" sqref="M28"/>
    </sheetView>
  </sheetViews>
  <sheetFormatPr baseColWidth="10" defaultRowHeight="16" x14ac:dyDescent="0.2"/>
  <cols>
    <col min="2" max="2" width="14.1640625" style="2" customWidth="1"/>
    <col min="3" max="3" width="13.6640625" style="1" customWidth="1"/>
    <col min="4" max="4" width="12.83203125" style="1" customWidth="1"/>
    <col min="5" max="5" width="15.33203125" style="2" customWidth="1"/>
    <col min="6" max="6" width="16.33203125" style="2" customWidth="1"/>
    <col min="7" max="7" width="17" style="2" customWidth="1"/>
    <col min="8" max="8" width="16.6640625" style="2" customWidth="1"/>
    <col min="9" max="9" width="14.33203125" style="2" customWidth="1"/>
    <col min="10" max="10" width="14.1640625" style="2" customWidth="1"/>
    <col min="11" max="11" width="13.6640625" style="2" customWidth="1"/>
    <col min="12" max="12" width="13" style="2" customWidth="1"/>
    <col min="13" max="13" width="12.83203125" style="2" customWidth="1"/>
    <col min="14" max="14" width="15.5" customWidth="1"/>
  </cols>
  <sheetData>
    <row r="1" spans="1:15" x14ac:dyDescent="0.2">
      <c r="A1" s="1" t="s">
        <v>20</v>
      </c>
    </row>
    <row r="3" spans="1:15" x14ac:dyDescent="0.2">
      <c r="A3" s="1" t="s">
        <v>4</v>
      </c>
      <c r="B3" s="2">
        <v>105</v>
      </c>
    </row>
    <row r="5" spans="1:15" x14ac:dyDescent="0.2"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32</v>
      </c>
      <c r="N5" s="8" t="s">
        <v>43</v>
      </c>
      <c r="O5" s="1" t="s">
        <v>44</v>
      </c>
    </row>
    <row r="6" spans="1:15" x14ac:dyDescent="0.2">
      <c r="A6" s="1" t="s">
        <v>10</v>
      </c>
      <c r="B6" s="2">
        <v>130.6211424667589</v>
      </c>
      <c r="C6" s="2">
        <v>0.11095032594556802</v>
      </c>
      <c r="D6" s="2">
        <v>7.5121414881249402</v>
      </c>
      <c r="E6" s="2">
        <v>71.151226251978159</v>
      </c>
      <c r="F6" s="2">
        <v>0.32990908058289975</v>
      </c>
      <c r="G6" s="2">
        <v>7.3703066076693036</v>
      </c>
      <c r="H6" s="2">
        <v>72.482936009823831</v>
      </c>
      <c r="I6" s="2">
        <v>0.18888963666491948</v>
      </c>
      <c r="J6" s="2">
        <v>6.4510994473652294</v>
      </c>
      <c r="K6" s="2">
        <v>71.619001522572816</v>
      </c>
      <c r="L6" s="2">
        <v>0.32994313293589933</v>
      </c>
      <c r="M6" s="2">
        <v>8.3742297344803838</v>
      </c>
      <c r="N6" s="9">
        <f t="shared" ref="N6:N15" si="0">E6+H6+K6</f>
        <v>215.25316378437481</v>
      </c>
      <c r="O6" s="9">
        <f>N6-B6</f>
        <v>84.632021317615909</v>
      </c>
    </row>
    <row r="7" spans="1:15" x14ac:dyDescent="0.2">
      <c r="A7" s="1" t="s">
        <v>11</v>
      </c>
      <c r="B7" s="2">
        <v>126.28386344704846</v>
      </c>
      <c r="C7" s="2">
        <v>4.7566301607023208E-2</v>
      </c>
      <c r="D7" s="2">
        <v>4.9962703255774699</v>
      </c>
      <c r="E7" s="2">
        <v>63.353934111245117</v>
      </c>
      <c r="F7" s="2">
        <v>0.10373074726652552</v>
      </c>
      <c r="G7" s="2">
        <v>4.996821343165557</v>
      </c>
      <c r="H7" s="2">
        <v>57.060759984969962</v>
      </c>
      <c r="I7" s="2">
        <v>0.10373142346975367</v>
      </c>
      <c r="J7" s="2">
        <v>5.481148422801934</v>
      </c>
      <c r="K7" s="2">
        <v>56.279875362232133</v>
      </c>
      <c r="L7" s="2">
        <v>0.10373142346975367</v>
      </c>
      <c r="M7" s="2">
        <v>5.481148422801934</v>
      </c>
      <c r="N7" s="9">
        <f t="shared" si="0"/>
        <v>176.69456945844721</v>
      </c>
      <c r="O7" s="9">
        <f t="shared" ref="O7:O16" si="1">N7-B7</f>
        <v>50.410706011398744</v>
      </c>
    </row>
    <row r="8" spans="1:15" x14ac:dyDescent="0.2">
      <c r="A8" s="1" t="s">
        <v>12</v>
      </c>
      <c r="B8" s="2">
        <v>127.75869388829145</v>
      </c>
      <c r="C8" s="2">
        <v>0.12716963947709786</v>
      </c>
      <c r="D8" s="2">
        <v>5.0636532253075766</v>
      </c>
      <c r="E8" s="2">
        <v>47.131785427531895</v>
      </c>
      <c r="F8" s="2">
        <v>9.3788820740594442E-2</v>
      </c>
      <c r="G8" s="2">
        <v>4.8876723895119554</v>
      </c>
      <c r="H8" s="2">
        <v>54.366171221471419</v>
      </c>
      <c r="I8" s="2">
        <v>9.3788820740594442E-2</v>
      </c>
      <c r="J8" s="2">
        <v>6.8405496709277491</v>
      </c>
      <c r="K8" s="2">
        <v>52.862681550508526</v>
      </c>
      <c r="L8" s="2">
        <v>9.3788820740594442E-2</v>
      </c>
      <c r="M8" s="2">
        <v>4.8876723895119554</v>
      </c>
      <c r="N8" s="9">
        <f t="shared" si="0"/>
        <v>154.36063819951184</v>
      </c>
      <c r="O8" s="9">
        <f t="shared" si="1"/>
        <v>26.601944311220393</v>
      </c>
    </row>
    <row r="9" spans="1:15" x14ac:dyDescent="0.2">
      <c r="A9" s="1" t="s">
        <v>13</v>
      </c>
      <c r="B9" s="2">
        <v>129.62146762105138</v>
      </c>
      <c r="C9" s="2">
        <v>8.4760672999648415E-2</v>
      </c>
      <c r="D9" s="2">
        <v>7.8129094985994136</v>
      </c>
      <c r="E9" s="2">
        <v>65.704269176413192</v>
      </c>
      <c r="F9" s="2">
        <v>0.25461282530639073</v>
      </c>
      <c r="G9" s="2">
        <v>6.4081460301977931</v>
      </c>
      <c r="H9" s="2">
        <v>50.342497020803911</v>
      </c>
      <c r="I9" s="2">
        <v>0.25461013688981321</v>
      </c>
      <c r="J9" s="2">
        <v>5.8022971807271757</v>
      </c>
      <c r="K9" s="2">
        <v>75.208619620719631</v>
      </c>
      <c r="L9" s="2">
        <v>0.25461282530639073</v>
      </c>
      <c r="M9" s="2">
        <v>5.3932918261365925</v>
      </c>
      <c r="N9" s="9">
        <f t="shared" si="0"/>
        <v>191.25538581793671</v>
      </c>
      <c r="O9" s="9">
        <f t="shared" si="1"/>
        <v>61.633918196885332</v>
      </c>
    </row>
    <row r="10" spans="1:15" x14ac:dyDescent="0.2">
      <c r="A10" s="1" t="s">
        <v>14</v>
      </c>
      <c r="B10" s="2">
        <v>125.26926564613461</v>
      </c>
      <c r="C10" s="2">
        <v>1.9575728132674889E-2</v>
      </c>
      <c r="D10" s="2">
        <v>7.5547473036736577</v>
      </c>
      <c r="E10" s="2">
        <v>60.676749609832015</v>
      </c>
      <c r="F10" s="2">
        <v>1.9575667838859244E-2</v>
      </c>
      <c r="G10" s="2">
        <v>4.9804989855066459</v>
      </c>
      <c r="H10" s="2">
        <v>51.531790233795931</v>
      </c>
      <c r="I10" s="2">
        <v>1.9575728132674889E-2</v>
      </c>
      <c r="J10" s="2">
        <v>6.4404749903168845</v>
      </c>
      <c r="K10" s="2">
        <v>51.061948491854494</v>
      </c>
      <c r="L10" s="2">
        <v>0.29449756599180987</v>
      </c>
      <c r="M10" s="2">
        <v>6.4404749903168845</v>
      </c>
      <c r="N10" s="9">
        <f t="shared" si="0"/>
        <v>163.27048833548244</v>
      </c>
      <c r="O10" s="9">
        <f t="shared" si="1"/>
        <v>38.001222689347827</v>
      </c>
    </row>
    <row r="11" spans="1:15" x14ac:dyDescent="0.2">
      <c r="A11" s="1" t="s">
        <v>15</v>
      </c>
      <c r="B11" s="2">
        <v>132.35901111545931</v>
      </c>
      <c r="C11" s="2">
        <v>9.8405638360095124E-2</v>
      </c>
      <c r="D11" s="2">
        <v>5.893263558479414</v>
      </c>
      <c r="E11" s="2">
        <v>70.684488524804621</v>
      </c>
      <c r="F11" s="2">
        <v>0.19210009780336257</v>
      </c>
      <c r="G11" s="2">
        <v>7.8726296248775149</v>
      </c>
      <c r="H11" s="2">
        <v>68.680666743099678</v>
      </c>
      <c r="I11" s="2">
        <v>0.19210009780336257</v>
      </c>
      <c r="J11" s="2">
        <v>7.651771179749538</v>
      </c>
      <c r="K11" s="2">
        <v>48.709157249680636</v>
      </c>
      <c r="L11" s="2">
        <v>0.22085600581845888</v>
      </c>
      <c r="M11" s="2">
        <v>8.1676787314962009</v>
      </c>
      <c r="N11" s="9">
        <f t="shared" si="0"/>
        <v>188.07431251758493</v>
      </c>
      <c r="O11" s="9">
        <f t="shared" si="1"/>
        <v>55.715301402125618</v>
      </c>
    </row>
    <row r="12" spans="1:15" x14ac:dyDescent="0.2">
      <c r="A12" s="1" t="s">
        <v>16</v>
      </c>
      <c r="B12" s="2">
        <v>117.44196386507616</v>
      </c>
      <c r="C12" s="2">
        <v>0.1274789448127428</v>
      </c>
      <c r="D12" s="2">
        <v>4.9440710328788295</v>
      </c>
      <c r="E12" s="2">
        <v>52.866313216089161</v>
      </c>
      <c r="F12" s="2">
        <v>6.4390961482342371E-2</v>
      </c>
      <c r="G12" s="2">
        <v>7.9355692029347864</v>
      </c>
      <c r="H12" s="2">
        <v>63.120185013439752</v>
      </c>
      <c r="I12" s="2">
        <v>6.4394221422795717E-2</v>
      </c>
      <c r="J12" s="2">
        <v>5.8030818200284804</v>
      </c>
      <c r="K12" s="2">
        <v>48.907476074947866</v>
      </c>
      <c r="L12" s="2">
        <v>6.4390961482342371E-2</v>
      </c>
      <c r="M12" s="2">
        <v>5.6411439916028083</v>
      </c>
      <c r="N12" s="9">
        <f t="shared" si="0"/>
        <v>164.89397430447679</v>
      </c>
      <c r="O12" s="9">
        <f t="shared" si="1"/>
        <v>47.452010439400624</v>
      </c>
    </row>
    <row r="13" spans="1:15" x14ac:dyDescent="0.2">
      <c r="A13" s="1" t="s">
        <v>17</v>
      </c>
      <c r="B13" s="2">
        <v>119.17329186110521</v>
      </c>
      <c r="C13" s="2">
        <v>8.3797344014376857E-2</v>
      </c>
      <c r="D13" s="2">
        <v>4.5203465715770568</v>
      </c>
      <c r="E13" s="2">
        <v>65.028218585117941</v>
      </c>
      <c r="F13" s="2">
        <v>0.18679098294791571</v>
      </c>
      <c r="G13" s="2">
        <v>5.6098508251830275</v>
      </c>
      <c r="H13" s="2">
        <v>71.737851452134493</v>
      </c>
      <c r="I13" s="2">
        <v>9.8405638360095124E-2</v>
      </c>
      <c r="J13" s="2">
        <v>5.4820503759983481</v>
      </c>
      <c r="K13" s="2">
        <v>59.276485728381914</v>
      </c>
      <c r="L13" s="2">
        <v>0.18679311220279893</v>
      </c>
      <c r="M13" s="2">
        <v>5.6095937470663184</v>
      </c>
      <c r="N13" s="9">
        <f t="shared" si="0"/>
        <v>196.04255576563435</v>
      </c>
      <c r="O13" s="9">
        <f t="shared" si="1"/>
        <v>76.869263904529134</v>
      </c>
    </row>
    <row r="14" spans="1:15" x14ac:dyDescent="0.2">
      <c r="A14" s="1" t="s">
        <v>18</v>
      </c>
      <c r="B14" s="2">
        <v>127.50288495845737</v>
      </c>
      <c r="C14" s="2">
        <v>0.12747897802676839</v>
      </c>
      <c r="D14" s="2">
        <v>7.850226363955775</v>
      </c>
      <c r="E14" s="2">
        <v>72.054761879413732</v>
      </c>
      <c r="F14" s="2">
        <v>0.12747897802676839</v>
      </c>
      <c r="G14" s="2">
        <v>8.4728629190701579</v>
      </c>
      <c r="H14" s="2">
        <v>78.707801426749924</v>
      </c>
      <c r="I14" s="2">
        <v>0.10056098437017583</v>
      </c>
      <c r="J14" s="2">
        <v>8.4728629190701579</v>
      </c>
      <c r="K14" s="2">
        <v>70.707726025471075</v>
      </c>
      <c r="L14" s="2">
        <v>0.12747897802676839</v>
      </c>
      <c r="M14" s="2">
        <v>8.4728629190701579</v>
      </c>
      <c r="N14" s="9">
        <f t="shared" si="0"/>
        <v>221.47028933163472</v>
      </c>
      <c r="O14" s="9">
        <f t="shared" si="1"/>
        <v>93.967404373177345</v>
      </c>
    </row>
    <row r="15" spans="1:15" x14ac:dyDescent="0.2">
      <c r="A15" s="1" t="s">
        <v>19</v>
      </c>
      <c r="B15" s="2">
        <v>127.14850243096848</v>
      </c>
      <c r="C15" s="2">
        <v>2.9724673331137701E-2</v>
      </c>
      <c r="D15" s="2">
        <v>5.9372662265964715</v>
      </c>
      <c r="E15" s="2">
        <v>67.301445673052413</v>
      </c>
      <c r="F15" s="2">
        <v>0.18510678160053301</v>
      </c>
      <c r="G15" s="2">
        <v>5.9967182413524469</v>
      </c>
      <c r="H15" s="2">
        <v>68.435457916351439</v>
      </c>
      <c r="I15" s="2">
        <v>0.18510678160053301</v>
      </c>
      <c r="J15" s="2">
        <v>5.9967182413524469</v>
      </c>
      <c r="K15" s="2">
        <v>68.868464646638941</v>
      </c>
      <c r="L15" s="2">
        <v>0.18510678160053301</v>
      </c>
      <c r="M15" s="2">
        <v>5.9967182413524469</v>
      </c>
      <c r="N15" s="9">
        <f t="shared" si="0"/>
        <v>204.60536823604281</v>
      </c>
      <c r="O15" s="9">
        <f t="shared" si="1"/>
        <v>77.45686580507433</v>
      </c>
    </row>
    <row r="16" spans="1:15" x14ac:dyDescent="0.2">
      <c r="A16" s="4" t="s">
        <v>33</v>
      </c>
      <c r="B16" s="7">
        <f>AVERAGE(B6:B15)</f>
        <v>126.31800873003513</v>
      </c>
      <c r="C16" s="7">
        <f t="shared" ref="C16:M16" si="2">AVERAGE(C6:C15)</f>
        <v>8.5690824670713331E-2</v>
      </c>
      <c r="D16" s="7">
        <f t="shared" si="2"/>
        <v>6.2084895594770604</v>
      </c>
      <c r="E16" s="7">
        <f t="shared" si="2"/>
        <v>63.595319245547827</v>
      </c>
      <c r="F16" s="7">
        <f t="shared" si="2"/>
        <v>0.15574849435961918</v>
      </c>
      <c r="G16" s="7">
        <f t="shared" si="2"/>
        <v>6.4531076169469186</v>
      </c>
      <c r="H16" s="7">
        <f t="shared" si="2"/>
        <v>63.646611702264032</v>
      </c>
      <c r="I16" s="7">
        <f t="shared" si="2"/>
        <v>0.13011634694547181</v>
      </c>
      <c r="J16" s="7">
        <f t="shared" si="2"/>
        <v>6.4422054248337961</v>
      </c>
      <c r="K16" s="7">
        <f t="shared" si="2"/>
        <v>60.350143627300795</v>
      </c>
      <c r="L16" s="7">
        <f t="shared" si="2"/>
        <v>0.18611996075753495</v>
      </c>
      <c r="M16" s="7">
        <f t="shared" si="2"/>
        <v>6.4464814993835686</v>
      </c>
      <c r="N16" s="10">
        <f>AVERAGE(N6:N15)</f>
        <v>187.59207457511269</v>
      </c>
      <c r="O16" s="9">
        <f t="shared" si="1"/>
        <v>61.274065845077558</v>
      </c>
    </row>
    <row r="17" spans="1:15" x14ac:dyDescent="0.2">
      <c r="A17" s="1" t="s">
        <v>40</v>
      </c>
      <c r="B17" s="2">
        <f>MIN(B6:B15)</f>
        <v>117.44196386507616</v>
      </c>
      <c r="C17" s="2">
        <f t="shared" ref="C17:O17" si="3">MIN(C6:C15)</f>
        <v>1.9575728132674889E-2</v>
      </c>
      <c r="D17" s="2">
        <f t="shared" si="3"/>
        <v>4.5203465715770568</v>
      </c>
      <c r="E17" s="2">
        <f t="shared" si="3"/>
        <v>47.131785427531895</v>
      </c>
      <c r="F17" s="2">
        <f t="shared" si="3"/>
        <v>1.9575667838859244E-2</v>
      </c>
      <c r="G17" s="2">
        <f t="shared" si="3"/>
        <v>4.8876723895119554</v>
      </c>
      <c r="H17" s="2">
        <f t="shared" si="3"/>
        <v>50.342497020803911</v>
      </c>
      <c r="I17" s="2">
        <f t="shared" si="3"/>
        <v>1.9575728132674889E-2</v>
      </c>
      <c r="J17" s="2">
        <f t="shared" si="3"/>
        <v>5.481148422801934</v>
      </c>
      <c r="K17" s="2">
        <f t="shared" si="3"/>
        <v>48.709157249680636</v>
      </c>
      <c r="L17" s="2">
        <f t="shared" si="3"/>
        <v>6.4390961482342371E-2</v>
      </c>
      <c r="M17" s="2">
        <f t="shared" si="3"/>
        <v>4.8876723895119554</v>
      </c>
      <c r="N17" s="10">
        <f t="shared" si="3"/>
        <v>154.36063819951184</v>
      </c>
      <c r="O17" s="10">
        <f t="shared" si="3"/>
        <v>26.601944311220393</v>
      </c>
    </row>
    <row r="18" spans="1:15" x14ac:dyDescent="0.2">
      <c r="A18" s="1" t="s">
        <v>41</v>
      </c>
      <c r="B18" s="2">
        <f>MAX(B6:B15)</f>
        <v>132.35901111545931</v>
      </c>
      <c r="C18" s="2">
        <f t="shared" ref="C18:O18" si="4">MAX(C6:C15)</f>
        <v>0.12747897802676839</v>
      </c>
      <c r="D18" s="2">
        <f t="shared" si="4"/>
        <v>7.850226363955775</v>
      </c>
      <c r="E18" s="2">
        <f t="shared" si="4"/>
        <v>72.054761879413732</v>
      </c>
      <c r="F18" s="2">
        <f t="shared" si="4"/>
        <v>0.32990908058289975</v>
      </c>
      <c r="G18" s="2">
        <f t="shared" si="4"/>
        <v>8.4728629190701579</v>
      </c>
      <c r="H18" s="2">
        <f t="shared" si="4"/>
        <v>78.707801426749924</v>
      </c>
      <c r="I18" s="2">
        <f t="shared" si="4"/>
        <v>0.25461013688981321</v>
      </c>
      <c r="J18" s="2">
        <f t="shared" si="4"/>
        <v>8.4728629190701579</v>
      </c>
      <c r="K18" s="2">
        <f t="shared" si="4"/>
        <v>75.208619620719631</v>
      </c>
      <c r="L18" s="2">
        <f t="shared" si="4"/>
        <v>0.32994313293589933</v>
      </c>
      <c r="M18" s="2">
        <f t="shared" si="4"/>
        <v>8.4728629190701579</v>
      </c>
      <c r="N18" s="10">
        <f t="shared" si="4"/>
        <v>221.47028933163472</v>
      </c>
      <c r="O18" s="10">
        <f t="shared" si="4"/>
        <v>93.967404373177345</v>
      </c>
    </row>
    <row r="19" spans="1:15" x14ac:dyDescent="0.2">
      <c r="A19" s="1" t="s">
        <v>42</v>
      </c>
      <c r="B19" s="2">
        <f>B18-B17</f>
        <v>14.917047250383149</v>
      </c>
      <c r="C19" s="2">
        <f t="shared" ref="C19:O19" si="5">C18-C17</f>
        <v>0.1079032498940935</v>
      </c>
      <c r="D19" s="2">
        <f t="shared" si="5"/>
        <v>3.3298797923787182</v>
      </c>
      <c r="E19" s="2">
        <f t="shared" si="5"/>
        <v>24.922976451881837</v>
      </c>
      <c r="F19" s="2">
        <f t="shared" si="5"/>
        <v>0.31033341274404053</v>
      </c>
      <c r="G19" s="2">
        <f t="shared" si="5"/>
        <v>3.5851905295582025</v>
      </c>
      <c r="H19" s="2">
        <f t="shared" si="5"/>
        <v>28.365304405946013</v>
      </c>
      <c r="I19" s="2">
        <f t="shared" si="5"/>
        <v>0.23503440875713832</v>
      </c>
      <c r="J19" s="2">
        <f t="shared" si="5"/>
        <v>2.9917144962682238</v>
      </c>
      <c r="K19" s="2">
        <f t="shared" si="5"/>
        <v>26.499462371038994</v>
      </c>
      <c r="L19" s="2">
        <f t="shared" si="5"/>
        <v>0.26555217145355697</v>
      </c>
      <c r="M19" s="2">
        <f t="shared" si="5"/>
        <v>3.5851905295582025</v>
      </c>
      <c r="N19" s="10">
        <f t="shared" si="5"/>
        <v>67.109651132122877</v>
      </c>
      <c r="O19" s="10">
        <f t="shared" si="5"/>
        <v>67.365460061956952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19" sqref="G19"/>
    </sheetView>
  </sheetViews>
  <sheetFormatPr baseColWidth="10" defaultRowHeight="16" x14ac:dyDescent="0.2"/>
  <cols>
    <col min="3" max="3" width="12.1640625" style="1" customWidth="1"/>
    <col min="4" max="4" width="13" style="1" customWidth="1"/>
    <col min="5" max="5" width="11.6640625" style="1" customWidth="1"/>
    <col min="6" max="6" width="16.33203125" style="1" customWidth="1"/>
  </cols>
  <sheetData>
    <row r="1" spans="1:6" x14ac:dyDescent="0.2">
      <c r="A1" s="1" t="s">
        <v>3</v>
      </c>
    </row>
    <row r="2" spans="1:6" x14ac:dyDescent="0.2">
      <c r="C2" s="1" t="s">
        <v>49</v>
      </c>
      <c r="D2" s="1">
        <v>0.24</v>
      </c>
    </row>
    <row r="3" spans="1:6" x14ac:dyDescent="0.2">
      <c r="A3" s="1" t="s">
        <v>4</v>
      </c>
      <c r="B3" s="2">
        <v>120</v>
      </c>
    </row>
    <row r="5" spans="1:6" x14ac:dyDescent="0.2"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</row>
    <row r="6" spans="1:6" x14ac:dyDescent="0.2">
      <c r="A6" s="1" t="s">
        <v>10</v>
      </c>
      <c r="B6" s="2">
        <v>581.62888567097843</v>
      </c>
      <c r="C6" s="2">
        <v>0.75455794507133112</v>
      </c>
      <c r="D6" s="2">
        <v>4.7806352694557823</v>
      </c>
      <c r="E6" s="2">
        <v>2.4234536902957435</v>
      </c>
      <c r="F6" s="2">
        <v>6</v>
      </c>
    </row>
    <row r="7" spans="1:6" x14ac:dyDescent="0.2">
      <c r="A7" s="1" t="s">
        <v>11</v>
      </c>
      <c r="B7" s="2">
        <v>583.92784880604165</v>
      </c>
      <c r="C7" s="2">
        <v>0.27710318999870265</v>
      </c>
      <c r="D7" s="2">
        <v>4.7806352694557823</v>
      </c>
      <c r="E7" s="2">
        <v>2.4330327033585069</v>
      </c>
      <c r="F7" s="2">
        <v>6</v>
      </c>
    </row>
    <row r="8" spans="1:6" x14ac:dyDescent="0.2">
      <c r="A8" s="1" t="s">
        <v>12</v>
      </c>
      <c r="B8" s="2">
        <v>554.64599691700369</v>
      </c>
      <c r="C8" s="2">
        <v>0.75024664499150462</v>
      </c>
      <c r="D8" s="2">
        <v>4.8491139878049294</v>
      </c>
      <c r="E8" s="2">
        <v>2.3110249871541821</v>
      </c>
      <c r="F8" s="2">
        <v>6</v>
      </c>
    </row>
    <row r="9" spans="1:6" x14ac:dyDescent="0.2">
      <c r="A9" s="1" t="s">
        <v>13</v>
      </c>
      <c r="B9" s="2">
        <v>536.77550039506218</v>
      </c>
      <c r="C9" s="2">
        <v>0.27710318999870265</v>
      </c>
      <c r="D9" s="2">
        <v>4.5179941320255121</v>
      </c>
      <c r="E9" s="2">
        <v>2.2365645849794258</v>
      </c>
      <c r="F9" s="2">
        <v>6</v>
      </c>
    </row>
    <row r="10" spans="1:6" x14ac:dyDescent="0.2">
      <c r="A10" s="1" t="s">
        <v>14</v>
      </c>
      <c r="B10" s="2">
        <v>563.32633292701621</v>
      </c>
      <c r="C10" s="2">
        <v>0.27710318999870265</v>
      </c>
      <c r="D10" s="2">
        <v>4.7806352694557823</v>
      </c>
      <c r="E10" s="2">
        <v>2.3471930538625676</v>
      </c>
      <c r="F10" s="2">
        <v>8</v>
      </c>
    </row>
    <row r="11" spans="1:6" x14ac:dyDescent="0.2">
      <c r="A11" s="1" t="s">
        <v>15</v>
      </c>
      <c r="B11" s="2">
        <v>577.33537859021192</v>
      </c>
      <c r="C11" s="2">
        <v>0.75024664499150462</v>
      </c>
      <c r="D11" s="2">
        <v>4.6821601880669323</v>
      </c>
      <c r="E11" s="2">
        <v>2.4055640774592164</v>
      </c>
      <c r="F11" s="2">
        <v>6</v>
      </c>
    </row>
    <row r="12" spans="1:6" x14ac:dyDescent="0.2">
      <c r="A12" s="1" t="s">
        <v>16</v>
      </c>
      <c r="B12" s="2">
        <v>598.53615710869451</v>
      </c>
      <c r="C12" s="2">
        <v>0.40080910373448958</v>
      </c>
      <c r="D12" s="2">
        <v>4.7806352694557823</v>
      </c>
      <c r="E12" s="2">
        <v>2.4939006546195603</v>
      </c>
      <c r="F12" s="2">
        <v>6</v>
      </c>
    </row>
    <row r="13" spans="1:6" x14ac:dyDescent="0.2">
      <c r="A13" s="1" t="s">
        <v>17</v>
      </c>
      <c r="B13" s="2">
        <v>551.2701809770922</v>
      </c>
      <c r="C13" s="2">
        <v>0.27710318999870265</v>
      </c>
      <c r="D13" s="2">
        <v>4.2977386298860134</v>
      </c>
      <c r="E13" s="2">
        <v>2.2969590874045509</v>
      </c>
      <c r="F13" s="2">
        <v>8</v>
      </c>
    </row>
    <row r="14" spans="1:6" x14ac:dyDescent="0.2">
      <c r="A14" s="1" t="s">
        <v>18</v>
      </c>
      <c r="B14" s="2">
        <v>546.26621980631182</v>
      </c>
      <c r="C14" s="2">
        <v>0.27710318999870265</v>
      </c>
      <c r="D14" s="2">
        <v>4.3281070281156495</v>
      </c>
      <c r="E14" s="2">
        <v>2.2761092491929658</v>
      </c>
      <c r="F14" s="2">
        <v>7</v>
      </c>
    </row>
    <row r="15" spans="1:6" x14ac:dyDescent="0.2">
      <c r="A15" s="1" t="s">
        <v>19</v>
      </c>
      <c r="B15" s="2">
        <v>599.99092636336286</v>
      </c>
      <c r="C15" s="2">
        <v>0.79907119313034558</v>
      </c>
      <c r="D15" s="2">
        <v>4.8491139878049294</v>
      </c>
      <c r="E15" s="2">
        <v>2.4999621931806786</v>
      </c>
      <c r="F15" s="2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H15" sqref="H15"/>
    </sheetView>
  </sheetViews>
  <sheetFormatPr baseColWidth="10" defaultRowHeight="16" x14ac:dyDescent="0.2"/>
  <cols>
    <col min="2" max="2" width="14.1640625" style="2" customWidth="1"/>
    <col min="3" max="3" width="13.6640625" style="1" customWidth="1"/>
    <col min="4" max="4" width="12.83203125" style="1" customWidth="1"/>
    <col min="5" max="5" width="15.33203125" style="2" customWidth="1"/>
    <col min="6" max="6" width="16.33203125" style="2" customWidth="1"/>
    <col min="7" max="7" width="17" style="2" customWidth="1"/>
    <col min="8" max="8" width="16.6640625" style="2" customWidth="1"/>
    <col min="9" max="9" width="14.33203125" style="2" customWidth="1"/>
    <col min="10" max="10" width="14.1640625" style="2" customWidth="1"/>
    <col min="11" max="11" width="13.6640625" style="2" customWidth="1"/>
    <col min="12" max="12" width="13" style="2" customWidth="1"/>
    <col min="13" max="13" width="12.83203125" style="2" customWidth="1"/>
  </cols>
  <sheetData>
    <row r="1" spans="1:13" x14ac:dyDescent="0.2">
      <c r="A1" s="1" t="s">
        <v>20</v>
      </c>
    </row>
    <row r="3" spans="1:13" x14ac:dyDescent="0.2">
      <c r="A3" s="1" t="s">
        <v>4</v>
      </c>
      <c r="B3" s="2">
        <v>120</v>
      </c>
    </row>
    <row r="5" spans="1:13" x14ac:dyDescent="0.2"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32</v>
      </c>
    </row>
    <row r="6" spans="1:13" x14ac:dyDescent="0.2">
      <c r="A6" s="1" t="s">
        <v>10</v>
      </c>
      <c r="B6" s="2">
        <v>135.93697402549682</v>
      </c>
      <c r="C6" s="2">
        <v>5.4155819595955085E-2</v>
      </c>
      <c r="D6" s="2">
        <v>5.298845707403502</v>
      </c>
      <c r="E6" s="2">
        <v>62.550026989393842</v>
      </c>
      <c r="F6" s="2">
        <v>0.17572363073284786</v>
      </c>
      <c r="G6" s="2">
        <v>6.4685779211627192</v>
      </c>
      <c r="H6" s="2">
        <v>75.805919904124238</v>
      </c>
      <c r="I6" s="2">
        <v>0.31508962613615238</v>
      </c>
      <c r="J6" s="2">
        <v>8.444746253861517</v>
      </c>
      <c r="K6" s="2">
        <v>93.10133383544175</v>
      </c>
      <c r="L6" s="2">
        <v>4.8689009907363717E-2</v>
      </c>
      <c r="M6" s="2">
        <v>5.298845707403502</v>
      </c>
    </row>
    <row r="7" spans="1:13" x14ac:dyDescent="0.2">
      <c r="A7" s="1" t="s">
        <v>11</v>
      </c>
      <c r="B7" s="2">
        <v>140.66009461811458</v>
      </c>
      <c r="C7" s="2">
        <v>2.8978197635805378E-2</v>
      </c>
      <c r="D7" s="2">
        <v>7.872668136662238</v>
      </c>
      <c r="E7" s="2">
        <v>81.881274395892547</v>
      </c>
      <c r="F7" s="2">
        <v>4.1804449009177611E-2</v>
      </c>
      <c r="G7" s="2">
        <v>6.5767246167178559</v>
      </c>
      <c r="H7" s="2">
        <v>59.01576390702116</v>
      </c>
      <c r="I7" s="2">
        <v>0.22563394594087355</v>
      </c>
      <c r="J7" s="2">
        <v>4.9931376232124043</v>
      </c>
      <c r="K7" s="2">
        <v>66.313959313411999</v>
      </c>
      <c r="L7" s="2">
        <v>0.22563394594087355</v>
      </c>
      <c r="M7" s="2">
        <v>6.8299646705703916</v>
      </c>
    </row>
    <row r="8" spans="1:13" x14ac:dyDescent="0.2">
      <c r="A8" s="1" t="s">
        <v>12</v>
      </c>
      <c r="B8" s="2">
        <v>129.36315791581893</v>
      </c>
      <c r="C8" s="2">
        <v>5.2505908330757266E-2</v>
      </c>
      <c r="D8" s="2">
        <v>4.6956862060121534</v>
      </c>
      <c r="E8" s="2">
        <v>57.70254538584787</v>
      </c>
      <c r="F8" s="2">
        <v>5.2509846632397612E-2</v>
      </c>
      <c r="G8" s="2">
        <v>5.9877297642305614</v>
      </c>
      <c r="H8" s="2">
        <v>57.70254538584787</v>
      </c>
      <c r="I8" s="2">
        <v>5.2509846632397612E-2</v>
      </c>
      <c r="J8" s="2">
        <v>5.9877297642305614</v>
      </c>
      <c r="K8" s="2">
        <v>64.905598170685707</v>
      </c>
      <c r="L8" s="2">
        <v>5.2509846632397612E-2</v>
      </c>
      <c r="M8" s="2">
        <v>4.9927845554299273</v>
      </c>
    </row>
    <row r="9" spans="1:13" x14ac:dyDescent="0.2">
      <c r="A9" s="1" t="s">
        <v>13</v>
      </c>
      <c r="B9" s="2">
        <v>148.87232434873027</v>
      </c>
      <c r="C9" s="2">
        <v>2.5969962984312023E-2</v>
      </c>
      <c r="D9" s="2">
        <v>5.2070096649446125</v>
      </c>
      <c r="E9" s="2">
        <v>69.962404446903946</v>
      </c>
      <c r="F9" s="2">
        <v>8.3142742485750598E-2</v>
      </c>
      <c r="G9" s="2">
        <v>6.9369375813262852</v>
      </c>
      <c r="H9" s="2">
        <v>68.573644517339261</v>
      </c>
      <c r="I9" s="2">
        <v>8.3142742485750598E-2</v>
      </c>
      <c r="J9" s="2">
        <v>6.9369375813262852</v>
      </c>
      <c r="K9" s="2">
        <v>51.66605392105847</v>
      </c>
      <c r="L9" s="2">
        <v>8.3141254097455E-2</v>
      </c>
      <c r="M9" s="2">
        <v>4.8561765315664607</v>
      </c>
    </row>
    <row r="10" spans="1:13" x14ac:dyDescent="0.2">
      <c r="A10" s="1" t="s">
        <v>14</v>
      </c>
      <c r="B10" s="2">
        <v>139.41694480332305</v>
      </c>
      <c r="C10" s="2">
        <v>1.8900243828356054E-2</v>
      </c>
      <c r="D10" s="2">
        <v>8.641468467946785</v>
      </c>
      <c r="E10" s="2">
        <v>67.425388446670453</v>
      </c>
      <c r="F10" s="2">
        <v>0.16195043527213043</v>
      </c>
      <c r="G10" s="2">
        <v>6.2555910051328283</v>
      </c>
      <c r="H10" s="2">
        <v>65.77189095399504</v>
      </c>
      <c r="I10" s="2">
        <v>5.4155819595955085E-2</v>
      </c>
      <c r="J10" s="2">
        <v>5.8036518555246577</v>
      </c>
      <c r="K10" s="2">
        <v>59.198964642335397</v>
      </c>
      <c r="L10" s="2">
        <v>5.4155819731719256E-2</v>
      </c>
      <c r="M10" s="2">
        <v>5.8036518555246577</v>
      </c>
    </row>
    <row r="11" spans="1:13" x14ac:dyDescent="0.2">
      <c r="A11" s="1" t="s">
        <v>15</v>
      </c>
      <c r="B11" s="2">
        <v>145.24320006735911</v>
      </c>
      <c r="C11" s="2">
        <v>8.5546494020503835E-2</v>
      </c>
      <c r="D11" s="2">
        <v>7.3955814849297479</v>
      </c>
      <c r="E11" s="2">
        <v>70.995212972127746</v>
      </c>
      <c r="F11" s="2">
        <v>0.18806325483114722</v>
      </c>
      <c r="G11" s="2">
        <v>6.9145181625742849</v>
      </c>
      <c r="H11" s="2">
        <v>70.995212972127746</v>
      </c>
      <c r="I11" s="2">
        <v>0.18806325483114722</v>
      </c>
      <c r="J11" s="2">
        <v>6.9145181625742849</v>
      </c>
      <c r="K11" s="2">
        <v>70.995212972127746</v>
      </c>
      <c r="L11" s="2">
        <v>0.18806325483114722</v>
      </c>
      <c r="M11" s="2">
        <v>6.9145181625742849</v>
      </c>
    </row>
    <row r="12" spans="1:13" x14ac:dyDescent="0.2">
      <c r="A12" s="1" t="s">
        <v>16</v>
      </c>
      <c r="B12" s="2">
        <v>130.52631644742894</v>
      </c>
      <c r="C12" s="2">
        <v>1.472764883536596E-2</v>
      </c>
      <c r="D12" s="2">
        <v>5.6983355436204004</v>
      </c>
      <c r="E12" s="2">
        <v>57.098007905068556</v>
      </c>
      <c r="F12" s="2">
        <v>7.4397727878712516E-2</v>
      </c>
      <c r="G12" s="2">
        <v>4.9838284542888092</v>
      </c>
      <c r="H12" s="2">
        <v>58.517530665033924</v>
      </c>
      <c r="I12" s="2">
        <v>2.5969963550530842E-2</v>
      </c>
      <c r="J12" s="2">
        <v>4.9839184270804946</v>
      </c>
      <c r="K12" s="2">
        <v>57.817642866244455</v>
      </c>
      <c r="L12" s="2">
        <v>7.4397727878712516E-2</v>
      </c>
      <c r="M12" s="2">
        <v>4.9839184270804946</v>
      </c>
    </row>
    <row r="13" spans="1:13" x14ac:dyDescent="0.2">
      <c r="A13" s="1" t="s">
        <v>17</v>
      </c>
      <c r="B13" s="2">
        <v>141.26601793155194</v>
      </c>
      <c r="C13" s="2">
        <v>1.3267166974230745E-2</v>
      </c>
      <c r="D13" s="2">
        <v>7.554762315296065</v>
      </c>
      <c r="E13" s="2">
        <v>68.947236437324321</v>
      </c>
      <c r="F13" s="2">
        <v>0.12486392600279388</v>
      </c>
      <c r="G13" s="2">
        <v>5.8234842706170094</v>
      </c>
      <c r="H13" s="2">
        <v>66.825628759082463</v>
      </c>
      <c r="I13" s="2">
        <v>0.12486075872516886</v>
      </c>
      <c r="J13" s="2">
        <v>5.9323971409994236</v>
      </c>
      <c r="K13" s="2">
        <v>63.812799615651059</v>
      </c>
      <c r="L13" s="2">
        <v>0.12486075872516886</v>
      </c>
      <c r="M13" s="2">
        <v>5.6213309317420403</v>
      </c>
    </row>
    <row r="14" spans="1:13" x14ac:dyDescent="0.2">
      <c r="A14" s="1" t="s">
        <v>18</v>
      </c>
      <c r="B14" s="2">
        <v>151.88425847044508</v>
      </c>
      <c r="C14" s="2">
        <v>6.5838286673103971E-2</v>
      </c>
      <c r="D14" s="2">
        <v>6.7397078809817712</v>
      </c>
      <c r="E14" s="2">
        <v>79.671628178025159</v>
      </c>
      <c r="F14" s="2">
        <v>0.13607318354109321</v>
      </c>
      <c r="G14" s="2">
        <v>6.9052689667322635</v>
      </c>
      <c r="H14" s="2">
        <v>89.007466439882649</v>
      </c>
      <c r="I14" s="2">
        <v>0.20754642457529696</v>
      </c>
      <c r="J14" s="2">
        <v>6.8756699281653946</v>
      </c>
      <c r="K14" s="2">
        <v>77.832343480227806</v>
      </c>
      <c r="L14" s="2">
        <v>0.29112298658860358</v>
      </c>
      <c r="M14" s="2">
        <v>6.9793272679481921</v>
      </c>
    </row>
    <row r="15" spans="1:13" x14ac:dyDescent="0.2">
      <c r="A15" s="1" t="s">
        <v>19</v>
      </c>
      <c r="B15" s="2">
        <v>146.95421882037985</v>
      </c>
      <c r="C15" s="2">
        <v>2.5969962984312023E-2</v>
      </c>
      <c r="D15" s="2">
        <v>5.7905247878617159</v>
      </c>
      <c r="E15" s="2">
        <v>78.495866268788689</v>
      </c>
      <c r="F15" s="2">
        <v>6.1125734444771297E-2</v>
      </c>
      <c r="G15" s="2">
        <v>6.545924289411853</v>
      </c>
      <c r="H15" s="2">
        <v>77.832359971234865</v>
      </c>
      <c r="I15" s="2">
        <v>6.1125734444771297E-2</v>
      </c>
      <c r="J15" s="2">
        <v>6.545924289411853</v>
      </c>
      <c r="K15" s="2">
        <v>68.192682043309077</v>
      </c>
      <c r="L15" s="2">
        <v>0.23001473036257658</v>
      </c>
      <c r="M15" s="2">
        <v>6.545924289411853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21" sqref="F21"/>
    </sheetView>
  </sheetViews>
  <sheetFormatPr baseColWidth="10" defaultRowHeight="16" x14ac:dyDescent="0.2"/>
  <cols>
    <col min="6" max="6" width="13" customWidth="1"/>
  </cols>
  <sheetData>
    <row r="1" spans="1:6" x14ac:dyDescent="0.2">
      <c r="A1" s="1" t="s">
        <v>3</v>
      </c>
      <c r="C1" s="1"/>
      <c r="D1" s="1"/>
      <c r="E1" s="1"/>
      <c r="F1" s="1"/>
    </row>
    <row r="2" spans="1:6" x14ac:dyDescent="0.2">
      <c r="C2" s="1"/>
      <c r="D2" s="1">
        <v>0.24</v>
      </c>
      <c r="E2" s="1"/>
      <c r="F2" s="1"/>
    </row>
    <row r="3" spans="1:6" x14ac:dyDescent="0.2">
      <c r="A3" s="1" t="s">
        <v>4</v>
      </c>
      <c r="B3" s="2">
        <v>15</v>
      </c>
      <c r="C3" s="1"/>
      <c r="D3" s="1"/>
      <c r="E3" s="1"/>
      <c r="F3" s="1"/>
    </row>
    <row r="4" spans="1:6" x14ac:dyDescent="0.2">
      <c r="C4" s="1"/>
      <c r="D4" s="1"/>
      <c r="E4" s="1"/>
      <c r="F4" s="1"/>
    </row>
    <row r="5" spans="1:6" x14ac:dyDescent="0.2"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</row>
    <row r="6" spans="1:6" x14ac:dyDescent="0.2">
      <c r="A6" s="1" t="s">
        <v>10</v>
      </c>
      <c r="B6" s="2">
        <v>68.772612194420631</v>
      </c>
      <c r="C6" s="2">
        <v>0.78167849404899403</v>
      </c>
      <c r="D6" s="2">
        <v>3.1531828990000461</v>
      </c>
      <c r="E6" s="2">
        <v>2.2924204064806877</v>
      </c>
      <c r="F6" s="2">
        <v>3</v>
      </c>
    </row>
    <row r="7" spans="1:6" x14ac:dyDescent="0.2">
      <c r="A7" s="1" t="s">
        <v>11</v>
      </c>
      <c r="B7" s="2">
        <v>64.822669943113368</v>
      </c>
      <c r="C7" s="2">
        <v>0.78167849404899403</v>
      </c>
      <c r="D7" s="2">
        <v>4.129057850130283</v>
      </c>
      <c r="E7" s="2">
        <v>2.1607556647704458</v>
      </c>
      <c r="F7" s="2">
        <v>1</v>
      </c>
    </row>
    <row r="8" spans="1:6" x14ac:dyDescent="0.2">
      <c r="A8" s="1" t="s">
        <v>12</v>
      </c>
      <c r="B8" s="2">
        <v>77.421938643973249</v>
      </c>
      <c r="C8" s="2">
        <v>1.0172541171772689</v>
      </c>
      <c r="D8" s="2">
        <v>3.5655453484058319</v>
      </c>
      <c r="E8" s="2">
        <v>2.5807312881324416</v>
      </c>
      <c r="F8" s="2">
        <v>2</v>
      </c>
    </row>
    <row r="9" spans="1:6" x14ac:dyDescent="0.2">
      <c r="A9" s="1" t="s">
        <v>13</v>
      </c>
      <c r="B9" s="2">
        <v>74.722198834311953</v>
      </c>
      <c r="C9" s="2">
        <v>1.2476411808727677</v>
      </c>
      <c r="D9" s="2">
        <v>3.1575394826204217</v>
      </c>
      <c r="E9" s="2">
        <v>2.4907399611437318</v>
      </c>
      <c r="F9" s="2">
        <v>1</v>
      </c>
    </row>
    <row r="10" spans="1:6" x14ac:dyDescent="0.2">
      <c r="A10" s="1" t="s">
        <v>14</v>
      </c>
      <c r="B10" s="2">
        <v>62.504604612662746</v>
      </c>
      <c r="C10" s="2">
        <v>0.40080910373448958</v>
      </c>
      <c r="D10" s="2">
        <v>3.307621386027785</v>
      </c>
      <c r="E10" s="2">
        <v>2.0834868204220913</v>
      </c>
      <c r="F10" s="2">
        <v>2</v>
      </c>
    </row>
    <row r="11" spans="1:6" x14ac:dyDescent="0.2">
      <c r="A11" s="1" t="s">
        <v>15</v>
      </c>
      <c r="B11" s="2">
        <v>69.863223077983434</v>
      </c>
      <c r="C11" s="2">
        <v>0.67240922505511402</v>
      </c>
      <c r="D11" s="2">
        <v>3.7668384866969178</v>
      </c>
      <c r="E11" s="2">
        <v>2.3287741025994477</v>
      </c>
      <c r="F11" s="2">
        <v>2</v>
      </c>
    </row>
    <row r="12" spans="1:6" x14ac:dyDescent="0.2">
      <c r="A12" s="1" t="s">
        <v>16</v>
      </c>
      <c r="B12" s="2">
        <v>68.153538736662767</v>
      </c>
      <c r="C12" s="2">
        <v>0.77329421997348025</v>
      </c>
      <c r="D12" s="2">
        <v>3.6931277966556335</v>
      </c>
      <c r="E12" s="2">
        <v>2.2717846245554254</v>
      </c>
      <c r="F12" s="2">
        <v>2</v>
      </c>
    </row>
    <row r="13" spans="1:6" x14ac:dyDescent="0.2">
      <c r="A13" s="1" t="s">
        <v>17</v>
      </c>
      <c r="B13" s="2">
        <v>76.773955145829134</v>
      </c>
      <c r="C13" s="2">
        <v>0.27710318999870265</v>
      </c>
      <c r="D13" s="2">
        <v>3.6296682784919607</v>
      </c>
      <c r="E13" s="2">
        <v>2.5591318381943045</v>
      </c>
      <c r="F13" s="2">
        <v>2</v>
      </c>
    </row>
    <row r="14" spans="1:6" x14ac:dyDescent="0.2">
      <c r="A14" s="1" t="s">
        <v>18</v>
      </c>
      <c r="B14" s="2">
        <v>80.212533658162116</v>
      </c>
      <c r="C14" s="2">
        <v>1.5205603089812822</v>
      </c>
      <c r="D14" s="2">
        <v>3.6654111265705382</v>
      </c>
      <c r="E14" s="2">
        <v>2.6737511219387371</v>
      </c>
      <c r="F14" s="2">
        <v>2</v>
      </c>
    </row>
    <row r="15" spans="1:6" x14ac:dyDescent="0.2">
      <c r="A15" s="1" t="s">
        <v>19</v>
      </c>
      <c r="B15" s="2">
        <v>62.146506187168924</v>
      </c>
      <c r="C15" s="2">
        <v>0.75024664499150462</v>
      </c>
      <c r="D15" s="2">
        <v>3.307621386027785</v>
      </c>
      <c r="E15" s="2">
        <v>2.0715502062389644</v>
      </c>
      <c r="F15" s="2">
        <v>2</v>
      </c>
    </row>
    <row r="16" spans="1:6" x14ac:dyDescent="0.2">
      <c r="A16" s="4" t="s">
        <v>33</v>
      </c>
      <c r="B16" s="5">
        <f>AVERAGE(B6:B15)</f>
        <v>70.539378103428845</v>
      </c>
      <c r="C16" s="5">
        <f t="shared" ref="C16:F16" si="0">AVERAGE(C6:C15)</f>
        <v>0.82226749788825981</v>
      </c>
      <c r="D16" s="5">
        <f t="shared" si="0"/>
        <v>3.5375614040627203</v>
      </c>
      <c r="E16" s="5">
        <f t="shared" si="0"/>
        <v>2.3513126034476275</v>
      </c>
      <c r="F16" s="6">
        <f t="shared" si="0"/>
        <v>1.9</v>
      </c>
    </row>
    <row r="17" spans="1:6" x14ac:dyDescent="0.2">
      <c r="A17" s="1" t="s">
        <v>40</v>
      </c>
      <c r="B17">
        <f>MIN(B6:B15)</f>
        <v>62.146506187168924</v>
      </c>
      <c r="C17">
        <f t="shared" ref="C17:F17" si="1">MIN(C6:C15)</f>
        <v>0.27710318999870265</v>
      </c>
      <c r="D17">
        <f t="shared" si="1"/>
        <v>3.1531828990000461</v>
      </c>
      <c r="E17">
        <f t="shared" si="1"/>
        <v>2.0715502062389644</v>
      </c>
      <c r="F17">
        <f t="shared" si="1"/>
        <v>1</v>
      </c>
    </row>
    <row r="18" spans="1:6" x14ac:dyDescent="0.2">
      <c r="A18" s="1" t="s">
        <v>41</v>
      </c>
      <c r="B18">
        <f>MAX(B6:B15)</f>
        <v>80.212533658162116</v>
      </c>
      <c r="C18">
        <f t="shared" ref="C18:F18" si="2">MAX(C6:C15)</f>
        <v>1.5205603089812822</v>
      </c>
      <c r="D18">
        <f t="shared" si="2"/>
        <v>4.129057850130283</v>
      </c>
      <c r="E18">
        <f t="shared" si="2"/>
        <v>2.6737511219387371</v>
      </c>
      <c r="F18">
        <f t="shared" si="2"/>
        <v>3</v>
      </c>
    </row>
    <row r="19" spans="1:6" x14ac:dyDescent="0.2">
      <c r="A19" s="1" t="s">
        <v>42</v>
      </c>
      <c r="B19">
        <f>B18-B17</f>
        <v>18.066027470993191</v>
      </c>
      <c r="C19">
        <f t="shared" ref="C19:F19" si="3">C18-C17</f>
        <v>1.2434571189825796</v>
      </c>
      <c r="D19">
        <f t="shared" si="3"/>
        <v>0.97587495113023692</v>
      </c>
      <c r="E19">
        <f t="shared" si="3"/>
        <v>0.60220091569977274</v>
      </c>
      <c r="F19">
        <f t="shared" si="3"/>
        <v>2</v>
      </c>
    </row>
    <row r="21" spans="1:6" x14ac:dyDescent="0.2">
      <c r="E21" s="1">
        <f>$D$2/(E16*2)</f>
        <v>5.103532376939128E-2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C1" workbookViewId="0">
      <selection activeCell="J23" sqref="J23"/>
    </sheetView>
  </sheetViews>
  <sheetFormatPr baseColWidth="10" defaultRowHeight="16" x14ac:dyDescent="0.2"/>
  <cols>
    <col min="2" max="2" width="14.1640625" style="2" customWidth="1"/>
    <col min="3" max="3" width="13.6640625" style="1" customWidth="1"/>
    <col min="4" max="4" width="12.83203125" style="1" customWidth="1"/>
    <col min="5" max="5" width="15.33203125" style="2" customWidth="1"/>
    <col min="6" max="6" width="16.33203125" style="2" customWidth="1"/>
    <col min="7" max="7" width="17" style="2" customWidth="1"/>
    <col min="8" max="8" width="16.6640625" style="2" customWidth="1"/>
    <col min="9" max="9" width="14.33203125" style="2" customWidth="1"/>
    <col min="10" max="10" width="14.1640625" style="2" customWidth="1"/>
    <col min="11" max="11" width="13.6640625" style="2" customWidth="1"/>
    <col min="12" max="12" width="13" style="2" customWidth="1"/>
    <col min="13" max="13" width="12.83203125" style="2" customWidth="1"/>
    <col min="14" max="14" width="19.83203125" bestFit="1" customWidth="1"/>
  </cols>
  <sheetData>
    <row r="1" spans="1:15" x14ac:dyDescent="0.2">
      <c r="A1" s="1" t="s">
        <v>20</v>
      </c>
    </row>
    <row r="3" spans="1:15" x14ac:dyDescent="0.2">
      <c r="A3" s="1" t="s">
        <v>4</v>
      </c>
      <c r="B3" s="2">
        <v>15</v>
      </c>
    </row>
    <row r="5" spans="1:15" x14ac:dyDescent="0.2"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32</v>
      </c>
      <c r="N5" s="8" t="s">
        <v>43</v>
      </c>
      <c r="O5" s="1" t="s">
        <v>44</v>
      </c>
    </row>
    <row r="6" spans="1:15" x14ac:dyDescent="0.2">
      <c r="A6" s="1" t="s">
        <v>10</v>
      </c>
      <c r="B6" s="2">
        <v>46.13118129410482</v>
      </c>
      <c r="C6" s="2">
        <v>7.5237271127223476E-2</v>
      </c>
      <c r="D6" s="2">
        <v>8.8539890667051733</v>
      </c>
      <c r="E6" s="2">
        <v>17.105017987639307</v>
      </c>
      <c r="F6" s="2">
        <v>0.56623848701923851</v>
      </c>
      <c r="G6" s="2">
        <v>5.4226802491555741</v>
      </c>
      <c r="H6" s="2">
        <v>16.256366224885859</v>
      </c>
      <c r="I6" s="2">
        <v>1.9950770982304344</v>
      </c>
      <c r="J6" s="2">
        <v>5.1402669734213626</v>
      </c>
      <c r="K6" s="2">
        <v>27.629308988663777</v>
      </c>
      <c r="L6" s="2">
        <v>0.5662280725725739</v>
      </c>
      <c r="M6" s="2">
        <v>6.8927086376931914</v>
      </c>
      <c r="N6" s="9">
        <f t="shared" ref="N6:N15" si="0">E6+H6+K6</f>
        <v>60.990693201188947</v>
      </c>
      <c r="O6" s="9">
        <f>N6-B6</f>
        <v>14.859511907084126</v>
      </c>
    </row>
    <row r="7" spans="1:15" x14ac:dyDescent="0.2">
      <c r="A7" s="1" t="s">
        <v>11</v>
      </c>
      <c r="B7" s="2">
        <v>48.563915727287082</v>
      </c>
      <c r="C7" s="2">
        <v>0.32990908058289975</v>
      </c>
      <c r="D7" s="2">
        <v>7.909416922784783</v>
      </c>
      <c r="E7" s="2">
        <v>16.003427321055959</v>
      </c>
      <c r="F7" s="2">
        <v>1.2974725306967947</v>
      </c>
      <c r="G7" s="2">
        <v>5.3325900163629125</v>
      </c>
      <c r="H7" s="2">
        <v>16.003427321055959</v>
      </c>
      <c r="I7" s="2">
        <v>1.2974725306967947</v>
      </c>
      <c r="J7" s="2">
        <v>5.3325900163629125</v>
      </c>
      <c r="K7" s="2">
        <v>28.327155375982223</v>
      </c>
      <c r="L7" s="2">
        <v>1.2974725306967947</v>
      </c>
      <c r="M7" s="2">
        <v>5.807132330210333</v>
      </c>
      <c r="N7" s="9">
        <f t="shared" si="0"/>
        <v>60.334010018094141</v>
      </c>
      <c r="O7" s="9">
        <f t="shared" ref="O7:O16" si="1">N7-B7</f>
        <v>11.770094290807059</v>
      </c>
    </row>
    <row r="8" spans="1:15" x14ac:dyDescent="0.2">
      <c r="A8" s="1" t="s">
        <v>12</v>
      </c>
      <c r="B8" s="2">
        <v>35.843927007175516</v>
      </c>
      <c r="C8" s="2">
        <v>0.33536357655998256</v>
      </c>
      <c r="D8" s="2">
        <v>6.8474809909409551</v>
      </c>
      <c r="E8" s="2">
        <v>27.655369478277315</v>
      </c>
      <c r="F8" s="2">
        <v>0.89963761839584444</v>
      </c>
      <c r="G8" s="2">
        <v>8.9340037444209859</v>
      </c>
      <c r="H8" s="2">
        <v>23.488541226229607</v>
      </c>
      <c r="I8" s="2">
        <v>0.89963761839584444</v>
      </c>
      <c r="J8" s="2">
        <v>8.9340037444209859</v>
      </c>
      <c r="K8" s="2">
        <v>18.250899056444812</v>
      </c>
      <c r="L8" s="2">
        <v>4.3388883148259803</v>
      </c>
      <c r="M8" s="2">
        <v>8.9340037444209859</v>
      </c>
      <c r="N8" s="9">
        <f t="shared" si="0"/>
        <v>69.39480976095173</v>
      </c>
      <c r="O8" s="9">
        <f t="shared" si="1"/>
        <v>33.550882753776214</v>
      </c>
    </row>
    <row r="9" spans="1:15" x14ac:dyDescent="0.2">
      <c r="A9" s="1" t="s">
        <v>13</v>
      </c>
      <c r="B9" s="2">
        <v>39.306907761863449</v>
      </c>
      <c r="C9" s="2">
        <v>9.6995998617161072E-2</v>
      </c>
      <c r="D9" s="2">
        <v>5.883381242454476</v>
      </c>
      <c r="E9" s="2">
        <v>21.722729913154282</v>
      </c>
      <c r="F9" s="2">
        <v>9.6995180240577961E-2</v>
      </c>
      <c r="G9" s="2">
        <v>6.4902096709764043</v>
      </c>
      <c r="H9" s="2">
        <v>16.650705740458505</v>
      </c>
      <c r="I9" s="2">
        <v>9.6995180240577961E-2</v>
      </c>
      <c r="J9" s="2">
        <v>6.4902096709764043</v>
      </c>
      <c r="K9" s="2">
        <v>17.375013231476441</v>
      </c>
      <c r="L9" s="2">
        <v>9.6995180240577961E-2</v>
      </c>
      <c r="M9" s="2">
        <v>6.4902096709764043</v>
      </c>
      <c r="N9" s="9">
        <f t="shared" si="0"/>
        <v>55.748448885089232</v>
      </c>
      <c r="O9" s="9">
        <f t="shared" si="1"/>
        <v>16.441541123225782</v>
      </c>
    </row>
    <row r="10" spans="1:15" x14ac:dyDescent="0.2">
      <c r="A10" s="1" t="s">
        <v>14</v>
      </c>
      <c r="B10" s="2">
        <v>45.220528030090847</v>
      </c>
      <c r="C10" s="2">
        <v>0.40080371282378047</v>
      </c>
      <c r="D10" s="2">
        <v>6.9456545618083672</v>
      </c>
      <c r="E10" s="2">
        <v>17.248585577236042</v>
      </c>
      <c r="F10" s="2">
        <v>0.99129441095848569</v>
      </c>
      <c r="G10" s="2">
        <v>6.9003471059146886</v>
      </c>
      <c r="H10" s="2">
        <v>34.978807974836165</v>
      </c>
      <c r="I10" s="2">
        <v>0.88529073924382207</v>
      </c>
      <c r="J10" s="2">
        <v>9.7869726827335644</v>
      </c>
      <c r="K10" s="2">
        <v>18.852204820069566</v>
      </c>
      <c r="L10" s="2">
        <v>0.99129441095848569</v>
      </c>
      <c r="M10" s="2">
        <v>6.9003471059146886</v>
      </c>
      <c r="N10" s="9">
        <f t="shared" si="0"/>
        <v>71.079598372141774</v>
      </c>
      <c r="O10" s="9">
        <f t="shared" si="1"/>
        <v>25.859070342050927</v>
      </c>
    </row>
    <row r="11" spans="1:15" x14ac:dyDescent="0.2">
      <c r="A11" s="1" t="s">
        <v>15</v>
      </c>
      <c r="B11" s="2">
        <v>44.319860304736501</v>
      </c>
      <c r="C11" s="2">
        <v>0.63236191518477169</v>
      </c>
      <c r="D11" s="2">
        <v>6.3869319461415248</v>
      </c>
      <c r="E11" s="2">
        <v>26.876968750889446</v>
      </c>
      <c r="F11" s="2">
        <v>2.1327199195576112</v>
      </c>
      <c r="G11" s="2">
        <v>6.4647721390450892</v>
      </c>
      <c r="H11" s="2">
        <v>29.577025808059741</v>
      </c>
      <c r="I11" s="2">
        <v>2.1327199195576112</v>
      </c>
      <c r="J11" s="2">
        <v>6.4647721390450892</v>
      </c>
      <c r="K11" s="2">
        <v>8.3973593320247808</v>
      </c>
      <c r="L11" s="2">
        <v>2.1327199195576112</v>
      </c>
      <c r="M11" s="2">
        <v>4.0417995443290167</v>
      </c>
      <c r="N11" s="9">
        <f t="shared" si="0"/>
        <v>64.851353890973968</v>
      </c>
      <c r="O11" s="9">
        <f t="shared" si="1"/>
        <v>20.531493586237467</v>
      </c>
    </row>
    <row r="12" spans="1:15" x14ac:dyDescent="0.2">
      <c r="A12" s="1" t="s">
        <v>16</v>
      </c>
      <c r="B12" s="2">
        <v>40.313840417204254</v>
      </c>
      <c r="C12" s="2">
        <v>0.55772666570897256</v>
      </c>
      <c r="D12" s="2">
        <v>5.2676143208670307</v>
      </c>
      <c r="E12" s="2">
        <v>21.015203800232314</v>
      </c>
      <c r="F12" s="2">
        <v>1.7002758983558293</v>
      </c>
      <c r="G12" s="2">
        <v>7.492635924925799</v>
      </c>
      <c r="H12" s="2">
        <v>21.015203800232314</v>
      </c>
      <c r="I12" s="2">
        <v>1.7002758983558293</v>
      </c>
      <c r="J12" s="2">
        <v>7.492635924925799</v>
      </c>
      <c r="K12" s="2">
        <v>28.935924365125018</v>
      </c>
      <c r="L12" s="2">
        <v>0.88195771536544998</v>
      </c>
      <c r="M12" s="2">
        <v>8.7535650387183459</v>
      </c>
      <c r="N12" s="9">
        <f t="shared" si="0"/>
        <v>70.966331965589646</v>
      </c>
      <c r="O12" s="9">
        <f t="shared" si="1"/>
        <v>30.652491548385392</v>
      </c>
    </row>
    <row r="13" spans="1:15" x14ac:dyDescent="0.2">
      <c r="A13" s="1" t="s">
        <v>17</v>
      </c>
      <c r="B13" s="2">
        <v>39.180343682090864</v>
      </c>
      <c r="C13" s="2">
        <v>0.13887570811714298</v>
      </c>
      <c r="D13" s="2">
        <v>7.6940201051002903</v>
      </c>
      <c r="E13" s="2">
        <v>21.513420405084851</v>
      </c>
      <c r="F13" s="2">
        <v>0.27711173465346417</v>
      </c>
      <c r="G13" s="2">
        <v>6.5598899646020756</v>
      </c>
      <c r="H13" s="2">
        <v>32.758657102840253</v>
      </c>
      <c r="I13" s="2">
        <v>0.27711173465346417</v>
      </c>
      <c r="J13" s="2">
        <v>8.6854454082174506</v>
      </c>
      <c r="K13" s="2">
        <v>15.660428534568124</v>
      </c>
      <c r="L13" s="2">
        <v>0.27711173465346417</v>
      </c>
      <c r="M13" s="2">
        <v>6.5598899646020756</v>
      </c>
      <c r="N13" s="9">
        <f t="shared" si="0"/>
        <v>69.93250604249323</v>
      </c>
      <c r="O13" s="9">
        <f t="shared" si="1"/>
        <v>30.752162360402366</v>
      </c>
    </row>
    <row r="14" spans="1:15" x14ac:dyDescent="0.2">
      <c r="A14" s="1" t="s">
        <v>18</v>
      </c>
      <c r="B14" s="2">
        <v>37.047576708103726</v>
      </c>
      <c r="C14" s="2">
        <v>0.41167514218268697</v>
      </c>
      <c r="D14" s="2">
        <v>6.9968797225295809</v>
      </c>
      <c r="E14" s="2">
        <v>21.293061181093805</v>
      </c>
      <c r="F14" s="2">
        <v>0.84081815550107564</v>
      </c>
      <c r="G14" s="2">
        <v>6.9865578370456074</v>
      </c>
      <c r="H14" s="2">
        <v>21.293061181093805</v>
      </c>
      <c r="I14" s="2">
        <v>0.84081815550107564</v>
      </c>
      <c r="J14" s="2">
        <v>6.9865578370456074</v>
      </c>
      <c r="K14" s="2">
        <v>21.293061181093805</v>
      </c>
      <c r="L14" s="2">
        <v>0.84081815550107564</v>
      </c>
      <c r="M14" s="2">
        <v>6.9865578370456074</v>
      </c>
      <c r="N14" s="9">
        <f t="shared" si="0"/>
        <v>63.879183543281414</v>
      </c>
      <c r="O14" s="9">
        <f t="shared" si="1"/>
        <v>26.831606835177688</v>
      </c>
    </row>
    <row r="15" spans="1:15" x14ac:dyDescent="0.2">
      <c r="A15" s="1" t="s">
        <v>19</v>
      </c>
      <c r="B15" s="2">
        <v>38.773841016956304</v>
      </c>
      <c r="C15" s="2">
        <v>0.11714721854458851</v>
      </c>
      <c r="D15" s="2">
        <v>6.8944040219752676</v>
      </c>
      <c r="E15" s="2">
        <v>29.14920143069946</v>
      </c>
      <c r="F15" s="2">
        <v>0.85870906293082494</v>
      </c>
      <c r="G15" s="2">
        <v>6.5459912651041767</v>
      </c>
      <c r="H15" s="2">
        <v>26.83526390947122</v>
      </c>
      <c r="I15" s="2">
        <v>0.85870906293082494</v>
      </c>
      <c r="J15" s="2">
        <v>10.638507150815263</v>
      </c>
      <c r="K15" s="2">
        <v>25.148785025923537</v>
      </c>
      <c r="L15" s="2">
        <v>0.11714721854458851</v>
      </c>
      <c r="M15" s="2">
        <v>10.638507150815263</v>
      </c>
      <c r="N15" s="9">
        <f t="shared" si="0"/>
        <v>81.133250366094217</v>
      </c>
      <c r="O15" s="9">
        <f t="shared" si="1"/>
        <v>42.359409349137913</v>
      </c>
    </row>
    <row r="16" spans="1:15" x14ac:dyDescent="0.2">
      <c r="A16" s="4" t="s">
        <v>33</v>
      </c>
      <c r="B16" s="7">
        <f>AVERAGE(B6:B15)</f>
        <v>41.470192194961335</v>
      </c>
      <c r="C16" s="7">
        <f t="shared" ref="C16:M16" si="2">AVERAGE(C6:C15)</f>
        <v>0.309609628944921</v>
      </c>
      <c r="D16" s="7">
        <f t="shared" si="2"/>
        <v>6.9679772901307446</v>
      </c>
      <c r="E16" s="7">
        <f t="shared" si="2"/>
        <v>21.95829858453628</v>
      </c>
      <c r="F16" s="7">
        <f t="shared" si="2"/>
        <v>0.96612729983097445</v>
      </c>
      <c r="G16" s="7">
        <f t="shared" si="2"/>
        <v>6.7129677917553323</v>
      </c>
      <c r="H16" s="7">
        <f t="shared" si="2"/>
        <v>23.885706028916346</v>
      </c>
      <c r="I16" s="7">
        <f t="shared" si="2"/>
        <v>1.0984107937806278</v>
      </c>
      <c r="J16" s="7">
        <f t="shared" si="2"/>
        <v>7.5951961547964428</v>
      </c>
      <c r="K16" s="7">
        <f t="shared" si="2"/>
        <v>20.987013991137207</v>
      </c>
      <c r="L16" s="7">
        <f t="shared" si="2"/>
        <v>1.1540633252916603</v>
      </c>
      <c r="M16" s="7">
        <f t="shared" si="2"/>
        <v>7.2004721024725908</v>
      </c>
      <c r="N16" s="10">
        <f>AVERAGE(N6:N15)</f>
        <v>66.831018604589829</v>
      </c>
      <c r="O16" s="9">
        <f t="shared" si="1"/>
        <v>25.360826409628494</v>
      </c>
    </row>
    <row r="17" spans="1:15" x14ac:dyDescent="0.2">
      <c r="A17" s="1" t="s">
        <v>40</v>
      </c>
      <c r="B17" s="2">
        <f>MIN(B6:B15)</f>
        <v>35.843927007175516</v>
      </c>
      <c r="C17" s="2">
        <f t="shared" ref="C17:M17" si="3">MIN(C6:C15)</f>
        <v>7.5237271127223476E-2</v>
      </c>
      <c r="D17" s="2">
        <f t="shared" si="3"/>
        <v>5.2676143208670307</v>
      </c>
      <c r="E17" s="2">
        <f t="shared" si="3"/>
        <v>16.003427321055959</v>
      </c>
      <c r="F17" s="2">
        <f t="shared" si="3"/>
        <v>9.6995180240577961E-2</v>
      </c>
      <c r="G17" s="2">
        <f t="shared" si="3"/>
        <v>5.3325900163629125</v>
      </c>
      <c r="H17" s="2">
        <f t="shared" si="3"/>
        <v>16.003427321055959</v>
      </c>
      <c r="I17" s="2">
        <f t="shared" si="3"/>
        <v>9.6995180240577961E-2</v>
      </c>
      <c r="J17" s="2">
        <f t="shared" si="3"/>
        <v>5.1402669734213626</v>
      </c>
      <c r="K17" s="2">
        <f t="shared" si="3"/>
        <v>8.3973593320247808</v>
      </c>
      <c r="L17" s="2">
        <f t="shared" si="3"/>
        <v>9.6995180240577961E-2</v>
      </c>
      <c r="M17" s="2">
        <f t="shared" si="3"/>
        <v>4.0417995443290167</v>
      </c>
      <c r="N17" s="10">
        <f t="shared" ref="N17:O17" si="4">MIN(N6:N15)</f>
        <v>55.748448885089232</v>
      </c>
      <c r="O17" s="10">
        <f t="shared" si="4"/>
        <v>11.770094290807059</v>
      </c>
    </row>
    <row r="18" spans="1:15" x14ac:dyDescent="0.2">
      <c r="A18" s="1" t="s">
        <v>41</v>
      </c>
      <c r="B18" s="2">
        <f>MAX(B6:B15)</f>
        <v>48.563915727287082</v>
      </c>
      <c r="C18" s="2">
        <f t="shared" ref="C18:M18" si="5">MAX(C6:C15)</f>
        <v>0.63236191518477169</v>
      </c>
      <c r="D18" s="2">
        <f t="shared" si="5"/>
        <v>8.8539890667051733</v>
      </c>
      <c r="E18" s="2">
        <f t="shared" si="5"/>
        <v>29.14920143069946</v>
      </c>
      <c r="F18" s="2">
        <f t="shared" si="5"/>
        <v>2.1327199195576112</v>
      </c>
      <c r="G18" s="2">
        <f t="shared" si="5"/>
        <v>8.9340037444209859</v>
      </c>
      <c r="H18" s="2">
        <f t="shared" si="5"/>
        <v>34.978807974836165</v>
      </c>
      <c r="I18" s="2">
        <f t="shared" si="5"/>
        <v>2.1327199195576112</v>
      </c>
      <c r="J18" s="2">
        <f t="shared" si="5"/>
        <v>10.638507150815263</v>
      </c>
      <c r="K18" s="2">
        <f t="shared" si="5"/>
        <v>28.935924365125018</v>
      </c>
      <c r="L18" s="2">
        <f t="shared" si="5"/>
        <v>4.3388883148259803</v>
      </c>
      <c r="M18" s="2">
        <f t="shared" si="5"/>
        <v>10.638507150815263</v>
      </c>
      <c r="N18" s="10">
        <f t="shared" ref="N18:O18" si="6">MAX(N6:N15)</f>
        <v>81.133250366094217</v>
      </c>
      <c r="O18" s="10">
        <f t="shared" si="6"/>
        <v>42.359409349137913</v>
      </c>
    </row>
    <row r="19" spans="1:15" x14ac:dyDescent="0.2">
      <c r="A19" s="1" t="s">
        <v>42</v>
      </c>
      <c r="B19" s="2">
        <f>B18-B17</f>
        <v>12.719988720111566</v>
      </c>
      <c r="C19" s="2">
        <f t="shared" ref="C19:M19" si="7">C18-C17</f>
        <v>0.55712464405754825</v>
      </c>
      <c r="D19" s="2">
        <f t="shared" si="7"/>
        <v>3.5863747458381425</v>
      </c>
      <c r="E19" s="2">
        <f t="shared" si="7"/>
        <v>13.145774109643501</v>
      </c>
      <c r="F19" s="2">
        <f t="shared" si="7"/>
        <v>2.0357247393170335</v>
      </c>
      <c r="G19" s="2">
        <f t="shared" si="7"/>
        <v>3.6014137280580734</v>
      </c>
      <c r="H19" s="2">
        <f t="shared" si="7"/>
        <v>18.975380653780206</v>
      </c>
      <c r="I19" s="2">
        <f t="shared" si="7"/>
        <v>2.0357247393170335</v>
      </c>
      <c r="J19" s="2">
        <f t="shared" si="7"/>
        <v>5.4982401773939005</v>
      </c>
      <c r="K19" s="2">
        <f t="shared" si="7"/>
        <v>20.538565033100237</v>
      </c>
      <c r="L19" s="2">
        <f t="shared" si="7"/>
        <v>4.2418931345854025</v>
      </c>
      <c r="M19" s="2">
        <f t="shared" si="7"/>
        <v>6.5967076064862464</v>
      </c>
      <c r="N19" s="10">
        <f t="shared" ref="N19:O19" si="8">N18-N17</f>
        <v>25.384801481004985</v>
      </c>
      <c r="O19" s="10">
        <f t="shared" si="8"/>
        <v>30.589315058330854</v>
      </c>
    </row>
    <row r="21" spans="1:15" x14ac:dyDescent="0.2">
      <c r="A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28" sqref="E28"/>
    </sheetView>
  </sheetViews>
  <sheetFormatPr baseColWidth="10" defaultRowHeight="16" x14ac:dyDescent="0.2"/>
  <cols>
    <col min="3" max="3" width="12.1640625" style="1" customWidth="1"/>
    <col min="4" max="4" width="13" style="1" customWidth="1"/>
    <col min="5" max="5" width="11.6640625" style="1" customWidth="1"/>
    <col min="6" max="6" width="16.33203125" style="1" customWidth="1"/>
  </cols>
  <sheetData>
    <row r="1" spans="1:6" x14ac:dyDescent="0.2">
      <c r="A1" s="1" t="s">
        <v>3</v>
      </c>
    </row>
    <row r="2" spans="1:6" x14ac:dyDescent="0.2">
      <c r="D2" s="1">
        <v>0.24</v>
      </c>
    </row>
    <row r="3" spans="1:6" x14ac:dyDescent="0.2">
      <c r="A3" s="1" t="s">
        <v>4</v>
      </c>
      <c r="B3" s="2">
        <v>30</v>
      </c>
    </row>
    <row r="5" spans="1:6" x14ac:dyDescent="0.2"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</row>
    <row r="6" spans="1:6" x14ac:dyDescent="0.2">
      <c r="A6" s="1" t="s">
        <v>10</v>
      </c>
      <c r="B6" s="2">
        <v>155.15135614030535</v>
      </c>
      <c r="C6" s="2">
        <v>1.0279446930458231</v>
      </c>
      <c r="D6" s="2">
        <v>3.6221899817429408</v>
      </c>
      <c r="E6" s="2">
        <v>2.5858559356717561</v>
      </c>
      <c r="F6" s="2">
        <v>3</v>
      </c>
    </row>
    <row r="7" spans="1:6" x14ac:dyDescent="0.2">
      <c r="A7" s="1" t="s">
        <v>11</v>
      </c>
      <c r="B7" s="2">
        <v>148.9050434247375</v>
      </c>
      <c r="C7" s="2">
        <v>0.79907119313034558</v>
      </c>
      <c r="D7" s="2">
        <v>4.3869538345151318</v>
      </c>
      <c r="E7" s="2">
        <v>2.4817507237456251</v>
      </c>
      <c r="F7" s="2">
        <v>5</v>
      </c>
    </row>
    <row r="8" spans="1:6" x14ac:dyDescent="0.2">
      <c r="A8" s="1" t="s">
        <v>12</v>
      </c>
      <c r="B8" s="2">
        <v>133.12989815925229</v>
      </c>
      <c r="C8" s="2">
        <v>0.40080910373448958</v>
      </c>
      <c r="D8" s="2">
        <v>3.611228372495999</v>
      </c>
      <c r="E8" s="2">
        <v>2.2188316359875384</v>
      </c>
      <c r="F8" s="2">
        <v>3</v>
      </c>
    </row>
    <row r="9" spans="1:6" x14ac:dyDescent="0.2">
      <c r="A9" s="1" t="s">
        <v>13</v>
      </c>
      <c r="B9" s="2">
        <v>142.75311796773437</v>
      </c>
      <c r="C9" s="2">
        <v>0.78384303917531839</v>
      </c>
      <c r="D9" s="2">
        <v>3.9312399515370671</v>
      </c>
      <c r="E9" s="2">
        <v>2.3792186327955727</v>
      </c>
      <c r="F9" s="2">
        <v>3</v>
      </c>
    </row>
    <row r="10" spans="1:6" x14ac:dyDescent="0.2">
      <c r="A10" s="1" t="s">
        <v>14</v>
      </c>
      <c r="B10" s="2">
        <v>142.92012947009195</v>
      </c>
      <c r="C10" s="2">
        <v>0.40080910373448958</v>
      </c>
      <c r="D10" s="2">
        <v>4.1341722591650729</v>
      </c>
      <c r="E10" s="2">
        <v>2.382002157834866</v>
      </c>
      <c r="F10" s="2">
        <v>3</v>
      </c>
    </row>
    <row r="11" spans="1:6" x14ac:dyDescent="0.2">
      <c r="A11" s="1" t="s">
        <v>15</v>
      </c>
      <c r="B11" s="2">
        <v>128.57759637674076</v>
      </c>
      <c r="C11" s="2">
        <v>0.81338242380453063</v>
      </c>
      <c r="D11" s="2">
        <v>4.2977386298860134</v>
      </c>
      <c r="E11" s="2">
        <v>2.142959939612346</v>
      </c>
      <c r="F11" s="2">
        <v>3</v>
      </c>
    </row>
    <row r="12" spans="1:6" x14ac:dyDescent="0.2">
      <c r="A12" s="1" t="s">
        <v>16</v>
      </c>
      <c r="B12" s="2">
        <v>137.66810579829334</v>
      </c>
      <c r="C12" s="2">
        <v>0.77329421997348025</v>
      </c>
      <c r="D12" s="2">
        <v>3.4910907579234429</v>
      </c>
      <c r="E12" s="2">
        <v>2.2944684299715559</v>
      </c>
      <c r="F12" s="2">
        <v>3</v>
      </c>
    </row>
    <row r="13" spans="1:6" x14ac:dyDescent="0.2">
      <c r="A13" s="1" t="s">
        <v>17</v>
      </c>
      <c r="B13" s="2">
        <v>140.01305222009816</v>
      </c>
      <c r="C13" s="2">
        <v>0.77191601800282594</v>
      </c>
      <c r="D13" s="2">
        <v>3.7042920989785704</v>
      </c>
      <c r="E13" s="2">
        <v>2.3335508703349692</v>
      </c>
      <c r="F13" s="2">
        <v>2</v>
      </c>
    </row>
    <row r="14" spans="1:6" x14ac:dyDescent="0.2">
      <c r="A14" s="1" t="s">
        <v>18</v>
      </c>
      <c r="B14" s="2">
        <v>130.98257713950605</v>
      </c>
      <c r="C14" s="2">
        <v>0.77191601800282594</v>
      </c>
      <c r="D14" s="2">
        <v>3.6585066470050713</v>
      </c>
      <c r="E14" s="2">
        <v>2.1830429523251009</v>
      </c>
      <c r="F14" s="2">
        <v>2</v>
      </c>
    </row>
    <row r="15" spans="1:6" x14ac:dyDescent="0.2">
      <c r="A15" s="1" t="s">
        <v>19</v>
      </c>
      <c r="B15" s="2">
        <v>130.16044716022057</v>
      </c>
      <c r="C15" s="2">
        <v>0.27710318999870265</v>
      </c>
      <c r="D15" s="2">
        <v>4.8491139878049294</v>
      </c>
      <c r="E15" s="2">
        <v>2.169340786003676</v>
      </c>
      <c r="F15" s="2">
        <v>4</v>
      </c>
    </row>
    <row r="16" spans="1:6" x14ac:dyDescent="0.2">
      <c r="A16" s="4" t="s">
        <v>33</v>
      </c>
      <c r="B16" s="5">
        <f>AVERAGE(B6:B15)</f>
        <v>139.02613238569805</v>
      </c>
      <c r="C16" s="5">
        <f t="shared" ref="C16:F16" si="0">AVERAGE(C6:C15)</f>
        <v>0.68200890026028316</v>
      </c>
      <c r="D16" s="5">
        <f t="shared" si="0"/>
        <v>3.9686526521054235</v>
      </c>
      <c r="E16" s="5">
        <f t="shared" si="0"/>
        <v>2.3171022064283004</v>
      </c>
      <c r="F16" s="6">
        <f t="shared" si="0"/>
        <v>3.1</v>
      </c>
    </row>
    <row r="17" spans="1:6" x14ac:dyDescent="0.2">
      <c r="A17" s="1" t="s">
        <v>40</v>
      </c>
      <c r="B17">
        <f>MIN(B6:B15)</f>
        <v>128.57759637674076</v>
      </c>
      <c r="C17">
        <f t="shared" ref="C17:F17" si="1">MIN(C6:C15)</f>
        <v>0.27710318999870265</v>
      </c>
      <c r="D17">
        <f t="shared" si="1"/>
        <v>3.4910907579234429</v>
      </c>
      <c r="E17">
        <f t="shared" si="1"/>
        <v>2.142959939612346</v>
      </c>
      <c r="F17">
        <f t="shared" si="1"/>
        <v>2</v>
      </c>
    </row>
    <row r="18" spans="1:6" x14ac:dyDescent="0.2">
      <c r="A18" s="1" t="s">
        <v>41</v>
      </c>
      <c r="B18">
        <f>MAX(B6:B15)</f>
        <v>155.15135614030535</v>
      </c>
      <c r="C18">
        <f t="shared" ref="C18:F18" si="2">MAX(C6:C15)</f>
        <v>1.0279446930458231</v>
      </c>
      <c r="D18">
        <f t="shared" si="2"/>
        <v>4.8491139878049294</v>
      </c>
      <c r="E18">
        <f t="shared" si="2"/>
        <v>2.5858559356717561</v>
      </c>
      <c r="F18">
        <f t="shared" si="2"/>
        <v>5</v>
      </c>
    </row>
    <row r="19" spans="1:6" x14ac:dyDescent="0.2">
      <c r="A19" s="1" t="s">
        <v>42</v>
      </c>
      <c r="B19">
        <f>B18-B17</f>
        <v>26.573759763564595</v>
      </c>
      <c r="C19">
        <f t="shared" ref="C19:F19" si="3">C18-C17</f>
        <v>0.7508415030471205</v>
      </c>
      <c r="D19">
        <f t="shared" si="3"/>
        <v>1.3580232298814865</v>
      </c>
      <c r="E19">
        <f t="shared" si="3"/>
        <v>0.4428959960594101</v>
      </c>
      <c r="F19">
        <f t="shared" si="3"/>
        <v>3</v>
      </c>
    </row>
    <row r="21" spans="1:6" x14ac:dyDescent="0.2">
      <c r="E21" s="1">
        <f>$D$2/(E16*2)</f>
        <v>5.1788824708330031E-2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J28" sqref="J28"/>
    </sheetView>
  </sheetViews>
  <sheetFormatPr baseColWidth="10" defaultRowHeight="16" x14ac:dyDescent="0.2"/>
  <cols>
    <col min="2" max="2" width="14.1640625" style="2" customWidth="1"/>
    <col min="3" max="3" width="13.6640625" style="1" customWidth="1"/>
    <col min="4" max="4" width="12.83203125" style="1" customWidth="1"/>
    <col min="5" max="5" width="15.33203125" style="2" customWidth="1"/>
    <col min="6" max="6" width="16.33203125" style="2" customWidth="1"/>
    <col min="7" max="7" width="17" style="2" customWidth="1"/>
    <col min="8" max="8" width="16.6640625" style="2" customWidth="1"/>
    <col min="9" max="9" width="14.33203125" style="2" customWidth="1"/>
    <col min="10" max="10" width="14.1640625" style="2" customWidth="1"/>
    <col min="11" max="11" width="13.6640625" style="2" customWidth="1"/>
    <col min="12" max="12" width="13" style="2" customWidth="1"/>
    <col min="13" max="13" width="12.83203125" style="2" customWidth="1"/>
  </cols>
  <sheetData>
    <row r="1" spans="1:15" x14ac:dyDescent="0.2">
      <c r="A1" s="1" t="s">
        <v>20</v>
      </c>
    </row>
    <row r="3" spans="1:15" x14ac:dyDescent="0.2">
      <c r="A3" s="1" t="s">
        <v>4</v>
      </c>
      <c r="B3" s="2">
        <v>30</v>
      </c>
    </row>
    <row r="5" spans="1:15" x14ac:dyDescent="0.2"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32</v>
      </c>
      <c r="N5" s="8" t="s">
        <v>43</v>
      </c>
      <c r="O5" s="1" t="s">
        <v>44</v>
      </c>
    </row>
    <row r="6" spans="1:15" x14ac:dyDescent="0.2">
      <c r="A6" s="1" t="s">
        <v>10</v>
      </c>
      <c r="B6" s="2">
        <v>57.037420095720456</v>
      </c>
      <c r="C6" s="2">
        <v>0.16942879292940341</v>
      </c>
      <c r="D6" s="2">
        <v>5.3936011612110821</v>
      </c>
      <c r="E6" s="2">
        <v>33.857095537001285</v>
      </c>
      <c r="F6" s="2">
        <v>0.57128545688787102</v>
      </c>
      <c r="G6" s="2">
        <v>7.8072597438667062</v>
      </c>
      <c r="H6" s="2">
        <v>31.740758621659662</v>
      </c>
      <c r="I6" s="2">
        <v>1.7904640082717007</v>
      </c>
      <c r="J6" s="2">
        <v>7.817533163716206</v>
      </c>
      <c r="K6" s="2">
        <v>36.124880113653887</v>
      </c>
      <c r="L6" s="2">
        <v>0.57128545688787102</v>
      </c>
      <c r="M6" s="2">
        <v>5.8441623253138459</v>
      </c>
      <c r="N6" s="9">
        <f t="shared" ref="N6:N15" si="0">E6+H6+K6</f>
        <v>101.72273427231484</v>
      </c>
      <c r="O6" s="9">
        <f>N6-B6</f>
        <v>44.685314176594382</v>
      </c>
    </row>
    <row r="7" spans="1:15" x14ac:dyDescent="0.2">
      <c r="A7" s="1" t="s">
        <v>11</v>
      </c>
      <c r="B7" s="2">
        <v>55.618825986029776</v>
      </c>
      <c r="C7" s="2">
        <v>0.11385389034434859</v>
      </c>
      <c r="D7" s="2">
        <v>5.6483615312410622</v>
      </c>
      <c r="E7" s="2">
        <v>37.720630328752009</v>
      </c>
      <c r="F7" s="2">
        <v>0.26096179500671229</v>
      </c>
      <c r="G7" s="2">
        <v>7.2578315312193924</v>
      </c>
      <c r="H7" s="2">
        <v>33.237932391632306</v>
      </c>
      <c r="I7" s="2">
        <v>0.26096179500671229</v>
      </c>
      <c r="J7" s="2">
        <v>6.3904109956287876</v>
      </c>
      <c r="K7" s="2">
        <v>26.193445621773993</v>
      </c>
      <c r="L7" s="2">
        <v>0.79813929664057159</v>
      </c>
      <c r="M7" s="2">
        <v>7.6195594659441968</v>
      </c>
      <c r="N7" s="9">
        <f t="shared" si="0"/>
        <v>97.152008342158311</v>
      </c>
      <c r="O7" s="9">
        <f t="shared" ref="O7:O16" si="1">N7-B7</f>
        <v>41.533182356128535</v>
      </c>
    </row>
    <row r="8" spans="1:15" x14ac:dyDescent="0.2">
      <c r="A8" s="1" t="s">
        <v>12</v>
      </c>
      <c r="B8" s="2">
        <v>52.162239909808207</v>
      </c>
      <c r="C8" s="2">
        <v>0.40080371282378047</v>
      </c>
      <c r="D8" s="2">
        <v>6.503943996569971</v>
      </c>
      <c r="E8" s="2">
        <v>21.743059438004039</v>
      </c>
      <c r="F8" s="2">
        <v>0.40080371282378047</v>
      </c>
      <c r="G8" s="2">
        <v>3.2893416564390381</v>
      </c>
      <c r="H8" s="2">
        <v>17.51963153697146</v>
      </c>
      <c r="I8" s="2">
        <v>0.40192658511935453</v>
      </c>
      <c r="J8" s="2">
        <v>3.023762150181776</v>
      </c>
      <c r="K8" s="2">
        <v>21.743059438004039</v>
      </c>
      <c r="L8" s="2">
        <v>0.40080371282378047</v>
      </c>
      <c r="M8" s="2">
        <v>3.2893416564390381</v>
      </c>
      <c r="N8" s="9">
        <f t="shared" si="0"/>
        <v>61.005750412979538</v>
      </c>
      <c r="O8" s="9">
        <f t="shared" si="1"/>
        <v>8.8435105031713306</v>
      </c>
    </row>
    <row r="9" spans="1:15" x14ac:dyDescent="0.2">
      <c r="A9" s="1" t="s">
        <v>13</v>
      </c>
      <c r="B9" s="2">
        <v>58.845797589238728</v>
      </c>
      <c r="C9" s="2">
        <v>0.32742019757398666</v>
      </c>
      <c r="D9" s="2">
        <v>5.2661904267686808</v>
      </c>
      <c r="E9" s="2">
        <v>35.488239865693117</v>
      </c>
      <c r="F9" s="2">
        <v>0.37630581654090511</v>
      </c>
      <c r="G9" s="2">
        <v>6.2805364597119082</v>
      </c>
      <c r="H9" s="2">
        <v>27.782996881432254</v>
      </c>
      <c r="I9" s="2">
        <v>0.37626518566221168</v>
      </c>
      <c r="J9" s="2">
        <v>6.9385148201969278</v>
      </c>
      <c r="K9" s="2">
        <v>32.097019169999712</v>
      </c>
      <c r="L9" s="2">
        <v>0.37630581654090511</v>
      </c>
      <c r="M9" s="2">
        <v>6.9385148201969278</v>
      </c>
      <c r="N9" s="9">
        <f t="shared" si="0"/>
        <v>95.368255917125083</v>
      </c>
      <c r="O9" s="9">
        <f t="shared" si="1"/>
        <v>36.522458327886355</v>
      </c>
    </row>
    <row r="10" spans="1:15" x14ac:dyDescent="0.2">
      <c r="A10" s="1" t="s">
        <v>14</v>
      </c>
      <c r="B10" s="2">
        <v>55.115514867470672</v>
      </c>
      <c r="C10" s="2">
        <v>0.32529196427177087</v>
      </c>
      <c r="D10" s="2">
        <v>10.35500192513766</v>
      </c>
      <c r="E10" s="2">
        <v>32.051726911677399</v>
      </c>
      <c r="F10" s="2">
        <v>0.5187883575545299</v>
      </c>
      <c r="G10" s="2">
        <v>10.615379452790098</v>
      </c>
      <c r="H10" s="2">
        <v>31.436186369799955</v>
      </c>
      <c r="I10" s="2">
        <v>0.51881024817867305</v>
      </c>
      <c r="J10" s="2">
        <v>10.615379452790098</v>
      </c>
      <c r="K10" s="2">
        <v>32.731960082569692</v>
      </c>
      <c r="L10" s="2">
        <v>0.49793214677007391</v>
      </c>
      <c r="M10" s="2">
        <v>10.615379452790098</v>
      </c>
      <c r="N10" s="9">
        <f t="shared" si="0"/>
        <v>96.219873364047046</v>
      </c>
      <c r="O10" s="9">
        <f t="shared" si="1"/>
        <v>41.104358496576374</v>
      </c>
    </row>
    <row r="11" spans="1:15" x14ac:dyDescent="0.2">
      <c r="A11" s="1" t="s">
        <v>15</v>
      </c>
      <c r="B11" s="2">
        <v>66.15899917766184</v>
      </c>
      <c r="C11" s="2">
        <v>0.28295750410551951</v>
      </c>
      <c r="D11" s="2">
        <v>8.7810258544602284</v>
      </c>
      <c r="E11" s="2">
        <v>26.637020651645539</v>
      </c>
      <c r="F11" s="2">
        <v>0.33054882323839296</v>
      </c>
      <c r="G11" s="2">
        <v>7.2929533944237841</v>
      </c>
      <c r="H11" s="2">
        <v>30.03949870976809</v>
      </c>
      <c r="I11" s="2">
        <v>0.33055276153539409</v>
      </c>
      <c r="J11" s="2">
        <v>6.0861158304247942</v>
      </c>
      <c r="K11" s="2">
        <v>33.447952400838595</v>
      </c>
      <c r="L11" s="2">
        <v>0.33055276153539409</v>
      </c>
      <c r="M11" s="2">
        <v>6.0861158304247942</v>
      </c>
      <c r="N11" s="9">
        <f t="shared" si="0"/>
        <v>90.124471762252227</v>
      </c>
      <c r="O11" s="9">
        <f t="shared" si="1"/>
        <v>23.965472584590387</v>
      </c>
    </row>
    <row r="12" spans="1:15" x14ac:dyDescent="0.2">
      <c r="A12" s="1" t="s">
        <v>16</v>
      </c>
      <c r="B12" s="2">
        <v>55.1816894600748</v>
      </c>
      <c r="C12" s="2">
        <v>0.17404498057742149</v>
      </c>
      <c r="D12" s="2">
        <v>6.0740019223331254</v>
      </c>
      <c r="E12" s="2">
        <v>26.913236862243021</v>
      </c>
      <c r="F12" s="2">
        <v>0.45812690281977653</v>
      </c>
      <c r="G12" s="2">
        <v>6.753728708821142</v>
      </c>
      <c r="H12" s="2">
        <v>38.75846467010944</v>
      </c>
      <c r="I12" s="2">
        <v>0.45812690281977653</v>
      </c>
      <c r="J12" s="2">
        <v>5.9881397881150171</v>
      </c>
      <c r="K12" s="2">
        <v>37.375420786916393</v>
      </c>
      <c r="L12" s="2">
        <v>1.2761937782345312</v>
      </c>
      <c r="M12" s="2">
        <v>6.0762204402043016</v>
      </c>
      <c r="N12" s="9">
        <f t="shared" si="0"/>
        <v>103.04712231926885</v>
      </c>
      <c r="O12" s="9">
        <f t="shared" si="1"/>
        <v>47.865432859194051</v>
      </c>
    </row>
    <row r="13" spans="1:15" x14ac:dyDescent="0.2">
      <c r="A13" s="1" t="s">
        <v>17</v>
      </c>
      <c r="B13" s="2">
        <v>51.290635425318797</v>
      </c>
      <c r="C13" s="2">
        <v>8.3935575379409946E-2</v>
      </c>
      <c r="D13" s="2">
        <v>5.0533025606500912</v>
      </c>
      <c r="E13" s="2">
        <v>27.094414241089581</v>
      </c>
      <c r="F13" s="2">
        <v>0.17511497567910753</v>
      </c>
      <c r="G13" s="2">
        <v>3.8808416717945389</v>
      </c>
      <c r="H13" s="2">
        <v>27.094414241089581</v>
      </c>
      <c r="I13" s="2">
        <v>0.17511497567910753</v>
      </c>
      <c r="J13" s="2">
        <v>3.8808416717945389</v>
      </c>
      <c r="K13" s="2">
        <v>27.094414241089581</v>
      </c>
      <c r="L13" s="2">
        <v>0.17511497567910753</v>
      </c>
      <c r="M13" s="2">
        <v>3.8808416717945389</v>
      </c>
      <c r="N13" s="9">
        <f t="shared" si="0"/>
        <v>81.283242723268742</v>
      </c>
      <c r="O13" s="9">
        <f t="shared" si="1"/>
        <v>29.992607297949945</v>
      </c>
    </row>
    <row r="14" spans="1:15" x14ac:dyDescent="0.2">
      <c r="A14" s="1" t="s">
        <v>18</v>
      </c>
      <c r="B14" s="2">
        <v>61.808228970722773</v>
      </c>
      <c r="C14" s="2">
        <v>0.19802098656786019</v>
      </c>
      <c r="D14" s="2">
        <v>5.7808380995577879</v>
      </c>
      <c r="E14" s="2">
        <v>32.356664510972564</v>
      </c>
      <c r="F14" s="2">
        <v>0.28991550359526597</v>
      </c>
      <c r="G14" s="2">
        <v>5.8513365287486119</v>
      </c>
      <c r="H14" s="2">
        <v>21.838195205378874</v>
      </c>
      <c r="I14" s="2">
        <v>0.19802098656786019</v>
      </c>
      <c r="J14" s="2">
        <v>5.4765554338495859</v>
      </c>
      <c r="K14" s="2">
        <v>21.838195205378874</v>
      </c>
      <c r="L14" s="2">
        <v>0.19802098656786019</v>
      </c>
      <c r="M14" s="2">
        <v>5.4765554338495859</v>
      </c>
      <c r="N14" s="9">
        <f t="shared" si="0"/>
        <v>76.033054921730312</v>
      </c>
      <c r="O14" s="9">
        <f t="shared" si="1"/>
        <v>14.224825951007539</v>
      </c>
    </row>
    <row r="15" spans="1:15" x14ac:dyDescent="0.2">
      <c r="A15" s="1" t="s">
        <v>19</v>
      </c>
      <c r="B15" s="2">
        <v>58.289585695743646</v>
      </c>
      <c r="C15" s="2">
        <v>0.15385072403134178</v>
      </c>
      <c r="D15" s="2">
        <v>5.9961105890387856</v>
      </c>
      <c r="E15" s="2">
        <v>28.176399530132169</v>
      </c>
      <c r="F15" s="2">
        <v>0.27711173465346417</v>
      </c>
      <c r="G15" s="2">
        <v>5.4164670006072724</v>
      </c>
      <c r="H15" s="2">
        <v>39.589943851639006</v>
      </c>
      <c r="I15" s="2">
        <v>0.27711173465346417</v>
      </c>
      <c r="J15" s="2">
        <v>5.4164670006072724</v>
      </c>
      <c r="K15" s="2">
        <v>27.947161201780379</v>
      </c>
      <c r="L15" s="2">
        <v>0.27711173465346417</v>
      </c>
      <c r="M15" s="2">
        <v>6.1340465101897488</v>
      </c>
      <c r="N15" s="9">
        <f t="shared" si="0"/>
        <v>95.713504583551554</v>
      </c>
      <c r="O15" s="9">
        <f t="shared" si="1"/>
        <v>37.423918887807908</v>
      </c>
    </row>
    <row r="16" spans="1:15" x14ac:dyDescent="0.2">
      <c r="A16" s="4" t="s">
        <v>33</v>
      </c>
      <c r="B16" s="7">
        <f>AVERAGE(B6:B15)</f>
        <v>57.150893717778956</v>
      </c>
      <c r="C16" s="7">
        <f t="shared" ref="C16:M16" si="2">AVERAGE(C6:C15)</f>
        <v>0.22296083286048432</v>
      </c>
      <c r="D16" s="7">
        <f t="shared" si="2"/>
        <v>6.4852378066968468</v>
      </c>
      <c r="E16" s="7">
        <f t="shared" si="2"/>
        <v>30.203848787721075</v>
      </c>
      <c r="F16" s="7">
        <f t="shared" si="2"/>
        <v>0.36589630787998056</v>
      </c>
      <c r="G16" s="7">
        <f t="shared" si="2"/>
        <v>6.4445676148422493</v>
      </c>
      <c r="H16" s="7">
        <f t="shared" si="2"/>
        <v>29.903802247948068</v>
      </c>
      <c r="I16" s="7">
        <f t="shared" si="2"/>
        <v>0.47873551834942552</v>
      </c>
      <c r="J16" s="7">
        <f t="shared" si="2"/>
        <v>6.1633720307304998</v>
      </c>
      <c r="K16" s="7">
        <f t="shared" si="2"/>
        <v>29.659350826200516</v>
      </c>
      <c r="L16" s="7">
        <f t="shared" si="2"/>
        <v>0.49014606663335603</v>
      </c>
      <c r="M16" s="7">
        <f t="shared" si="2"/>
        <v>6.1960737607147083</v>
      </c>
      <c r="N16" s="10">
        <f>AVERAGE(N6:N15)</f>
        <v>89.767001861869645</v>
      </c>
      <c r="O16" s="9">
        <f t="shared" si="1"/>
        <v>32.616108144090688</v>
      </c>
    </row>
    <row r="17" spans="1:15" x14ac:dyDescent="0.2">
      <c r="A17" s="1" t="s">
        <v>40</v>
      </c>
      <c r="B17" s="2">
        <f>MIN(B6:B15)</f>
        <v>51.290635425318797</v>
      </c>
      <c r="C17" s="2">
        <f t="shared" ref="C17:O17" si="3">MIN(C6:C15)</f>
        <v>8.3935575379409946E-2</v>
      </c>
      <c r="D17" s="2">
        <f t="shared" si="3"/>
        <v>5.0533025606500912</v>
      </c>
      <c r="E17" s="2">
        <f t="shared" si="3"/>
        <v>21.743059438004039</v>
      </c>
      <c r="F17" s="2">
        <f t="shared" si="3"/>
        <v>0.17511497567910753</v>
      </c>
      <c r="G17" s="2">
        <f t="shared" si="3"/>
        <v>3.2893416564390381</v>
      </c>
      <c r="H17" s="2">
        <f t="shared" si="3"/>
        <v>17.51963153697146</v>
      </c>
      <c r="I17" s="2">
        <f t="shared" si="3"/>
        <v>0.17511497567910753</v>
      </c>
      <c r="J17" s="2">
        <f t="shared" si="3"/>
        <v>3.023762150181776</v>
      </c>
      <c r="K17" s="2">
        <f t="shared" si="3"/>
        <v>21.743059438004039</v>
      </c>
      <c r="L17" s="2">
        <f t="shared" si="3"/>
        <v>0.17511497567910753</v>
      </c>
      <c r="M17" s="2">
        <f t="shared" si="3"/>
        <v>3.2893416564390381</v>
      </c>
      <c r="N17" s="10">
        <f t="shared" si="3"/>
        <v>61.005750412979538</v>
      </c>
      <c r="O17" s="10">
        <f t="shared" si="3"/>
        <v>8.8435105031713306</v>
      </c>
    </row>
    <row r="18" spans="1:15" x14ac:dyDescent="0.2">
      <c r="A18" s="1" t="s">
        <v>41</v>
      </c>
      <c r="B18" s="2">
        <f>MAX(B6:B15)</f>
        <v>66.15899917766184</v>
      </c>
      <c r="C18" s="2">
        <f t="shared" ref="C18:O18" si="4">MAX(C6:C15)</f>
        <v>0.40080371282378047</v>
      </c>
      <c r="D18" s="2">
        <f t="shared" si="4"/>
        <v>10.35500192513766</v>
      </c>
      <c r="E18" s="2">
        <f t="shared" si="4"/>
        <v>37.720630328752009</v>
      </c>
      <c r="F18" s="2">
        <f t="shared" si="4"/>
        <v>0.57128545688787102</v>
      </c>
      <c r="G18" s="2">
        <f t="shared" si="4"/>
        <v>10.615379452790098</v>
      </c>
      <c r="H18" s="2">
        <f t="shared" si="4"/>
        <v>39.589943851639006</v>
      </c>
      <c r="I18" s="2">
        <f t="shared" si="4"/>
        <v>1.7904640082717007</v>
      </c>
      <c r="J18" s="2">
        <f t="shared" si="4"/>
        <v>10.615379452790098</v>
      </c>
      <c r="K18" s="2">
        <f t="shared" si="4"/>
        <v>37.375420786916393</v>
      </c>
      <c r="L18" s="2">
        <f t="shared" si="4"/>
        <v>1.2761937782345312</v>
      </c>
      <c r="M18" s="2">
        <f t="shared" si="4"/>
        <v>10.615379452790098</v>
      </c>
      <c r="N18" s="10">
        <f t="shared" si="4"/>
        <v>103.04712231926885</v>
      </c>
      <c r="O18" s="10">
        <f t="shared" si="4"/>
        <v>47.865432859194051</v>
      </c>
    </row>
    <row r="19" spans="1:15" x14ac:dyDescent="0.2">
      <c r="A19" s="1" t="s">
        <v>42</v>
      </c>
      <c r="B19" s="2">
        <f>B18-B17</f>
        <v>14.868363752343043</v>
      </c>
      <c r="C19" s="2">
        <f t="shared" ref="C19:O19" si="5">C18-C17</f>
        <v>0.31686813744437053</v>
      </c>
      <c r="D19" s="2">
        <f t="shared" si="5"/>
        <v>5.3016993644875692</v>
      </c>
      <c r="E19" s="2">
        <f t="shared" si="5"/>
        <v>15.97757089074797</v>
      </c>
      <c r="F19" s="2">
        <f t="shared" si="5"/>
        <v>0.39617048120876353</v>
      </c>
      <c r="G19" s="2">
        <f t="shared" si="5"/>
        <v>7.3260377963510592</v>
      </c>
      <c r="H19" s="2">
        <f t="shared" si="5"/>
        <v>22.070312314667547</v>
      </c>
      <c r="I19" s="2">
        <f t="shared" si="5"/>
        <v>1.6153490325925932</v>
      </c>
      <c r="J19" s="2">
        <f t="shared" si="5"/>
        <v>7.5916173026083218</v>
      </c>
      <c r="K19" s="2">
        <f t="shared" si="5"/>
        <v>15.632361348912355</v>
      </c>
      <c r="L19" s="2">
        <f t="shared" si="5"/>
        <v>1.1010788025554237</v>
      </c>
      <c r="M19" s="2">
        <f t="shared" si="5"/>
        <v>7.3260377963510592</v>
      </c>
      <c r="N19" s="10">
        <f t="shared" si="5"/>
        <v>42.041371906289314</v>
      </c>
      <c r="O19" s="10">
        <f t="shared" si="5"/>
        <v>39.021922356022721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21" sqref="E21"/>
    </sheetView>
  </sheetViews>
  <sheetFormatPr baseColWidth="10" defaultRowHeight="16" x14ac:dyDescent="0.2"/>
  <cols>
    <col min="3" max="3" width="12.1640625" style="1" customWidth="1"/>
    <col min="4" max="4" width="13" style="1" customWidth="1"/>
    <col min="5" max="5" width="11.6640625" style="1" customWidth="1"/>
    <col min="6" max="6" width="16.33203125" style="1" customWidth="1"/>
  </cols>
  <sheetData>
    <row r="1" spans="1:6" x14ac:dyDescent="0.2">
      <c r="A1" s="1" t="s">
        <v>3</v>
      </c>
    </row>
    <row r="2" spans="1:6" x14ac:dyDescent="0.2">
      <c r="D2" s="1">
        <v>0.24</v>
      </c>
    </row>
    <row r="3" spans="1:6" x14ac:dyDescent="0.2">
      <c r="A3" s="1" t="s">
        <v>4</v>
      </c>
      <c r="B3" s="2">
        <v>45</v>
      </c>
    </row>
    <row r="5" spans="1:6" x14ac:dyDescent="0.2"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</row>
    <row r="6" spans="1:6" x14ac:dyDescent="0.2">
      <c r="A6" s="1" t="s">
        <v>10</v>
      </c>
      <c r="B6" s="2">
        <v>205.61815984698461</v>
      </c>
      <c r="C6" s="2">
        <v>0.40080910373448958</v>
      </c>
      <c r="D6" s="2">
        <v>4.3869538345151318</v>
      </c>
      <c r="E6" s="2">
        <v>2.2846462205220512</v>
      </c>
      <c r="F6" s="2">
        <v>3</v>
      </c>
    </row>
    <row r="7" spans="1:6" x14ac:dyDescent="0.2">
      <c r="A7" s="1" t="s">
        <v>11</v>
      </c>
      <c r="B7" s="2">
        <v>231.69079873085633</v>
      </c>
      <c r="C7" s="2">
        <v>0.67980641034865352</v>
      </c>
      <c r="D7" s="2">
        <v>4.5179941320255121</v>
      </c>
      <c r="E7" s="2">
        <v>2.5743422081206258</v>
      </c>
      <c r="F7" s="2">
        <v>4</v>
      </c>
    </row>
    <row r="8" spans="1:6" x14ac:dyDescent="0.2">
      <c r="A8" s="1" t="s">
        <v>12</v>
      </c>
      <c r="B8" s="2">
        <v>201.76232468281225</v>
      </c>
      <c r="C8" s="2">
        <v>0.92835045375844283</v>
      </c>
      <c r="D8" s="2">
        <v>4.3281070281156495</v>
      </c>
      <c r="E8" s="2">
        <v>2.2418036075868026</v>
      </c>
      <c r="F8" s="2">
        <v>3</v>
      </c>
    </row>
    <row r="9" spans="1:6" x14ac:dyDescent="0.2">
      <c r="A9" s="1" t="s">
        <v>13</v>
      </c>
      <c r="B9" s="2">
        <v>219.76119676012257</v>
      </c>
      <c r="C9" s="2">
        <v>0.91913705935150913</v>
      </c>
      <c r="D9" s="2">
        <v>4.3281070281156495</v>
      </c>
      <c r="E9" s="2">
        <v>2.441791075112473</v>
      </c>
      <c r="F9" s="2">
        <v>3</v>
      </c>
    </row>
    <row r="10" spans="1:6" x14ac:dyDescent="0.2">
      <c r="A10" s="1" t="s">
        <v>14</v>
      </c>
      <c r="B10" s="2">
        <v>228.48465958908716</v>
      </c>
      <c r="C10" s="2">
        <v>0.67980641034865352</v>
      </c>
      <c r="D10" s="2">
        <v>4.2977386298860134</v>
      </c>
      <c r="E10" s="2">
        <v>2.5387184398787461</v>
      </c>
      <c r="F10" s="2">
        <v>3</v>
      </c>
    </row>
    <row r="11" spans="1:6" x14ac:dyDescent="0.2">
      <c r="A11" s="1" t="s">
        <v>15</v>
      </c>
      <c r="B11" s="2">
        <v>207.27906476437767</v>
      </c>
      <c r="C11" s="2">
        <v>0.77329421997348025</v>
      </c>
      <c r="D11" s="2">
        <v>4.7806352694557823</v>
      </c>
      <c r="E11" s="2">
        <v>2.3031007196041964</v>
      </c>
      <c r="F11" s="2">
        <v>5</v>
      </c>
    </row>
    <row r="12" spans="1:6" x14ac:dyDescent="0.2">
      <c r="A12" s="1" t="s">
        <v>16</v>
      </c>
      <c r="B12" s="2">
        <v>202.04281308879789</v>
      </c>
      <c r="C12" s="2">
        <v>0.40080910373448958</v>
      </c>
      <c r="D12" s="2">
        <v>4.7806352694557823</v>
      </c>
      <c r="E12" s="2">
        <v>2.2449201454310876</v>
      </c>
      <c r="F12" s="2">
        <v>3</v>
      </c>
    </row>
    <row r="13" spans="1:6" x14ac:dyDescent="0.2">
      <c r="A13" s="1" t="s">
        <v>17</v>
      </c>
      <c r="B13" s="2">
        <v>228.45296073987035</v>
      </c>
      <c r="C13" s="2">
        <v>0.91913705935150913</v>
      </c>
      <c r="D13" s="2">
        <v>4.6821601880669323</v>
      </c>
      <c r="E13" s="2">
        <v>2.5383662304430037</v>
      </c>
      <c r="F13" s="2">
        <v>4</v>
      </c>
    </row>
    <row r="14" spans="1:6" x14ac:dyDescent="0.2">
      <c r="A14" s="1" t="s">
        <v>18</v>
      </c>
      <c r="B14" s="2">
        <v>224.89358371724035</v>
      </c>
      <c r="C14" s="2">
        <v>0.27710318999870265</v>
      </c>
      <c r="D14" s="2">
        <v>4.6077161550907899</v>
      </c>
      <c r="E14" s="2">
        <v>2.4988175968582262</v>
      </c>
      <c r="F14" s="2">
        <v>5</v>
      </c>
    </row>
    <row r="15" spans="1:6" x14ac:dyDescent="0.2">
      <c r="A15" s="1" t="s">
        <v>19</v>
      </c>
      <c r="B15" s="2">
        <v>221.00085366756159</v>
      </c>
      <c r="C15" s="2">
        <v>0.75024664499150462</v>
      </c>
      <c r="D15" s="2">
        <v>4.3281070281156495</v>
      </c>
      <c r="E15" s="2">
        <v>2.4555650407506842</v>
      </c>
      <c r="F15" s="2">
        <v>4</v>
      </c>
    </row>
    <row r="16" spans="1:6" x14ac:dyDescent="0.2">
      <c r="A16" s="4" t="s">
        <v>33</v>
      </c>
      <c r="B16" s="5">
        <f>AVERAGE(B6:B15)</f>
        <v>217.09864155877108</v>
      </c>
      <c r="C16" s="5">
        <f t="shared" ref="C16:F16" si="0">AVERAGE(C6:C15)</f>
        <v>0.67284996555914334</v>
      </c>
      <c r="D16" s="5">
        <f t="shared" si="0"/>
        <v>4.5038154562842889</v>
      </c>
      <c r="E16" s="5">
        <f t="shared" si="0"/>
        <v>2.41220712843079</v>
      </c>
      <c r="F16" s="6">
        <f t="shared" si="0"/>
        <v>3.7</v>
      </c>
    </row>
    <row r="17" spans="1:6" x14ac:dyDescent="0.2">
      <c r="A17" s="1" t="s">
        <v>40</v>
      </c>
      <c r="B17">
        <f>MIN(B6:B15)</f>
        <v>201.76232468281225</v>
      </c>
      <c r="C17">
        <f t="shared" ref="C17:F17" si="1">MIN(C6:C15)</f>
        <v>0.27710318999870265</v>
      </c>
      <c r="D17">
        <f t="shared" si="1"/>
        <v>4.2977386298860134</v>
      </c>
      <c r="E17">
        <f t="shared" si="1"/>
        <v>2.2418036075868026</v>
      </c>
      <c r="F17">
        <f t="shared" si="1"/>
        <v>3</v>
      </c>
    </row>
    <row r="18" spans="1:6" x14ac:dyDescent="0.2">
      <c r="A18" s="1" t="s">
        <v>41</v>
      </c>
      <c r="B18">
        <f>MAX(B6:B15)</f>
        <v>231.69079873085633</v>
      </c>
      <c r="C18">
        <f t="shared" ref="C18:F18" si="2">MAX(C6:C15)</f>
        <v>0.92835045375844283</v>
      </c>
      <c r="D18">
        <f t="shared" si="2"/>
        <v>4.7806352694557823</v>
      </c>
      <c r="E18">
        <f t="shared" si="2"/>
        <v>2.5743422081206258</v>
      </c>
      <c r="F18">
        <f t="shared" si="2"/>
        <v>5</v>
      </c>
    </row>
    <row r="19" spans="1:6" x14ac:dyDescent="0.2">
      <c r="A19" s="1" t="s">
        <v>42</v>
      </c>
      <c r="B19">
        <f>B18-B17</f>
        <v>29.92847404804408</v>
      </c>
      <c r="C19">
        <f t="shared" ref="C19:F19" si="3">C18-C17</f>
        <v>0.65124726375974018</v>
      </c>
      <c r="D19">
        <f t="shared" si="3"/>
        <v>0.48289663956976892</v>
      </c>
      <c r="E19">
        <f t="shared" si="3"/>
        <v>0.33253860053382311</v>
      </c>
      <c r="F19">
        <f t="shared" si="3"/>
        <v>2</v>
      </c>
    </row>
    <row r="21" spans="1:6" x14ac:dyDescent="0.2">
      <c r="E21" s="1">
        <f>$D$2/(E16*2)</f>
        <v>4.9746971802567985E-2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O5" sqref="O5:O19"/>
    </sheetView>
  </sheetViews>
  <sheetFormatPr baseColWidth="10" defaultRowHeight="16" x14ac:dyDescent="0.2"/>
  <cols>
    <col min="2" max="2" width="14.1640625" style="2" customWidth="1"/>
    <col min="3" max="3" width="13.6640625" style="1" customWidth="1"/>
    <col min="4" max="4" width="12.83203125" style="1" customWidth="1"/>
    <col min="5" max="5" width="15.33203125" style="2" customWidth="1"/>
    <col min="6" max="6" width="16.33203125" style="2" customWidth="1"/>
    <col min="7" max="7" width="17" style="2" customWidth="1"/>
    <col min="8" max="8" width="16.6640625" style="2" customWidth="1"/>
    <col min="9" max="9" width="14.33203125" style="2" customWidth="1"/>
    <col min="10" max="10" width="14.1640625" style="2" customWidth="1"/>
    <col min="11" max="11" width="13.6640625" style="2" customWidth="1"/>
    <col min="12" max="12" width="13" style="2" customWidth="1"/>
    <col min="13" max="13" width="12.83203125" style="2" customWidth="1"/>
  </cols>
  <sheetData>
    <row r="1" spans="1:15" x14ac:dyDescent="0.2">
      <c r="A1" s="1" t="s">
        <v>20</v>
      </c>
    </row>
    <row r="3" spans="1:15" x14ac:dyDescent="0.2">
      <c r="A3" s="1" t="s">
        <v>4</v>
      </c>
      <c r="B3" s="2">
        <v>45</v>
      </c>
    </row>
    <row r="5" spans="1:15" x14ac:dyDescent="0.2"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32</v>
      </c>
      <c r="N5" s="8" t="s">
        <v>43</v>
      </c>
      <c r="O5" s="1" t="s">
        <v>44</v>
      </c>
    </row>
    <row r="6" spans="1:15" x14ac:dyDescent="0.2">
      <c r="A6" s="1" t="s">
        <v>10</v>
      </c>
      <c r="B6" s="2">
        <v>71.927085541753399</v>
      </c>
      <c r="C6" s="2">
        <v>2.9724673331137701E-2</v>
      </c>
      <c r="D6" s="2">
        <v>4.7548343419321011</v>
      </c>
      <c r="E6" s="2">
        <v>38.933440101729332</v>
      </c>
      <c r="F6" s="2">
        <v>0.49764854878048603</v>
      </c>
      <c r="G6" s="2">
        <v>6.5905659889851647</v>
      </c>
      <c r="H6" s="2">
        <v>42.651349192930468</v>
      </c>
      <c r="I6" s="2">
        <v>0.22865850033653989</v>
      </c>
      <c r="J6" s="2">
        <v>5.9029657338966866</v>
      </c>
      <c r="K6" s="2">
        <v>40.026243955139719</v>
      </c>
      <c r="L6" s="2">
        <v>0.49764854878048603</v>
      </c>
      <c r="M6" s="2">
        <v>6.5905659889851647</v>
      </c>
      <c r="N6" s="9">
        <f t="shared" ref="N6:N15" si="0">E6+H6+K6</f>
        <v>121.61103324979952</v>
      </c>
      <c r="O6" s="9">
        <f>N6-B6</f>
        <v>49.683947708046119</v>
      </c>
    </row>
    <row r="7" spans="1:15" x14ac:dyDescent="0.2">
      <c r="A7" s="1" t="s">
        <v>11</v>
      </c>
      <c r="B7" s="2">
        <v>65.21971997552258</v>
      </c>
      <c r="C7" s="2">
        <v>8.7570324703398955E-2</v>
      </c>
      <c r="D7" s="2">
        <v>7.5574580575607753</v>
      </c>
      <c r="E7" s="2">
        <v>41.722082617881028</v>
      </c>
      <c r="F7" s="2">
        <v>0.40887296917580135</v>
      </c>
      <c r="G7" s="2">
        <v>8.6601721325642025</v>
      </c>
      <c r="H7" s="2">
        <v>45.95944003444054</v>
      </c>
      <c r="I7" s="2">
        <v>0.40887296917580135</v>
      </c>
      <c r="J7" s="2">
        <v>7.5574580575607753</v>
      </c>
      <c r="K7" s="2">
        <v>41.937854189481328</v>
      </c>
      <c r="L7" s="2">
        <v>0.40887296917580135</v>
      </c>
      <c r="M7" s="2">
        <v>8.6601721325642025</v>
      </c>
      <c r="N7" s="9">
        <f t="shared" si="0"/>
        <v>129.6193768418029</v>
      </c>
      <c r="O7" s="9">
        <f t="shared" ref="O7:O16" si="1">N7-B7</f>
        <v>64.399656866280324</v>
      </c>
    </row>
    <row r="8" spans="1:15" x14ac:dyDescent="0.2">
      <c r="A8" s="1" t="s">
        <v>12</v>
      </c>
      <c r="B8" s="2">
        <v>77.709320406388642</v>
      </c>
      <c r="C8" s="2">
        <v>0.32693492960555598</v>
      </c>
      <c r="D8" s="2">
        <v>7.4041946498525384</v>
      </c>
      <c r="E8" s="2">
        <v>45.858270270179332</v>
      </c>
      <c r="F8" s="2">
        <v>0.74343112045552195</v>
      </c>
      <c r="G8" s="2">
        <v>7.5672572794416881</v>
      </c>
      <c r="H8" s="2">
        <v>46.548551441409629</v>
      </c>
      <c r="I8" s="2">
        <v>0.74343251478166672</v>
      </c>
      <c r="J8" s="2">
        <v>6.9505957513114902</v>
      </c>
      <c r="K8" s="2">
        <v>46.548885129372806</v>
      </c>
      <c r="L8" s="2">
        <v>0.74343112045552195</v>
      </c>
      <c r="M8" s="2">
        <v>7.5672572794416881</v>
      </c>
      <c r="N8" s="9">
        <f t="shared" si="0"/>
        <v>138.95570684096177</v>
      </c>
      <c r="O8" s="9">
        <f t="shared" si="1"/>
        <v>61.246386434573125</v>
      </c>
    </row>
    <row r="9" spans="1:15" x14ac:dyDescent="0.2">
      <c r="A9" s="1" t="s">
        <v>13</v>
      </c>
      <c r="B9" s="2">
        <v>71.118556188827839</v>
      </c>
      <c r="C9" s="2">
        <v>0.26968287401543667</v>
      </c>
      <c r="D9" s="2">
        <v>5.5110530488756302</v>
      </c>
      <c r="E9" s="2">
        <v>35.955543235433339</v>
      </c>
      <c r="F9" s="2">
        <v>0.31521968962703067</v>
      </c>
      <c r="G9" s="2">
        <v>8.533680710458782</v>
      </c>
      <c r="H9" s="2">
        <v>47.985297571796856</v>
      </c>
      <c r="I9" s="2">
        <v>0.35838573684258457</v>
      </c>
      <c r="J9" s="2">
        <v>6.7462577029377933</v>
      </c>
      <c r="K9" s="2">
        <v>36.348361836579187</v>
      </c>
      <c r="L9" s="2">
        <v>0.31521968962703067</v>
      </c>
      <c r="M9" s="2">
        <v>7.5654036463482415</v>
      </c>
      <c r="N9" s="9">
        <f t="shared" si="0"/>
        <v>120.28920264380938</v>
      </c>
      <c r="O9" s="9">
        <f t="shared" si="1"/>
        <v>49.170646454981537</v>
      </c>
    </row>
    <row r="10" spans="1:15" x14ac:dyDescent="0.2">
      <c r="A10" s="1" t="s">
        <v>14</v>
      </c>
      <c r="B10" s="2">
        <v>74.801423868720335</v>
      </c>
      <c r="C10" s="2">
        <v>1.8900180455763541E-2</v>
      </c>
      <c r="D10" s="2">
        <v>7.8454487077654491</v>
      </c>
      <c r="E10" s="2">
        <v>36.150551502292487</v>
      </c>
      <c r="F10" s="2">
        <v>0.33772503451718933</v>
      </c>
      <c r="G10" s="2">
        <v>5.4120729869453834</v>
      </c>
      <c r="H10" s="2">
        <v>37.513637232756267</v>
      </c>
      <c r="I10" s="2">
        <v>8.1613307016648609E-2</v>
      </c>
      <c r="J10" s="2">
        <v>5.4120729869453834</v>
      </c>
      <c r="K10" s="2">
        <v>31.310128610156887</v>
      </c>
      <c r="L10" s="2">
        <v>0.77630961118812758</v>
      </c>
      <c r="M10" s="2">
        <v>6.4360282863324478</v>
      </c>
      <c r="N10" s="9">
        <f t="shared" si="0"/>
        <v>104.97431734520563</v>
      </c>
      <c r="O10" s="9">
        <f t="shared" si="1"/>
        <v>30.172893476485299</v>
      </c>
    </row>
    <row r="11" spans="1:15" x14ac:dyDescent="0.2">
      <c r="A11" s="1" t="s">
        <v>15</v>
      </c>
      <c r="B11" s="2">
        <v>82.558766497895604</v>
      </c>
      <c r="C11" s="2">
        <v>0.12486392600279388</v>
      </c>
      <c r="D11" s="2">
        <v>6.6451306953156388</v>
      </c>
      <c r="E11" s="2">
        <v>56.690116049158242</v>
      </c>
      <c r="F11" s="2">
        <v>0.69704466106955887</v>
      </c>
      <c r="G11" s="2">
        <v>6.8986367685178411</v>
      </c>
      <c r="H11" s="2">
        <v>41.815569500188239</v>
      </c>
      <c r="I11" s="2">
        <v>0.69874929926496299</v>
      </c>
      <c r="J11" s="2">
        <v>6.0709125844331018</v>
      </c>
      <c r="K11" s="2">
        <v>59.926231684747975</v>
      </c>
      <c r="L11" s="2">
        <v>0.54042912821228339</v>
      </c>
      <c r="M11" s="2">
        <v>6.8986367685178411</v>
      </c>
      <c r="N11" s="9">
        <f t="shared" si="0"/>
        <v>158.43191723409444</v>
      </c>
      <c r="O11" s="9">
        <f t="shared" si="1"/>
        <v>75.873150736198838</v>
      </c>
    </row>
    <row r="12" spans="1:15" x14ac:dyDescent="0.2">
      <c r="A12" s="1" t="s">
        <v>16</v>
      </c>
      <c r="B12" s="2">
        <v>80.760065157505494</v>
      </c>
      <c r="C12" s="2">
        <v>0.3494876034808414</v>
      </c>
      <c r="D12" s="2">
        <v>5.7092319581567743</v>
      </c>
      <c r="E12" s="2">
        <v>51.11762201630949</v>
      </c>
      <c r="F12" s="2">
        <v>0.29581468487075446</v>
      </c>
      <c r="G12" s="2">
        <v>6.8962432548092716</v>
      </c>
      <c r="H12" s="2">
        <v>37.813121223384378</v>
      </c>
      <c r="I12" s="2">
        <v>0.61528817906982303</v>
      </c>
      <c r="J12" s="2">
        <v>5.5847098363686847</v>
      </c>
      <c r="K12" s="2">
        <v>37.813121223384378</v>
      </c>
      <c r="L12" s="2">
        <v>0.61528817906982303</v>
      </c>
      <c r="M12" s="2">
        <v>5.5847098363686847</v>
      </c>
      <c r="N12" s="9">
        <f t="shared" si="0"/>
        <v>126.74386446307824</v>
      </c>
      <c r="O12" s="9">
        <f t="shared" si="1"/>
        <v>45.983799305572745</v>
      </c>
    </row>
    <row r="13" spans="1:15" x14ac:dyDescent="0.2">
      <c r="A13" s="1" t="s">
        <v>17</v>
      </c>
      <c r="B13" s="2">
        <v>67.950938185229674</v>
      </c>
      <c r="C13" s="2">
        <v>0.39433953677809591</v>
      </c>
      <c r="D13" s="2">
        <v>3.6954659181458158</v>
      </c>
      <c r="E13" s="2">
        <v>42.060767844631933</v>
      </c>
      <c r="F13" s="2">
        <v>0.38730494026301382</v>
      </c>
      <c r="G13" s="2">
        <v>6.9191006982126462</v>
      </c>
      <c r="H13" s="2">
        <v>33.44602421795107</v>
      </c>
      <c r="I13" s="2">
        <v>0.40735753524972529</v>
      </c>
      <c r="J13" s="2">
        <v>7.6705470775247599</v>
      </c>
      <c r="K13" s="2">
        <v>42.060767844631933</v>
      </c>
      <c r="L13" s="2">
        <v>0.38730494026301382</v>
      </c>
      <c r="M13" s="2">
        <v>6.9191006982126462</v>
      </c>
      <c r="N13" s="9">
        <f t="shared" si="0"/>
        <v>117.56755990721493</v>
      </c>
      <c r="O13" s="9">
        <f t="shared" si="1"/>
        <v>49.616621721985254</v>
      </c>
    </row>
    <row r="14" spans="1:15" x14ac:dyDescent="0.2">
      <c r="A14" s="1" t="s">
        <v>18</v>
      </c>
      <c r="B14" s="2">
        <v>66.878442754034182</v>
      </c>
      <c r="C14" s="2">
        <v>2.5811214359766202E-2</v>
      </c>
      <c r="D14" s="2">
        <v>6.9193058533105614</v>
      </c>
      <c r="E14" s="2">
        <v>49.214276791688647</v>
      </c>
      <c r="F14" s="2">
        <v>0.21884212604509565</v>
      </c>
      <c r="G14" s="2">
        <v>7.4459990988617157</v>
      </c>
      <c r="H14" s="2">
        <v>46.90175069992943</v>
      </c>
      <c r="I14" s="2">
        <v>0.2188383753308199</v>
      </c>
      <c r="J14" s="2">
        <v>7.4459990988617157</v>
      </c>
      <c r="K14" s="2">
        <v>45.93346559538886</v>
      </c>
      <c r="L14" s="2">
        <v>0.40080371282378047</v>
      </c>
      <c r="M14" s="2">
        <v>7.4628321888683908</v>
      </c>
      <c r="N14" s="9">
        <f t="shared" si="0"/>
        <v>142.04949308700694</v>
      </c>
      <c r="O14" s="9">
        <f t="shared" si="1"/>
        <v>75.171050332972754</v>
      </c>
    </row>
    <row r="15" spans="1:15" x14ac:dyDescent="0.2">
      <c r="A15" s="1" t="s">
        <v>19</v>
      </c>
      <c r="B15" s="2">
        <v>87.129891196397679</v>
      </c>
      <c r="C15" s="2">
        <v>8.0847685854652504E-2</v>
      </c>
      <c r="D15" s="2">
        <v>6.9882522140159473</v>
      </c>
      <c r="E15" s="2">
        <v>36.101224750268145</v>
      </c>
      <c r="F15" s="2">
        <v>0.93609701914162169</v>
      </c>
      <c r="G15" s="2">
        <v>6.5348854949703137</v>
      </c>
      <c r="H15" s="2">
        <v>49.878011915261389</v>
      </c>
      <c r="I15" s="2">
        <v>0.53035608298955306</v>
      </c>
      <c r="J15" s="2">
        <v>6.9049406324100913</v>
      </c>
      <c r="K15" s="2">
        <v>45.670302621075962</v>
      </c>
      <c r="L15" s="2">
        <v>0.53035608298955306</v>
      </c>
      <c r="M15" s="2">
        <v>7.1675314747630363</v>
      </c>
      <c r="N15" s="9">
        <f t="shared" si="0"/>
        <v>131.64953928660549</v>
      </c>
      <c r="O15" s="9">
        <f t="shared" si="1"/>
        <v>44.519648090207809</v>
      </c>
    </row>
    <row r="16" spans="1:15" x14ac:dyDescent="0.2">
      <c r="A16" s="4" t="s">
        <v>33</v>
      </c>
      <c r="B16" s="7">
        <f>AVERAGE(B6:B15)</f>
        <v>74.605420977227539</v>
      </c>
      <c r="C16" s="7">
        <f t="shared" ref="C16:M16" si="2">AVERAGE(C6:C15)</f>
        <v>0.17081629485874428</v>
      </c>
      <c r="D16" s="7">
        <f t="shared" si="2"/>
        <v>6.3030375444931224</v>
      </c>
      <c r="E16" s="7">
        <f t="shared" si="2"/>
        <v>43.380389517957198</v>
      </c>
      <c r="F16" s="7">
        <f t="shared" si="2"/>
        <v>0.48380007939460745</v>
      </c>
      <c r="G16" s="7">
        <f t="shared" si="2"/>
        <v>7.1458614413767005</v>
      </c>
      <c r="H16" s="7">
        <f t="shared" si="2"/>
        <v>43.051275303004829</v>
      </c>
      <c r="I16" s="7">
        <f t="shared" si="2"/>
        <v>0.42915525000581256</v>
      </c>
      <c r="J16" s="7">
        <f t="shared" si="2"/>
        <v>6.6246459462250487</v>
      </c>
      <c r="K16" s="7">
        <f t="shared" si="2"/>
        <v>42.757536268995899</v>
      </c>
      <c r="L16" s="7">
        <f t="shared" si="2"/>
        <v>0.52156639825854212</v>
      </c>
      <c r="M16" s="7">
        <f t="shared" si="2"/>
        <v>7.085223830040233</v>
      </c>
      <c r="N16" s="10">
        <f>AVERAGE(N6:N15)</f>
        <v>129.18920108995792</v>
      </c>
      <c r="O16" s="9">
        <f t="shared" si="1"/>
        <v>54.583780112730381</v>
      </c>
    </row>
    <row r="17" spans="1:15" x14ac:dyDescent="0.2">
      <c r="A17" s="1" t="s">
        <v>40</v>
      </c>
      <c r="B17" s="2">
        <f>MIN(B6:B15)</f>
        <v>65.21971997552258</v>
      </c>
      <c r="C17" s="2">
        <f t="shared" ref="C17:O17" si="3">MIN(C6:C15)</f>
        <v>1.8900180455763541E-2</v>
      </c>
      <c r="D17" s="2">
        <f t="shared" si="3"/>
        <v>3.6954659181458158</v>
      </c>
      <c r="E17" s="2">
        <f t="shared" si="3"/>
        <v>35.955543235433339</v>
      </c>
      <c r="F17" s="2">
        <f t="shared" si="3"/>
        <v>0.21884212604509565</v>
      </c>
      <c r="G17" s="2">
        <f t="shared" si="3"/>
        <v>5.4120729869453834</v>
      </c>
      <c r="H17" s="2">
        <f t="shared" si="3"/>
        <v>33.44602421795107</v>
      </c>
      <c r="I17" s="2">
        <f t="shared" si="3"/>
        <v>8.1613307016648609E-2</v>
      </c>
      <c r="J17" s="2">
        <f t="shared" si="3"/>
        <v>5.4120729869453834</v>
      </c>
      <c r="K17" s="2">
        <f t="shared" si="3"/>
        <v>31.310128610156887</v>
      </c>
      <c r="L17" s="2">
        <f t="shared" si="3"/>
        <v>0.31521968962703067</v>
      </c>
      <c r="M17" s="2">
        <f t="shared" si="3"/>
        <v>5.5847098363686847</v>
      </c>
      <c r="N17" s="10">
        <f t="shared" si="3"/>
        <v>104.97431734520563</v>
      </c>
      <c r="O17" s="10">
        <f t="shared" si="3"/>
        <v>30.172893476485299</v>
      </c>
    </row>
    <row r="18" spans="1:15" x14ac:dyDescent="0.2">
      <c r="A18" s="1" t="s">
        <v>41</v>
      </c>
      <c r="B18" s="2">
        <f>MAX(B6:B15)</f>
        <v>87.129891196397679</v>
      </c>
      <c r="C18" s="2">
        <f t="shared" ref="C18:O18" si="4">MAX(C6:C15)</f>
        <v>0.39433953677809591</v>
      </c>
      <c r="D18" s="2">
        <f t="shared" si="4"/>
        <v>7.8454487077654491</v>
      </c>
      <c r="E18" s="2">
        <f t="shared" si="4"/>
        <v>56.690116049158242</v>
      </c>
      <c r="F18" s="2">
        <f t="shared" si="4"/>
        <v>0.93609701914162169</v>
      </c>
      <c r="G18" s="2">
        <f t="shared" si="4"/>
        <v>8.6601721325642025</v>
      </c>
      <c r="H18" s="2">
        <f t="shared" si="4"/>
        <v>49.878011915261389</v>
      </c>
      <c r="I18" s="2">
        <f t="shared" si="4"/>
        <v>0.74343251478166672</v>
      </c>
      <c r="J18" s="2">
        <f t="shared" si="4"/>
        <v>7.6705470775247599</v>
      </c>
      <c r="K18" s="2">
        <f t="shared" si="4"/>
        <v>59.926231684747975</v>
      </c>
      <c r="L18" s="2">
        <f t="shared" si="4"/>
        <v>0.77630961118812758</v>
      </c>
      <c r="M18" s="2">
        <f t="shared" si="4"/>
        <v>8.6601721325642025</v>
      </c>
      <c r="N18" s="10">
        <f t="shared" si="4"/>
        <v>158.43191723409444</v>
      </c>
      <c r="O18" s="10">
        <f t="shared" si="4"/>
        <v>75.873150736198838</v>
      </c>
    </row>
    <row r="19" spans="1:15" x14ac:dyDescent="0.2">
      <c r="A19" s="1" t="s">
        <v>42</v>
      </c>
      <c r="B19" s="2">
        <f>B18-B17</f>
        <v>21.9101712208751</v>
      </c>
      <c r="C19" s="2">
        <f t="shared" ref="C19:O19" si="5">C18-C17</f>
        <v>0.37543935632233238</v>
      </c>
      <c r="D19" s="2">
        <f t="shared" si="5"/>
        <v>4.1499827896196333</v>
      </c>
      <c r="E19" s="2">
        <f t="shared" si="5"/>
        <v>20.734572813724903</v>
      </c>
      <c r="F19" s="2">
        <f t="shared" si="5"/>
        <v>0.71725489309652601</v>
      </c>
      <c r="G19" s="2">
        <f t="shared" si="5"/>
        <v>3.2480991456188191</v>
      </c>
      <c r="H19" s="2">
        <f t="shared" si="5"/>
        <v>16.431987697310319</v>
      </c>
      <c r="I19" s="2">
        <f t="shared" si="5"/>
        <v>0.66181920776501812</v>
      </c>
      <c r="J19" s="2">
        <f t="shared" si="5"/>
        <v>2.2584740905793765</v>
      </c>
      <c r="K19" s="2">
        <f t="shared" si="5"/>
        <v>28.616103074591088</v>
      </c>
      <c r="L19" s="2">
        <f t="shared" si="5"/>
        <v>0.4610899215610969</v>
      </c>
      <c r="M19" s="2">
        <f t="shared" si="5"/>
        <v>3.0754622961955178</v>
      </c>
      <c r="N19" s="10">
        <f t="shared" si="5"/>
        <v>53.457599888888808</v>
      </c>
      <c r="O19" s="10">
        <f t="shared" si="5"/>
        <v>45.700257259713538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21" sqref="E21"/>
    </sheetView>
  </sheetViews>
  <sheetFormatPr baseColWidth="10" defaultRowHeight="16" x14ac:dyDescent="0.2"/>
  <cols>
    <col min="3" max="3" width="12.1640625" style="1" customWidth="1"/>
    <col min="4" max="4" width="13" style="1" customWidth="1"/>
    <col min="5" max="5" width="11.6640625" style="1" customWidth="1"/>
    <col min="6" max="6" width="16.33203125" style="1" customWidth="1"/>
  </cols>
  <sheetData>
    <row r="1" spans="1:6" x14ac:dyDescent="0.2">
      <c r="A1" s="1" t="s">
        <v>3</v>
      </c>
    </row>
    <row r="2" spans="1:6" x14ac:dyDescent="0.2">
      <c r="D2" s="1">
        <v>0.24</v>
      </c>
    </row>
    <row r="3" spans="1:6" x14ac:dyDescent="0.2">
      <c r="A3" s="1" t="s">
        <v>4</v>
      </c>
      <c r="B3" s="2">
        <v>60</v>
      </c>
    </row>
    <row r="5" spans="1:6" x14ac:dyDescent="0.2"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</row>
    <row r="6" spans="1:6" x14ac:dyDescent="0.2">
      <c r="A6" s="1" t="s">
        <v>10</v>
      </c>
      <c r="B6" s="2">
        <v>288.10106071190302</v>
      </c>
      <c r="C6" s="2">
        <v>0.91913705935150913</v>
      </c>
      <c r="D6" s="2">
        <v>4.7806352694557823</v>
      </c>
      <c r="E6" s="2">
        <v>2.4008421725991917</v>
      </c>
      <c r="F6" s="2">
        <v>5</v>
      </c>
    </row>
    <row r="7" spans="1:6" x14ac:dyDescent="0.2">
      <c r="A7" s="1" t="s">
        <v>11</v>
      </c>
      <c r="B7" s="2">
        <v>293.31539969025363</v>
      </c>
      <c r="C7" s="2">
        <v>0.78384303917531839</v>
      </c>
      <c r="D7" s="2">
        <v>4.5179941320255121</v>
      </c>
      <c r="E7" s="2">
        <v>2.4442949974187802</v>
      </c>
      <c r="F7" s="2">
        <v>4</v>
      </c>
    </row>
    <row r="8" spans="1:6" x14ac:dyDescent="0.2">
      <c r="A8" s="1" t="s">
        <v>12</v>
      </c>
      <c r="B8" s="2">
        <v>286.3656022228007</v>
      </c>
      <c r="C8" s="2">
        <v>0.77191601800282594</v>
      </c>
      <c r="D8" s="2">
        <v>4.2747452211593542</v>
      </c>
      <c r="E8" s="2">
        <v>2.3863800185233393</v>
      </c>
      <c r="F8" s="2">
        <v>5</v>
      </c>
    </row>
    <row r="9" spans="1:6" x14ac:dyDescent="0.2">
      <c r="A9" s="1" t="s">
        <v>13</v>
      </c>
      <c r="B9" s="2">
        <v>265.53402549202565</v>
      </c>
      <c r="C9" s="2">
        <v>0.27710318999870265</v>
      </c>
      <c r="D9" s="2">
        <v>3.6296682784919607</v>
      </c>
      <c r="E9" s="2">
        <v>2.2127835457668805</v>
      </c>
      <c r="F9" s="2">
        <v>5</v>
      </c>
    </row>
    <row r="10" spans="1:6" x14ac:dyDescent="0.2">
      <c r="A10" s="1" t="s">
        <v>14</v>
      </c>
      <c r="B10" s="2">
        <v>291.35651413486812</v>
      </c>
      <c r="C10" s="2">
        <v>0.75024664499150462</v>
      </c>
      <c r="D10" s="2">
        <v>4.3869538345151318</v>
      </c>
      <c r="E10" s="2">
        <v>2.4279709511239012</v>
      </c>
      <c r="F10" s="2">
        <v>4</v>
      </c>
    </row>
    <row r="11" spans="1:6" x14ac:dyDescent="0.2">
      <c r="A11" s="1" t="s">
        <v>15</v>
      </c>
      <c r="B11" s="2">
        <v>293.21822192538485</v>
      </c>
      <c r="C11" s="2">
        <v>0.67240922505511402</v>
      </c>
      <c r="D11" s="2">
        <v>4.3441880597045079</v>
      </c>
      <c r="E11" s="2">
        <v>2.4434851827115405</v>
      </c>
      <c r="F11" s="2">
        <v>3</v>
      </c>
    </row>
    <row r="12" spans="1:6" x14ac:dyDescent="0.2">
      <c r="A12" s="1" t="s">
        <v>16</v>
      </c>
      <c r="B12" s="2">
        <v>272.04642803458876</v>
      </c>
      <c r="C12" s="2">
        <v>0.75024664499150462</v>
      </c>
      <c r="D12" s="2">
        <v>4.6821601880669323</v>
      </c>
      <c r="E12" s="2">
        <v>2.2670535669549063</v>
      </c>
      <c r="F12" s="2">
        <v>3</v>
      </c>
    </row>
    <row r="13" spans="1:6" x14ac:dyDescent="0.2">
      <c r="A13" s="1" t="s">
        <v>17</v>
      </c>
      <c r="B13" s="2">
        <v>294.33156816817035</v>
      </c>
      <c r="C13" s="2">
        <v>0.67240922505511402</v>
      </c>
      <c r="D13" s="2">
        <v>4.2977386298860134</v>
      </c>
      <c r="E13" s="2">
        <v>2.4527630680680863</v>
      </c>
      <c r="F13" s="2">
        <v>4</v>
      </c>
    </row>
    <row r="14" spans="1:6" x14ac:dyDescent="0.2">
      <c r="A14" s="1" t="s">
        <v>18</v>
      </c>
      <c r="B14" s="2">
        <v>301.60876387413782</v>
      </c>
      <c r="C14" s="2">
        <v>0.82190253885790587</v>
      </c>
      <c r="D14" s="2">
        <v>4.8491139878049294</v>
      </c>
      <c r="E14" s="2">
        <v>2.5134063656178154</v>
      </c>
      <c r="F14" s="2">
        <v>5</v>
      </c>
    </row>
    <row r="15" spans="1:6" x14ac:dyDescent="0.2">
      <c r="A15" s="1" t="s">
        <v>19</v>
      </c>
      <c r="B15" s="2">
        <v>262.66479864892938</v>
      </c>
      <c r="C15" s="2">
        <v>0.27710318999870265</v>
      </c>
      <c r="D15" s="2">
        <v>4.7806352694557823</v>
      </c>
      <c r="E15" s="2">
        <v>2.1888733220744117</v>
      </c>
      <c r="F15" s="2">
        <v>5</v>
      </c>
    </row>
    <row r="16" spans="1:6" x14ac:dyDescent="0.2">
      <c r="A16" s="4" t="s">
        <v>33</v>
      </c>
      <c r="B16" s="5">
        <f>AVERAGE(B6:B15)</f>
        <v>284.85423829030617</v>
      </c>
      <c r="C16" s="5">
        <f t="shared" ref="C16:F16" si="0">AVERAGE(C6:C15)</f>
        <v>0.66963167754782016</v>
      </c>
      <c r="D16" s="5">
        <f t="shared" si="0"/>
        <v>4.4543832870565909</v>
      </c>
      <c r="E16" s="5">
        <f t="shared" si="0"/>
        <v>2.3737853190858855</v>
      </c>
      <c r="F16" s="6">
        <f t="shared" si="0"/>
        <v>4.3</v>
      </c>
    </row>
    <row r="17" spans="1:6" x14ac:dyDescent="0.2">
      <c r="A17" s="1" t="s">
        <v>40</v>
      </c>
      <c r="B17">
        <f>MIN(B6:B15)</f>
        <v>262.66479864892938</v>
      </c>
      <c r="C17">
        <f t="shared" ref="C17:F17" si="1">MIN(C6:C15)</f>
        <v>0.27710318999870265</v>
      </c>
      <c r="D17">
        <f t="shared" si="1"/>
        <v>3.6296682784919607</v>
      </c>
      <c r="E17">
        <f t="shared" si="1"/>
        <v>2.1888733220744117</v>
      </c>
      <c r="F17">
        <f t="shared" si="1"/>
        <v>3</v>
      </c>
    </row>
    <row r="18" spans="1:6" x14ac:dyDescent="0.2">
      <c r="A18" s="1" t="s">
        <v>41</v>
      </c>
      <c r="B18">
        <f>MAX(B6:B15)</f>
        <v>301.60876387413782</v>
      </c>
      <c r="C18">
        <f t="shared" ref="C18:F18" si="2">MAX(C6:C15)</f>
        <v>0.91913705935150913</v>
      </c>
      <c r="D18">
        <f t="shared" si="2"/>
        <v>4.8491139878049294</v>
      </c>
      <c r="E18">
        <f t="shared" si="2"/>
        <v>2.5134063656178154</v>
      </c>
      <c r="F18">
        <f t="shared" si="2"/>
        <v>5</v>
      </c>
    </row>
    <row r="19" spans="1:6" x14ac:dyDescent="0.2">
      <c r="A19" s="1" t="s">
        <v>42</v>
      </c>
      <c r="B19">
        <f>B18-B17</f>
        <v>38.943965225208444</v>
      </c>
      <c r="C19">
        <f t="shared" ref="C19:F19" si="3">C18-C17</f>
        <v>0.64203386935280649</v>
      </c>
      <c r="D19">
        <f t="shared" si="3"/>
        <v>1.2194457093129687</v>
      </c>
      <c r="E19">
        <f t="shared" si="3"/>
        <v>0.32453304354340373</v>
      </c>
      <c r="F19">
        <f t="shared" si="3"/>
        <v>2</v>
      </c>
    </row>
    <row r="21" spans="1:6" x14ac:dyDescent="0.2">
      <c r="E21" s="1">
        <f>$D$2/(E16*2)</f>
        <v>5.0552170423823525E-2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O5" sqref="O5:O19"/>
    </sheetView>
  </sheetViews>
  <sheetFormatPr baseColWidth="10" defaultRowHeight="16" x14ac:dyDescent="0.2"/>
  <cols>
    <col min="2" max="2" width="14.1640625" style="2" customWidth="1"/>
    <col min="3" max="3" width="13.6640625" style="1" customWidth="1"/>
    <col min="4" max="4" width="12.83203125" style="1" customWidth="1"/>
    <col min="5" max="5" width="15.33203125" style="2" customWidth="1"/>
    <col min="6" max="6" width="16.33203125" style="2" customWidth="1"/>
    <col min="7" max="7" width="17" style="2" customWidth="1"/>
    <col min="8" max="8" width="16.6640625" style="2" customWidth="1"/>
    <col min="9" max="9" width="14.33203125" style="2" customWidth="1"/>
    <col min="10" max="10" width="14.1640625" style="2" customWidth="1"/>
    <col min="11" max="11" width="13.6640625" style="2" customWidth="1"/>
    <col min="12" max="12" width="13" style="2" customWidth="1"/>
    <col min="13" max="13" width="12.83203125" style="2" customWidth="1"/>
  </cols>
  <sheetData>
    <row r="1" spans="1:15" x14ac:dyDescent="0.2">
      <c r="A1" s="1" t="s">
        <v>20</v>
      </c>
    </row>
    <row r="3" spans="1:15" x14ac:dyDescent="0.2">
      <c r="A3" s="1" t="s">
        <v>4</v>
      </c>
      <c r="B3" s="2">
        <v>60</v>
      </c>
    </row>
    <row r="5" spans="1:15" x14ac:dyDescent="0.2"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32</v>
      </c>
      <c r="N5" s="8" t="s">
        <v>43</v>
      </c>
      <c r="O5" s="1" t="s">
        <v>44</v>
      </c>
    </row>
    <row r="6" spans="1:15" x14ac:dyDescent="0.2">
      <c r="A6" s="1" t="s">
        <v>10</v>
      </c>
      <c r="B6" s="2">
        <v>100.89561333687237</v>
      </c>
      <c r="C6" s="2">
        <v>0.15451869504840693</v>
      </c>
      <c r="D6" s="2">
        <v>6.7100674871636183</v>
      </c>
      <c r="E6" s="2">
        <v>52.000917485567122</v>
      </c>
      <c r="F6" s="2">
        <v>0.28255831529891318</v>
      </c>
      <c r="G6" s="2">
        <v>6.8750870284280161</v>
      </c>
      <c r="H6" s="2">
        <v>60.898072025295001</v>
      </c>
      <c r="I6" s="2">
        <v>0.28255831529891318</v>
      </c>
      <c r="J6" s="2">
        <v>8.5743203533835608</v>
      </c>
      <c r="K6" s="2">
        <v>48.751540303273579</v>
      </c>
      <c r="L6" s="2">
        <v>0.28255831529891318</v>
      </c>
      <c r="M6" s="2">
        <v>9.4655755240655886</v>
      </c>
      <c r="N6" s="9">
        <f t="shared" ref="N6:N15" si="0">E6+H6+K6</f>
        <v>161.65052981413569</v>
      </c>
      <c r="O6" s="9">
        <f>N6-B6</f>
        <v>60.754916477263322</v>
      </c>
    </row>
    <row r="7" spans="1:15" x14ac:dyDescent="0.2">
      <c r="A7" s="1" t="s">
        <v>11</v>
      </c>
      <c r="B7" s="2">
        <v>85.41085121904672</v>
      </c>
      <c r="C7" s="2">
        <v>7.507610537856238E-2</v>
      </c>
      <c r="D7" s="2">
        <v>6.9308892404212292</v>
      </c>
      <c r="E7" s="2">
        <v>39.779629555131635</v>
      </c>
      <c r="F7" s="2">
        <v>0.16805170241813844</v>
      </c>
      <c r="G7" s="2">
        <v>8.1500148737143618</v>
      </c>
      <c r="H7" s="2">
        <v>41.79730081657214</v>
      </c>
      <c r="I7" s="2">
        <v>0.16805170241813844</v>
      </c>
      <c r="J7" s="2">
        <v>4.786163123488353</v>
      </c>
      <c r="K7" s="2">
        <v>45.454853159873956</v>
      </c>
      <c r="L7" s="2">
        <v>0.16805170241813844</v>
      </c>
      <c r="M7" s="2">
        <v>4.786163123488353</v>
      </c>
      <c r="N7" s="9">
        <f t="shared" si="0"/>
        <v>127.03178353157773</v>
      </c>
      <c r="O7" s="9">
        <f t="shared" ref="O7:O16" si="1">N7-B7</f>
        <v>41.620932312531011</v>
      </c>
    </row>
    <row r="8" spans="1:15" x14ac:dyDescent="0.2">
      <c r="A8" s="1" t="s">
        <v>12</v>
      </c>
      <c r="B8" s="2">
        <v>86.70054473324258</v>
      </c>
      <c r="C8" s="2">
        <v>6.1294808260256101E-2</v>
      </c>
      <c r="D8" s="2">
        <v>7.9711603748379991</v>
      </c>
      <c r="E8" s="2">
        <v>40.841988110346392</v>
      </c>
      <c r="F8" s="2">
        <v>0.16233331366643802</v>
      </c>
      <c r="G8" s="2">
        <v>6.7141536660333738</v>
      </c>
      <c r="H8" s="2">
        <v>35.308043059884483</v>
      </c>
      <c r="I8" s="2">
        <v>0.71927675558762105</v>
      </c>
      <c r="J8" s="2">
        <v>6.6878138595002765</v>
      </c>
      <c r="K8" s="2">
        <v>42.499623993855231</v>
      </c>
      <c r="L8" s="2">
        <v>0.18580945669005933</v>
      </c>
      <c r="M8" s="2">
        <v>6.7141536660333738</v>
      </c>
      <c r="N8" s="9">
        <f t="shared" si="0"/>
        <v>118.64965516408611</v>
      </c>
      <c r="O8" s="9">
        <f t="shared" si="1"/>
        <v>31.949110430843533</v>
      </c>
    </row>
    <row r="9" spans="1:15" x14ac:dyDescent="0.2">
      <c r="A9" s="1" t="s">
        <v>13</v>
      </c>
      <c r="B9" s="2">
        <v>88.647476685962161</v>
      </c>
      <c r="C9" s="2">
        <v>2.5811214218207489E-2</v>
      </c>
      <c r="D9" s="2">
        <v>6.9075500455659755</v>
      </c>
      <c r="E9" s="2">
        <v>34.003424413140998</v>
      </c>
      <c r="F9" s="2">
        <v>4.7515895582199007E-2</v>
      </c>
      <c r="G9" s="2">
        <v>4.8988050843257591</v>
      </c>
      <c r="H9" s="2">
        <v>33.823773637841875</v>
      </c>
      <c r="I9" s="2">
        <v>4.7515895582199007E-2</v>
      </c>
      <c r="J9" s="2">
        <v>4.8988050843257591</v>
      </c>
      <c r="K9" s="2">
        <v>37.042318116875528</v>
      </c>
      <c r="L9" s="2">
        <v>4.7515895582199007E-2</v>
      </c>
      <c r="M9" s="2">
        <v>4.3492772460140827</v>
      </c>
      <c r="N9" s="9">
        <f t="shared" si="0"/>
        <v>104.86951616785839</v>
      </c>
      <c r="O9" s="9">
        <f t="shared" si="1"/>
        <v>16.222039481896232</v>
      </c>
    </row>
    <row r="10" spans="1:15" x14ac:dyDescent="0.2">
      <c r="A10" s="1" t="s">
        <v>14</v>
      </c>
      <c r="B10" s="2">
        <v>70.53422149403994</v>
      </c>
      <c r="C10" s="2">
        <v>6.5839072822372155E-2</v>
      </c>
      <c r="D10" s="2">
        <v>4.9489732810172518</v>
      </c>
      <c r="E10" s="2">
        <v>37.900641350193048</v>
      </c>
      <c r="F10" s="2">
        <v>0.28538896717601664</v>
      </c>
      <c r="G10" s="2">
        <v>5.7409113684354303</v>
      </c>
      <c r="H10" s="2">
        <v>37.152224283796642</v>
      </c>
      <c r="I10" s="2">
        <v>0.68079892957428367</v>
      </c>
      <c r="J10" s="2">
        <v>7.5057055755998485</v>
      </c>
      <c r="K10" s="2">
        <v>45.548652834997441</v>
      </c>
      <c r="L10" s="2">
        <v>6.5839072822372155E-2</v>
      </c>
      <c r="M10" s="2">
        <v>5.7415769576718647</v>
      </c>
      <c r="N10" s="9">
        <f t="shared" si="0"/>
        <v>120.60151846898712</v>
      </c>
      <c r="O10" s="9">
        <f t="shared" si="1"/>
        <v>50.067296974947183</v>
      </c>
    </row>
    <row r="11" spans="1:15" x14ac:dyDescent="0.2">
      <c r="A11" s="1" t="s">
        <v>15</v>
      </c>
      <c r="B11" s="2">
        <v>79.782928669766221</v>
      </c>
      <c r="C11" s="2">
        <v>8.3379797197072308E-2</v>
      </c>
      <c r="D11" s="2">
        <v>6.9049406324100913</v>
      </c>
      <c r="E11" s="2">
        <v>43.757436511586576</v>
      </c>
      <c r="F11" s="2">
        <v>0.1170220533311476</v>
      </c>
      <c r="G11" s="2">
        <v>11.926110387565815</v>
      </c>
      <c r="H11" s="2">
        <v>46.227839483300841</v>
      </c>
      <c r="I11" s="2">
        <v>0.1170220533311476</v>
      </c>
      <c r="J11" s="2">
        <v>9.1231415759031247</v>
      </c>
      <c r="K11" s="2">
        <v>44.904551433218749</v>
      </c>
      <c r="L11" s="2">
        <v>0.1170220533311476</v>
      </c>
      <c r="M11" s="2">
        <v>11.926110387565815</v>
      </c>
      <c r="N11" s="9">
        <f t="shared" si="0"/>
        <v>134.88982742810617</v>
      </c>
      <c r="O11" s="9">
        <f t="shared" si="1"/>
        <v>55.106898758339952</v>
      </c>
    </row>
    <row r="12" spans="1:15" x14ac:dyDescent="0.2">
      <c r="A12" s="1" t="s">
        <v>16</v>
      </c>
      <c r="B12" s="2">
        <v>85.993001635541688</v>
      </c>
      <c r="C12" s="2">
        <v>2.5969962984312023E-2</v>
      </c>
      <c r="D12" s="2">
        <v>7.651771179749538</v>
      </c>
      <c r="E12" s="2">
        <v>57.905699566191963</v>
      </c>
      <c r="F12" s="2">
        <v>0.19302716097105371</v>
      </c>
      <c r="G12" s="2">
        <v>6.7555002941317417</v>
      </c>
      <c r="H12" s="2">
        <v>57.905699566191963</v>
      </c>
      <c r="I12" s="2">
        <v>0.19302716097105371</v>
      </c>
      <c r="J12" s="2">
        <v>6.7555002941317417</v>
      </c>
      <c r="K12" s="2">
        <v>51.135105375618863</v>
      </c>
      <c r="L12" s="2">
        <v>0.19303091182688817</v>
      </c>
      <c r="M12" s="2">
        <v>9.6218670544449711</v>
      </c>
      <c r="N12" s="9">
        <f t="shared" si="0"/>
        <v>166.94650450800279</v>
      </c>
      <c r="O12" s="9">
        <f t="shared" si="1"/>
        <v>80.953502872461101</v>
      </c>
    </row>
    <row r="13" spans="1:15" x14ac:dyDescent="0.2">
      <c r="A13" s="1" t="s">
        <v>17</v>
      </c>
      <c r="B13" s="2">
        <v>98.655010148670783</v>
      </c>
      <c r="C13" s="2">
        <v>6.3540380489048073E-2</v>
      </c>
      <c r="D13" s="2">
        <v>8.5146565562388759</v>
      </c>
      <c r="E13" s="2">
        <v>51.40434004989541</v>
      </c>
      <c r="F13" s="2">
        <v>0.45613263207152593</v>
      </c>
      <c r="G13" s="2">
        <v>7.7044032252304984</v>
      </c>
      <c r="H13" s="2">
        <v>50.553806552125252</v>
      </c>
      <c r="I13" s="2">
        <v>0.45613263207152593</v>
      </c>
      <c r="J13" s="2">
        <v>7.7044032252304984</v>
      </c>
      <c r="K13" s="2">
        <v>49.915458449801491</v>
      </c>
      <c r="L13" s="2">
        <v>0.45613263207152593</v>
      </c>
      <c r="M13" s="2">
        <v>7.7044032252304984</v>
      </c>
      <c r="N13" s="9">
        <f t="shared" si="0"/>
        <v>151.87360505182215</v>
      </c>
      <c r="O13" s="9">
        <f t="shared" si="1"/>
        <v>53.21859490315137</v>
      </c>
    </row>
    <row r="14" spans="1:15" x14ac:dyDescent="0.2">
      <c r="A14" s="1" t="s">
        <v>18</v>
      </c>
      <c r="B14" s="2">
        <v>107.18203388442758</v>
      </c>
      <c r="C14" s="2">
        <v>0.11339180605966986</v>
      </c>
      <c r="D14" s="2">
        <v>5.9681237065468578</v>
      </c>
      <c r="E14" s="2">
        <v>54.324455685233268</v>
      </c>
      <c r="F14" s="2">
        <v>0.39593827900522666</v>
      </c>
      <c r="G14" s="2">
        <v>7.2208736994986396</v>
      </c>
      <c r="H14" s="2">
        <v>61.067077274548247</v>
      </c>
      <c r="I14" s="2">
        <v>0.39593827900522666</v>
      </c>
      <c r="J14" s="2">
        <v>5.7323157926760109</v>
      </c>
      <c r="K14" s="2">
        <v>56.205665587220302</v>
      </c>
      <c r="L14" s="2">
        <v>0.39593185482752302</v>
      </c>
      <c r="M14" s="2">
        <v>6.2760151674976221</v>
      </c>
      <c r="N14" s="9">
        <f t="shared" si="0"/>
        <v>171.59719854700182</v>
      </c>
      <c r="O14" s="9">
        <f t="shared" si="1"/>
        <v>64.415164662574242</v>
      </c>
    </row>
    <row r="15" spans="1:15" x14ac:dyDescent="0.2">
      <c r="A15" s="1" t="s">
        <v>19</v>
      </c>
      <c r="B15" s="2">
        <v>104.9644458032683</v>
      </c>
      <c r="C15" s="2">
        <v>2.9726507720031818E-2</v>
      </c>
      <c r="D15" s="2">
        <v>7.850226363955775</v>
      </c>
      <c r="E15" s="2">
        <v>60.469387749272322</v>
      </c>
      <c r="F15" s="2">
        <v>8.9236249577997098E-2</v>
      </c>
      <c r="G15" s="2">
        <v>7.8726296248775149</v>
      </c>
      <c r="H15" s="2">
        <v>46.358263748720205</v>
      </c>
      <c r="I15" s="2">
        <v>8.9234901424144045E-2</v>
      </c>
      <c r="J15" s="2">
        <v>7.8726296248775149</v>
      </c>
      <c r="K15" s="2">
        <v>75.492613526497308</v>
      </c>
      <c r="L15" s="2">
        <v>8.9236249577997098E-2</v>
      </c>
      <c r="M15" s="2">
        <v>7.8726296248775149</v>
      </c>
      <c r="N15" s="9">
        <f t="shared" si="0"/>
        <v>182.32026502448983</v>
      </c>
      <c r="O15" s="9">
        <f t="shared" si="1"/>
        <v>77.355819221221523</v>
      </c>
    </row>
    <row r="16" spans="1:15" x14ac:dyDescent="0.2">
      <c r="A16" s="4" t="s">
        <v>33</v>
      </c>
      <c r="B16" s="7">
        <f>AVERAGE(B6:B15)</f>
        <v>90.87661276108382</v>
      </c>
      <c r="C16" s="7">
        <f t="shared" ref="C16:M16" si="2">AVERAGE(C6:C15)</f>
        <v>6.9854835017793909E-2</v>
      </c>
      <c r="D16" s="7">
        <f t="shared" si="2"/>
        <v>7.0358358867907196</v>
      </c>
      <c r="E16" s="7">
        <f t="shared" si="2"/>
        <v>47.238792047655878</v>
      </c>
      <c r="F16" s="7">
        <f t="shared" si="2"/>
        <v>0.21972045690986564</v>
      </c>
      <c r="G16" s="7">
        <f t="shared" si="2"/>
        <v>7.3858489252241153</v>
      </c>
      <c r="H16" s="7">
        <f t="shared" si="2"/>
        <v>47.109210044827663</v>
      </c>
      <c r="I16" s="7">
        <f t="shared" si="2"/>
        <v>0.31495566252642532</v>
      </c>
      <c r="J16" s="7">
        <f t="shared" si="2"/>
        <v>6.964079850911669</v>
      </c>
      <c r="K16" s="7">
        <f t="shared" si="2"/>
        <v>49.695038278123242</v>
      </c>
      <c r="L16" s="7">
        <f t="shared" si="2"/>
        <v>0.20011281444467638</v>
      </c>
      <c r="M16" s="7">
        <f t="shared" si="2"/>
        <v>7.4457771976889688</v>
      </c>
      <c r="N16" s="10">
        <f>AVERAGE(N6:N15)</f>
        <v>144.04304037060678</v>
      </c>
      <c r="O16" s="9">
        <f t="shared" si="1"/>
        <v>53.166427609522955</v>
      </c>
    </row>
    <row r="17" spans="1:15" x14ac:dyDescent="0.2">
      <c r="A17" s="1" t="s">
        <v>40</v>
      </c>
      <c r="B17" s="2">
        <f>MIN(B6:B15)</f>
        <v>70.53422149403994</v>
      </c>
      <c r="C17" s="2">
        <f t="shared" ref="C17:O17" si="3">MIN(C6:C15)</f>
        <v>2.5811214218207489E-2</v>
      </c>
      <c r="D17" s="2">
        <f t="shared" si="3"/>
        <v>4.9489732810172518</v>
      </c>
      <c r="E17" s="2">
        <f t="shared" si="3"/>
        <v>34.003424413140998</v>
      </c>
      <c r="F17" s="2">
        <f t="shared" si="3"/>
        <v>4.7515895582199007E-2</v>
      </c>
      <c r="G17" s="2">
        <f t="shared" si="3"/>
        <v>4.8988050843257591</v>
      </c>
      <c r="H17" s="2">
        <f t="shared" si="3"/>
        <v>33.823773637841875</v>
      </c>
      <c r="I17" s="2">
        <f t="shared" si="3"/>
        <v>4.7515895582199007E-2</v>
      </c>
      <c r="J17" s="2">
        <f t="shared" si="3"/>
        <v>4.786163123488353</v>
      </c>
      <c r="K17" s="2">
        <f t="shared" si="3"/>
        <v>37.042318116875528</v>
      </c>
      <c r="L17" s="2">
        <f t="shared" si="3"/>
        <v>4.7515895582199007E-2</v>
      </c>
      <c r="M17" s="2">
        <f t="shared" si="3"/>
        <v>4.3492772460140827</v>
      </c>
      <c r="N17" s="10">
        <f t="shared" si="3"/>
        <v>104.86951616785839</v>
      </c>
      <c r="O17" s="10">
        <f t="shared" si="3"/>
        <v>16.222039481896232</v>
      </c>
    </row>
    <row r="18" spans="1:15" x14ac:dyDescent="0.2">
      <c r="A18" s="1" t="s">
        <v>41</v>
      </c>
      <c r="B18" s="2">
        <f>MAX(B6:B15)</f>
        <v>107.18203388442758</v>
      </c>
      <c r="C18" s="2">
        <f t="shared" ref="C18:O18" si="4">MAX(C6:C15)</f>
        <v>0.15451869504840693</v>
      </c>
      <c r="D18" s="2">
        <f t="shared" si="4"/>
        <v>8.5146565562388759</v>
      </c>
      <c r="E18" s="2">
        <f t="shared" si="4"/>
        <v>60.469387749272322</v>
      </c>
      <c r="F18" s="2">
        <f t="shared" si="4"/>
        <v>0.45613263207152593</v>
      </c>
      <c r="G18" s="2">
        <f t="shared" si="4"/>
        <v>11.926110387565815</v>
      </c>
      <c r="H18" s="2">
        <f t="shared" si="4"/>
        <v>61.067077274548247</v>
      </c>
      <c r="I18" s="2">
        <f t="shared" si="4"/>
        <v>0.71927675558762105</v>
      </c>
      <c r="J18" s="2">
        <f t="shared" si="4"/>
        <v>9.1231415759031247</v>
      </c>
      <c r="K18" s="2">
        <f t="shared" si="4"/>
        <v>75.492613526497308</v>
      </c>
      <c r="L18" s="2">
        <f t="shared" si="4"/>
        <v>0.45613263207152593</v>
      </c>
      <c r="M18" s="2">
        <f t="shared" si="4"/>
        <v>11.926110387565815</v>
      </c>
      <c r="N18" s="10">
        <f t="shared" si="4"/>
        <v>182.32026502448983</v>
      </c>
      <c r="O18" s="10">
        <f t="shared" si="4"/>
        <v>80.953502872461101</v>
      </c>
    </row>
    <row r="19" spans="1:15" x14ac:dyDescent="0.2">
      <c r="A19" s="1" t="s">
        <v>42</v>
      </c>
      <c r="B19" s="2">
        <f>B18-B17</f>
        <v>36.647812390387642</v>
      </c>
      <c r="C19" s="2">
        <f t="shared" ref="C19:O19" si="5">C18-C17</f>
        <v>0.12870748083019945</v>
      </c>
      <c r="D19" s="2">
        <f t="shared" si="5"/>
        <v>3.5656832752216241</v>
      </c>
      <c r="E19" s="2">
        <f t="shared" si="5"/>
        <v>26.465963336131324</v>
      </c>
      <c r="F19" s="2">
        <f t="shared" si="5"/>
        <v>0.40861673648932695</v>
      </c>
      <c r="G19" s="2">
        <f t="shared" si="5"/>
        <v>7.0273053032400563</v>
      </c>
      <c r="H19" s="2">
        <f t="shared" si="5"/>
        <v>27.243303636706372</v>
      </c>
      <c r="I19" s="2">
        <f t="shared" si="5"/>
        <v>0.67176086000542201</v>
      </c>
      <c r="J19" s="2">
        <f t="shared" si="5"/>
        <v>4.3369784524147716</v>
      </c>
      <c r="K19" s="2">
        <f t="shared" si="5"/>
        <v>38.450295409621781</v>
      </c>
      <c r="L19" s="2">
        <f t="shared" si="5"/>
        <v>0.40861673648932695</v>
      </c>
      <c r="M19" s="2">
        <f t="shared" si="5"/>
        <v>7.5768331415517327</v>
      </c>
      <c r="N19" s="10">
        <f t="shared" si="5"/>
        <v>77.450748856631435</v>
      </c>
      <c r="O19" s="10">
        <f t="shared" si="5"/>
        <v>64.731463390564869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Information</vt:lpstr>
      <vt:lpstr>Drone 15</vt:lpstr>
      <vt:lpstr>Truck 15</vt:lpstr>
      <vt:lpstr>Drone 30</vt:lpstr>
      <vt:lpstr>Truck 30</vt:lpstr>
      <vt:lpstr>Drone 45</vt:lpstr>
      <vt:lpstr>Truck 45</vt:lpstr>
      <vt:lpstr>Drone 60</vt:lpstr>
      <vt:lpstr>Truck 60</vt:lpstr>
      <vt:lpstr>Drone 75</vt:lpstr>
      <vt:lpstr>Truck 75</vt:lpstr>
      <vt:lpstr>Drone 90</vt:lpstr>
      <vt:lpstr>Truck 90</vt:lpstr>
      <vt:lpstr>Drone 105</vt:lpstr>
      <vt:lpstr>Truck 105</vt:lpstr>
      <vt:lpstr>Drone 120</vt:lpstr>
      <vt:lpstr>Truck 120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2017-04-03T13:18:33Z</dcterms:created>
  <dcterms:modified xsi:type="dcterms:W3CDTF">2017-04-11T04:23:08Z</dcterms:modified>
</cp:coreProperties>
</file>